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CEA98F55-4D1B-464A-AB8B-9D671448A975}" xr6:coauthVersionLast="47" xr6:coauthVersionMax="47" xr10:uidLastSave="{00000000-0000-0000-0000-000000000000}"/>
  <bookViews>
    <workbookView xWindow="-120" yWindow="-120" windowWidth="29040" windowHeight="15720" tabRatio="866" firstSheet="1" activeTab="1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r:id="rId21"/>
    <sheet name="生產管理報表 7-1 (週)" sheetId="41" r:id="rId22"/>
    <sheet name="生產管理報表 8-1" sheetId="19" r:id="rId23"/>
    <sheet name="生產管理報表 8-2" sheetId="20" r:id="rId24"/>
    <sheet name="生產管理報表 9" sheetId="21" r:id="rId25"/>
    <sheet name="日別報廢率總表" sheetId="56" r:id="rId26"/>
    <sheet name="報廢－原因別分析" sheetId="29" r:id="rId27"/>
    <sheet name="超用－原因別分析" sheetId="43" r:id="rId28"/>
    <sheet name="填寫舉例" sheetId="1" r:id="rId29"/>
    <sheet name="鮮食品群番" sheetId="38" r:id="rId30"/>
    <sheet name="下拉式選單" sheetId="54" r:id="rId31"/>
  </sheets>
  <externalReferences>
    <externalReference r:id="rId32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2" hidden="1">#REF!</definedName>
    <definedName name="_xlnm._FilterDatabase" localSheetId="26" hidden="1">'報廢－原因別分析'!$B$6:$AH$306</definedName>
    <definedName name="_xlnm._FilterDatabase" localSheetId="27" hidden="1">'超用－原因別分析'!$U$7:$U$118</definedName>
    <definedName name="_xlnm.Print_Area" localSheetId="15">'生產管理報表 6-1'!$A$1:$L$80</definedName>
    <definedName name="_xlnm.Print_Area" localSheetId="16">'生產管理報表 6-2'!$A$1:$L$80</definedName>
    <definedName name="_xlnm.Print_Area" localSheetId="17">'生產管理報表 6-3'!$A$1:$L$80</definedName>
    <definedName name="_xlnm.Print_Area" localSheetId="18">'生產管理報表 6-4'!$A$1:$L$80</definedName>
    <definedName name="_xlnm.Print_Area" localSheetId="19">'生產管理報表 6-5'!$A$1:$L$80</definedName>
    <definedName name="_xlnm.Print_Area" localSheetId="21">'生產管理報表 7-1 (週)'!$A$1:$M$81</definedName>
    <definedName name="_xlnm.Print_Area" localSheetId="20">'生產管理報表 7-1(月)'!$A$1:$M$15</definedName>
    <definedName name="_xlnm.Print_Area" localSheetId="22">'生產管理報表 8-1'!$A$1:$Q$86</definedName>
    <definedName name="_xlnm.Print_Area" localSheetId="23">'生產管理報表 8-2'!$A$1:$P$110</definedName>
    <definedName name="_xlnm.Print_Area" localSheetId="24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29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3" l="1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B34" i="25" l="1"/>
  <c r="A34" i="25"/>
  <c r="B60" i="25"/>
  <c r="A60" i="25"/>
  <c r="AV128" i="52"/>
  <c r="AW128" i="52" s="1"/>
  <c r="AQ128" i="52"/>
  <c r="AR128" i="52" s="1"/>
  <c r="AL128" i="52"/>
  <c r="AM128" i="52" s="1"/>
  <c r="AH128" i="52"/>
  <c r="AG128" i="52"/>
  <c r="AB128" i="52"/>
  <c r="AC128" i="52" s="1"/>
  <c r="W128" i="52"/>
  <c r="X128" i="52" s="1"/>
  <c r="R128" i="52"/>
  <c r="S128" i="52" s="1"/>
  <c r="K128" i="52"/>
  <c r="M128" i="52" s="1"/>
  <c r="J128" i="52"/>
  <c r="I128" i="52"/>
  <c r="G128" i="52"/>
  <c r="AX127" i="52"/>
  <c r="AV127" i="52"/>
  <c r="AW127" i="52" s="1"/>
  <c r="AQ127" i="52"/>
  <c r="AS127" i="52" s="1"/>
  <c r="AN127" i="52"/>
  <c r="AM127" i="52"/>
  <c r="AL127" i="52"/>
  <c r="AG127" i="52"/>
  <c r="AI127" i="52" s="1"/>
  <c r="AB127" i="52"/>
  <c r="AD127" i="52" s="1"/>
  <c r="W127" i="52"/>
  <c r="Y127" i="52" s="1"/>
  <c r="R127" i="52"/>
  <c r="K127" i="52" s="1"/>
  <c r="J127" i="52"/>
  <c r="I127" i="52"/>
  <c r="H127" i="52"/>
  <c r="G127" i="52"/>
  <c r="P123" i="52"/>
  <c r="U122" i="52"/>
  <c r="U123" i="52" s="1"/>
  <c r="P122" i="52"/>
  <c r="AQ134" i="51"/>
  <c r="AR134" i="51" s="1"/>
  <c r="AL134" i="51"/>
  <c r="AM134" i="51" s="1"/>
  <c r="AG134" i="51"/>
  <c r="AH134" i="51" s="1"/>
  <c r="AB134" i="51"/>
  <c r="AC134" i="51" s="1"/>
  <c r="W134" i="51"/>
  <c r="X134" i="51" s="1"/>
  <c r="R134" i="51"/>
  <c r="S134" i="51" s="1"/>
  <c r="K134" i="51"/>
  <c r="J134" i="51"/>
  <c r="I134" i="51"/>
  <c r="G134" i="51"/>
  <c r="AV133" i="51"/>
  <c r="K133" i="51" s="1"/>
  <c r="AR133" i="51"/>
  <c r="AQ133" i="51"/>
  <c r="AL133" i="51"/>
  <c r="AG133" i="51"/>
  <c r="AH133" i="51" s="1"/>
  <c r="AB133" i="51"/>
  <c r="AC133" i="51" s="1"/>
  <c r="W133" i="51"/>
  <c r="X133" i="51" s="1"/>
  <c r="R133" i="51"/>
  <c r="S133" i="51" s="1"/>
  <c r="J133" i="51"/>
  <c r="I133" i="51"/>
  <c r="G133" i="51"/>
  <c r="AV132" i="51"/>
  <c r="AW132" i="51" s="1"/>
  <c r="AQ132" i="51"/>
  <c r="K132" i="51" s="1"/>
  <c r="AL132" i="51"/>
  <c r="AM132" i="51" s="1"/>
  <c r="AG132" i="51"/>
  <c r="AH132" i="51" s="1"/>
  <c r="AB132" i="51"/>
  <c r="AC132" i="51" s="1"/>
  <c r="W132" i="51"/>
  <c r="X132" i="51" s="1"/>
  <c r="R132" i="51"/>
  <c r="S132" i="51" s="1"/>
  <c r="J132" i="51"/>
  <c r="I132" i="51"/>
  <c r="G132" i="51"/>
  <c r="R131" i="51"/>
  <c r="S131" i="51" s="1"/>
  <c r="K131" i="51"/>
  <c r="J131" i="51"/>
  <c r="I131" i="51"/>
  <c r="G131" i="51"/>
  <c r="AV130" i="51"/>
  <c r="AW130" i="51" s="1"/>
  <c r="AQ130" i="51"/>
  <c r="AR130" i="51" s="1"/>
  <c r="AL130" i="51"/>
  <c r="AM130" i="51" s="1"/>
  <c r="AG130" i="51"/>
  <c r="AH130" i="51" s="1"/>
  <c r="AB130" i="51"/>
  <c r="AC130" i="51" s="1"/>
  <c r="W130" i="51"/>
  <c r="X130" i="51" s="1"/>
  <c r="R130" i="51"/>
  <c r="S130" i="51" s="1"/>
  <c r="K130" i="51"/>
  <c r="J130" i="51"/>
  <c r="I130" i="51"/>
  <c r="G130" i="51"/>
  <c r="AV129" i="51"/>
  <c r="AQ129" i="51"/>
  <c r="AR129" i="51" s="1"/>
  <c r="AL129" i="51"/>
  <c r="AM129" i="51" s="1"/>
  <c r="AG129" i="51"/>
  <c r="AH129" i="51" s="1"/>
  <c r="AB129" i="51"/>
  <c r="AC129" i="51" s="1"/>
  <c r="W129" i="51"/>
  <c r="X129" i="51" s="1"/>
  <c r="R129" i="51"/>
  <c r="S129" i="51" s="1"/>
  <c r="K129" i="51"/>
  <c r="J129" i="51"/>
  <c r="I129" i="51"/>
  <c r="G129" i="51"/>
  <c r="AV128" i="51"/>
  <c r="AW128" i="51" s="1"/>
  <c r="AQ128" i="51"/>
  <c r="AR128" i="51" s="1"/>
  <c r="AL128" i="51"/>
  <c r="AM128" i="51" s="1"/>
  <c r="AG128" i="51"/>
  <c r="AH128" i="51" s="1"/>
  <c r="AB128" i="51"/>
  <c r="AC128" i="51" s="1"/>
  <c r="W128" i="51"/>
  <c r="X128" i="51" s="1"/>
  <c r="R128" i="51"/>
  <c r="S128" i="51" s="1"/>
  <c r="K128" i="51"/>
  <c r="J128" i="51"/>
  <c r="I128" i="51"/>
  <c r="G128" i="51"/>
  <c r="AX127" i="51"/>
  <c r="AV127" i="51"/>
  <c r="AW127" i="51" s="1"/>
  <c r="AQ127" i="51"/>
  <c r="AS127" i="51" s="1"/>
  <c r="AL127" i="51"/>
  <c r="AM133" i="51" s="1"/>
  <c r="AG127" i="51"/>
  <c r="AH127" i="51" s="1"/>
  <c r="AB127" i="51"/>
  <c r="AD127" i="51" s="1"/>
  <c r="W127" i="51"/>
  <c r="Y127" i="51" s="1"/>
  <c r="R127" i="51"/>
  <c r="S127" i="51" s="1"/>
  <c r="J127" i="51"/>
  <c r="I127" i="51"/>
  <c r="H127" i="51"/>
  <c r="G127" i="51"/>
  <c r="P123" i="51"/>
  <c r="U122" i="51"/>
  <c r="U123" i="51" s="1"/>
  <c r="P122" i="51"/>
  <c r="AX127" i="50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T127" i="50"/>
  <c r="S127" i="50"/>
  <c r="R127" i="50"/>
  <c r="K127" i="50" s="1"/>
  <c r="J127" i="50"/>
  <c r="I127" i="50"/>
  <c r="H127" i="50"/>
  <c r="G127" i="50"/>
  <c r="P123" i="50"/>
  <c r="Z122" i="50"/>
  <c r="Z123" i="50" s="1"/>
  <c r="U122" i="50"/>
  <c r="U123" i="50" s="1"/>
  <c r="P122" i="50"/>
  <c r="AL132" i="49"/>
  <c r="AM132" i="49" s="1"/>
  <c r="AG132" i="49"/>
  <c r="AH132" i="49" s="1"/>
  <c r="AB132" i="49"/>
  <c r="AC132" i="49" s="1"/>
  <c r="W132" i="49"/>
  <c r="X132" i="49" s="1"/>
  <c r="R132" i="49"/>
  <c r="J132" i="49"/>
  <c r="I132" i="49"/>
  <c r="G132" i="49"/>
  <c r="AV131" i="49"/>
  <c r="AW131" i="49" s="1"/>
  <c r="AQ131" i="49"/>
  <c r="AR131" i="49" s="1"/>
  <c r="AM131" i="49"/>
  <c r="AL131" i="49"/>
  <c r="AG131" i="49"/>
  <c r="AH131" i="49" s="1"/>
  <c r="AB131" i="49"/>
  <c r="AC131" i="49" s="1"/>
  <c r="W131" i="49"/>
  <c r="X131" i="49" s="1"/>
  <c r="R131" i="49"/>
  <c r="S131" i="49" s="1"/>
  <c r="J131" i="49"/>
  <c r="I131" i="49"/>
  <c r="G131" i="49"/>
  <c r="AV130" i="49"/>
  <c r="AW130" i="49" s="1"/>
  <c r="AQ130" i="49"/>
  <c r="AR130" i="49" s="1"/>
  <c r="AL130" i="49"/>
  <c r="AM130" i="49" s="1"/>
  <c r="AG130" i="49"/>
  <c r="AH130" i="49" s="1"/>
  <c r="AB130" i="49"/>
  <c r="AC130" i="49" s="1"/>
  <c r="W130" i="49"/>
  <c r="X130" i="49" s="1"/>
  <c r="R130" i="49"/>
  <c r="S130" i="49" s="1"/>
  <c r="J130" i="49"/>
  <c r="I130" i="49"/>
  <c r="G130" i="49"/>
  <c r="AV129" i="49"/>
  <c r="AW129" i="49" s="1"/>
  <c r="AQ129" i="49"/>
  <c r="AR129" i="49" s="1"/>
  <c r="AL129" i="49"/>
  <c r="K129" i="49" s="1"/>
  <c r="AG129" i="49"/>
  <c r="AB129" i="49"/>
  <c r="AC129" i="49" s="1"/>
  <c r="W129" i="49"/>
  <c r="X129" i="49" s="1"/>
  <c r="R129" i="49"/>
  <c r="S129" i="49" s="1"/>
  <c r="J129" i="49"/>
  <c r="I129" i="49"/>
  <c r="G129" i="49"/>
  <c r="AV128" i="49"/>
  <c r="AW128" i="49" s="1"/>
  <c r="AQ128" i="49"/>
  <c r="AR128" i="49" s="1"/>
  <c r="AL128" i="49"/>
  <c r="AM128" i="49" s="1"/>
  <c r="AG128" i="49"/>
  <c r="K128" i="49" s="1"/>
  <c r="AB128" i="49"/>
  <c r="AC128" i="49" s="1"/>
  <c r="W128" i="49"/>
  <c r="X128" i="49" s="1"/>
  <c r="R128" i="49"/>
  <c r="S128" i="49" s="1"/>
  <c r="J128" i="49"/>
  <c r="I128" i="49"/>
  <c r="G128" i="49"/>
  <c r="AV127" i="49"/>
  <c r="AX127" i="49" s="1"/>
  <c r="AQ127" i="49"/>
  <c r="AS127" i="49" s="1"/>
  <c r="AL127" i="49"/>
  <c r="AM127" i="49" s="1"/>
  <c r="AG127" i="49"/>
  <c r="AI127" i="49" s="1"/>
  <c r="AB127" i="49"/>
  <c r="AD127" i="49" s="1"/>
  <c r="W127" i="49"/>
  <c r="Y127" i="49" s="1"/>
  <c r="R127" i="49"/>
  <c r="T127" i="49" s="1"/>
  <c r="J127" i="49"/>
  <c r="I127" i="49"/>
  <c r="H127" i="49"/>
  <c r="G127" i="49"/>
  <c r="P122" i="49"/>
  <c r="P123" i="49" s="1"/>
  <c r="AV137" i="48"/>
  <c r="AW137" i="48" s="1"/>
  <c r="AQ137" i="48"/>
  <c r="AL137" i="48"/>
  <c r="AM137" i="48" s="1"/>
  <c r="AG137" i="48"/>
  <c r="AH137" i="48" s="1"/>
  <c r="AB137" i="48"/>
  <c r="AC137" i="48" s="1"/>
  <c r="W137" i="48"/>
  <c r="X137" i="48" s="1"/>
  <c r="R137" i="48"/>
  <c r="S137" i="48" s="1"/>
  <c r="K137" i="48"/>
  <c r="J137" i="48"/>
  <c r="I137" i="48"/>
  <c r="G137" i="48"/>
  <c r="AL136" i="48"/>
  <c r="AG136" i="48"/>
  <c r="AH136" i="48" s="1"/>
  <c r="AB136" i="48"/>
  <c r="AC136" i="48" s="1"/>
  <c r="W136" i="48"/>
  <c r="R136" i="48"/>
  <c r="J136" i="48"/>
  <c r="I136" i="48"/>
  <c r="G136" i="48"/>
  <c r="AV135" i="48"/>
  <c r="AW135" i="48" s="1"/>
  <c r="AQ135" i="48"/>
  <c r="AR135" i="48" s="1"/>
  <c r="AL135" i="48"/>
  <c r="AM135" i="48" s="1"/>
  <c r="AG135" i="48"/>
  <c r="AH135" i="48" s="1"/>
  <c r="AB135" i="48"/>
  <c r="W135" i="48"/>
  <c r="X135" i="48" s="1"/>
  <c r="R135" i="48"/>
  <c r="S135" i="48" s="1"/>
  <c r="J135" i="48"/>
  <c r="I135" i="48"/>
  <c r="G135" i="48"/>
  <c r="AV134" i="48"/>
  <c r="AW134" i="48" s="1"/>
  <c r="AQ134" i="48"/>
  <c r="AR134" i="48" s="1"/>
  <c r="AM134" i="48"/>
  <c r="AL134" i="48"/>
  <c r="AG134" i="48"/>
  <c r="AB134" i="48"/>
  <c r="AC134" i="48" s="1"/>
  <c r="W134" i="48"/>
  <c r="X134" i="48" s="1"/>
  <c r="R134" i="48"/>
  <c r="J134" i="48"/>
  <c r="I134" i="48"/>
  <c r="G134" i="48"/>
  <c r="AV133" i="48"/>
  <c r="AW133" i="48" s="1"/>
  <c r="AQ133" i="48"/>
  <c r="AL133" i="48"/>
  <c r="AM133" i="48" s="1"/>
  <c r="AG133" i="48"/>
  <c r="AH133" i="48" s="1"/>
  <c r="AB133" i="48"/>
  <c r="AC133" i="48" s="1"/>
  <c r="W133" i="48"/>
  <c r="R133" i="48"/>
  <c r="S133" i="48" s="1"/>
  <c r="J133" i="48"/>
  <c r="I133" i="48"/>
  <c r="G133" i="48"/>
  <c r="AV132" i="48"/>
  <c r="AW132" i="48" s="1"/>
  <c r="AQ132" i="48"/>
  <c r="AR132" i="48" s="1"/>
  <c r="AL132" i="48"/>
  <c r="AM132" i="48" s="1"/>
  <c r="AH132" i="48"/>
  <c r="AG132" i="48"/>
  <c r="AB132" i="48"/>
  <c r="W132" i="48"/>
  <c r="X132" i="48" s="1"/>
  <c r="R132" i="48"/>
  <c r="S132" i="48" s="1"/>
  <c r="J132" i="48"/>
  <c r="I132" i="48"/>
  <c r="G132" i="48"/>
  <c r="AV131" i="48"/>
  <c r="AW131" i="48" s="1"/>
  <c r="AQ131" i="48"/>
  <c r="AR131" i="48" s="1"/>
  <c r="AL131" i="48"/>
  <c r="AM131" i="48" s="1"/>
  <c r="AG131" i="48"/>
  <c r="AH131" i="48" s="1"/>
  <c r="AB131" i="48"/>
  <c r="K131" i="48" s="1"/>
  <c r="W131" i="48"/>
  <c r="X131" i="48" s="1"/>
  <c r="R131" i="48"/>
  <c r="J131" i="48"/>
  <c r="I131" i="48"/>
  <c r="G131" i="48"/>
  <c r="AV130" i="48"/>
  <c r="AW128" i="48" s="1"/>
  <c r="AQ130" i="48"/>
  <c r="AR137" i="48" s="1"/>
  <c r="AL130" i="48"/>
  <c r="AM130" i="48" s="1"/>
  <c r="AG130" i="48"/>
  <c r="AH130" i="48" s="1"/>
  <c r="AB130" i="48"/>
  <c r="W130" i="48"/>
  <c r="R130" i="48"/>
  <c r="S130" i="48" s="1"/>
  <c r="J130" i="48"/>
  <c r="I130" i="48"/>
  <c r="G130" i="48"/>
  <c r="AV129" i="48"/>
  <c r="AW129" i="48" s="1"/>
  <c r="AQ129" i="48"/>
  <c r="AR129" i="48" s="1"/>
  <c r="AL129" i="48"/>
  <c r="AM129" i="48" s="1"/>
  <c r="AG129" i="48"/>
  <c r="AH129" i="48" s="1"/>
  <c r="AB129" i="48"/>
  <c r="AC130" i="48" s="1"/>
  <c r="W129" i="48"/>
  <c r="X129" i="48" s="1"/>
  <c r="R129" i="48"/>
  <c r="S129" i="48" s="1"/>
  <c r="J129" i="48"/>
  <c r="I129" i="48"/>
  <c r="G129" i="48"/>
  <c r="AV128" i="48"/>
  <c r="AQ128" i="48"/>
  <c r="AR128" i="48" s="1"/>
  <c r="AL128" i="48"/>
  <c r="AM128" i="48" s="1"/>
  <c r="AG128" i="48"/>
  <c r="AH128" i="48" s="1"/>
  <c r="AB128" i="48"/>
  <c r="AC135" i="48" s="1"/>
  <c r="X128" i="48"/>
  <c r="W128" i="48"/>
  <c r="Y127" i="48" s="1"/>
  <c r="S128" i="48"/>
  <c r="R128" i="48"/>
  <c r="J128" i="48"/>
  <c r="I128" i="48"/>
  <c r="G128" i="48"/>
  <c r="AV127" i="48"/>
  <c r="AX127" i="48" s="1"/>
  <c r="AQ127" i="48"/>
  <c r="AS127" i="48" s="1"/>
  <c r="AL127" i="48"/>
  <c r="AN127" i="48" s="1"/>
  <c r="AG127" i="48"/>
  <c r="AI127" i="48" s="1"/>
  <c r="AB127" i="48"/>
  <c r="W127" i="48"/>
  <c r="R127" i="48"/>
  <c r="J127" i="48"/>
  <c r="I127" i="48"/>
  <c r="H127" i="48"/>
  <c r="G127" i="48"/>
  <c r="P122" i="48"/>
  <c r="P123" i="48" s="1"/>
  <c r="AV128" i="47"/>
  <c r="AW128" i="47" s="1"/>
  <c r="AQ128" i="47"/>
  <c r="AR128" i="47" s="1"/>
  <c r="AL128" i="47"/>
  <c r="AM128" i="47" s="1"/>
  <c r="AG128" i="47"/>
  <c r="AH128" i="47" s="1"/>
  <c r="AB128" i="47"/>
  <c r="AC128" i="47" s="1"/>
  <c r="W128" i="47"/>
  <c r="X128" i="47" s="1"/>
  <c r="R128" i="47"/>
  <c r="S128" i="47" s="1"/>
  <c r="K128" i="47"/>
  <c r="J128" i="47"/>
  <c r="I128" i="47"/>
  <c r="G128" i="47"/>
  <c r="AX127" i="47"/>
  <c r="AV127" i="47"/>
  <c r="AW127" i="47" s="1"/>
  <c r="AQ127" i="47"/>
  <c r="AS127" i="47" s="1"/>
  <c r="AN127" i="47"/>
  <c r="AL127" i="47"/>
  <c r="AM127" i="47" s="1"/>
  <c r="AH127" i="47"/>
  <c r="AG127" i="47"/>
  <c r="AI127" i="47" s="1"/>
  <c r="AB127" i="47"/>
  <c r="AD127" i="47" s="1"/>
  <c r="W127" i="47"/>
  <c r="Y127" i="47" s="1"/>
  <c r="R127" i="47"/>
  <c r="T127" i="47" s="1"/>
  <c r="J127" i="47"/>
  <c r="I127" i="47"/>
  <c r="H127" i="47"/>
  <c r="G127" i="47"/>
  <c r="P123" i="47"/>
  <c r="U122" i="47"/>
  <c r="U123" i="47" s="1"/>
  <c r="P122" i="47"/>
  <c r="AV134" i="46"/>
  <c r="AQ134" i="46"/>
  <c r="AR134" i="46" s="1"/>
  <c r="AL134" i="46"/>
  <c r="AM134" i="46" s="1"/>
  <c r="AG134" i="46"/>
  <c r="AH134" i="46" s="1"/>
  <c r="AB134" i="46"/>
  <c r="AC134" i="46" s="1"/>
  <c r="W134" i="46"/>
  <c r="X134" i="46" s="1"/>
  <c r="R134" i="46"/>
  <c r="S134" i="46" s="1"/>
  <c r="K134" i="46"/>
  <c r="J134" i="46"/>
  <c r="I134" i="46"/>
  <c r="G134" i="46"/>
  <c r="AV133" i="46"/>
  <c r="AQ133" i="46"/>
  <c r="AR133" i="46" s="1"/>
  <c r="AL133" i="46"/>
  <c r="AM133" i="46" s="1"/>
  <c r="AH133" i="46"/>
  <c r="AG133" i="46"/>
  <c r="AB133" i="46"/>
  <c r="AC133" i="46" s="1"/>
  <c r="W133" i="46"/>
  <c r="X133" i="46" s="1"/>
  <c r="R133" i="46"/>
  <c r="S133" i="46" s="1"/>
  <c r="K133" i="46"/>
  <c r="J133" i="46"/>
  <c r="I133" i="46"/>
  <c r="G133" i="46"/>
  <c r="AV132" i="46"/>
  <c r="AW132" i="46" s="1"/>
  <c r="AQ132" i="46"/>
  <c r="AL132" i="46"/>
  <c r="AM132" i="46" s="1"/>
  <c r="AG132" i="46"/>
  <c r="AH132" i="46" s="1"/>
  <c r="AB132" i="46"/>
  <c r="AC132" i="46" s="1"/>
  <c r="W132" i="46"/>
  <c r="X132" i="46" s="1"/>
  <c r="R132" i="46"/>
  <c r="S132" i="46" s="1"/>
  <c r="J132" i="46"/>
  <c r="I132" i="46"/>
  <c r="G132" i="46"/>
  <c r="AV131" i="46"/>
  <c r="K131" i="46" s="1"/>
  <c r="AR131" i="46"/>
  <c r="AQ131" i="46"/>
  <c r="AL131" i="46"/>
  <c r="AM131" i="46" s="1"/>
  <c r="AG131" i="46"/>
  <c r="AH131" i="46" s="1"/>
  <c r="AB131" i="46"/>
  <c r="W131" i="46"/>
  <c r="X131" i="46" s="1"/>
  <c r="R131" i="46"/>
  <c r="S131" i="46" s="1"/>
  <c r="J131" i="46"/>
  <c r="I131" i="46"/>
  <c r="G131" i="46"/>
  <c r="AV130" i="46"/>
  <c r="AQ130" i="46"/>
  <c r="K130" i="46" s="1"/>
  <c r="AL130" i="46"/>
  <c r="AG130" i="46"/>
  <c r="AH130" i="46" s="1"/>
  <c r="AB130" i="46"/>
  <c r="AC130" i="46" s="1"/>
  <c r="W130" i="46"/>
  <c r="X130" i="46" s="1"/>
  <c r="R130" i="46"/>
  <c r="S130" i="46" s="1"/>
  <c r="J130" i="46"/>
  <c r="I130" i="46"/>
  <c r="G130" i="46"/>
  <c r="AV129" i="46"/>
  <c r="AW129" i="46" s="1"/>
  <c r="AQ129" i="46"/>
  <c r="K129" i="46" s="1"/>
  <c r="AM129" i="46"/>
  <c r="AL129" i="46"/>
  <c r="AG129" i="46"/>
  <c r="AH129" i="46" s="1"/>
  <c r="AB129" i="46"/>
  <c r="AC129" i="46" s="1"/>
  <c r="W129" i="46"/>
  <c r="R129" i="46"/>
  <c r="S129" i="46" s="1"/>
  <c r="J129" i="46"/>
  <c r="I129" i="46"/>
  <c r="G129" i="46"/>
  <c r="AV128" i="46"/>
  <c r="AW128" i="46" s="1"/>
  <c r="AQ128" i="46"/>
  <c r="AL128" i="46"/>
  <c r="AM130" i="46" s="1"/>
  <c r="AG128" i="46"/>
  <c r="AB128" i="46"/>
  <c r="AC128" i="46" s="1"/>
  <c r="W128" i="46"/>
  <c r="X128" i="46" s="1"/>
  <c r="R128" i="46"/>
  <c r="S128" i="46" s="1"/>
  <c r="J128" i="46"/>
  <c r="I128" i="46"/>
  <c r="G128" i="46"/>
  <c r="AV127" i="46"/>
  <c r="AW134" i="46" s="1"/>
  <c r="AQ127" i="46"/>
  <c r="AR132" i="46" s="1"/>
  <c r="AN127" i="46"/>
  <c r="AL127" i="46"/>
  <c r="AG127" i="46"/>
  <c r="AH128" i="46" s="1"/>
  <c r="AD127" i="46"/>
  <c r="AB127" i="46"/>
  <c r="AC127" i="46" s="1"/>
  <c r="W127" i="46"/>
  <c r="Y127" i="46" s="1"/>
  <c r="R127" i="46"/>
  <c r="T127" i="46" s="1"/>
  <c r="J127" i="46"/>
  <c r="I127" i="46"/>
  <c r="H127" i="46"/>
  <c r="G127" i="46"/>
  <c r="P122" i="46"/>
  <c r="U122" i="46" s="1"/>
  <c r="AV136" i="45"/>
  <c r="AW136" i="45" s="1"/>
  <c r="AQ136" i="45"/>
  <c r="AR136" i="45" s="1"/>
  <c r="AL136" i="45"/>
  <c r="AM136" i="45" s="1"/>
  <c r="AG136" i="45"/>
  <c r="AH136" i="45" s="1"/>
  <c r="AB136" i="45"/>
  <c r="AC136" i="45" s="1"/>
  <c r="W136" i="45"/>
  <c r="X136" i="45" s="1"/>
  <c r="R136" i="45"/>
  <c r="S136" i="45" s="1"/>
  <c r="K136" i="45"/>
  <c r="J136" i="45"/>
  <c r="I136" i="45"/>
  <c r="G136" i="45"/>
  <c r="AW135" i="45"/>
  <c r="AV135" i="45"/>
  <c r="AQ135" i="45"/>
  <c r="AR135" i="45" s="1"/>
  <c r="AL135" i="45"/>
  <c r="AM135" i="45" s="1"/>
  <c r="AG135" i="45"/>
  <c r="AH135" i="45" s="1"/>
  <c r="AB135" i="45"/>
  <c r="AC135" i="45" s="1"/>
  <c r="W135" i="45"/>
  <c r="X135" i="45" s="1"/>
  <c r="R135" i="45"/>
  <c r="S135" i="45" s="1"/>
  <c r="K135" i="45"/>
  <c r="J135" i="45"/>
  <c r="I135" i="45"/>
  <c r="G135" i="45"/>
  <c r="AV134" i="45"/>
  <c r="K134" i="45" s="1"/>
  <c r="AQ134" i="45"/>
  <c r="AR134" i="45" s="1"/>
  <c r="AL134" i="45"/>
  <c r="AM134" i="45" s="1"/>
  <c r="AG134" i="45"/>
  <c r="AH134" i="45" s="1"/>
  <c r="AB134" i="45"/>
  <c r="AC134" i="45" s="1"/>
  <c r="W134" i="45"/>
  <c r="X134" i="45" s="1"/>
  <c r="R134" i="45"/>
  <c r="S134" i="45" s="1"/>
  <c r="J134" i="45"/>
  <c r="I134" i="45"/>
  <c r="G134" i="45"/>
  <c r="AV133" i="45"/>
  <c r="AW133" i="45" s="1"/>
  <c r="AR133" i="45"/>
  <c r="AQ133" i="45"/>
  <c r="AL133" i="45"/>
  <c r="AM133" i="45" s="1"/>
  <c r="AG133" i="45"/>
  <c r="AH133" i="45" s="1"/>
  <c r="AB133" i="45"/>
  <c r="AC133" i="45" s="1"/>
  <c r="W133" i="45"/>
  <c r="X133" i="45" s="1"/>
  <c r="R133" i="45"/>
  <c r="S133" i="45" s="1"/>
  <c r="J133" i="45"/>
  <c r="I133" i="45"/>
  <c r="G133" i="45"/>
  <c r="AV132" i="45"/>
  <c r="AW132" i="45" s="1"/>
  <c r="AQ132" i="45"/>
  <c r="K132" i="45" s="1"/>
  <c r="AL132" i="45"/>
  <c r="AM132" i="45" s="1"/>
  <c r="AG132" i="45"/>
  <c r="AH132" i="45" s="1"/>
  <c r="AB132" i="45"/>
  <c r="AC132" i="45" s="1"/>
  <c r="W132" i="45"/>
  <c r="X132" i="45" s="1"/>
  <c r="R132" i="45"/>
  <c r="S132" i="45" s="1"/>
  <c r="J132" i="45"/>
  <c r="I132" i="45"/>
  <c r="G132" i="45"/>
  <c r="AV131" i="45"/>
  <c r="AW131" i="45" s="1"/>
  <c r="AQ131" i="45"/>
  <c r="K131" i="45" s="1"/>
  <c r="AL131" i="45"/>
  <c r="AG131" i="45"/>
  <c r="AH131" i="45" s="1"/>
  <c r="AB131" i="45"/>
  <c r="AC131" i="45" s="1"/>
  <c r="W131" i="45"/>
  <c r="X131" i="45" s="1"/>
  <c r="R131" i="45"/>
  <c r="S131" i="45" s="1"/>
  <c r="J131" i="45"/>
  <c r="I131" i="45"/>
  <c r="G131" i="45"/>
  <c r="AV130" i="45"/>
  <c r="AW130" i="45" s="1"/>
  <c r="AQ130" i="45"/>
  <c r="AR130" i="45" s="1"/>
  <c r="AL130" i="45"/>
  <c r="K130" i="45" s="1"/>
  <c r="AG130" i="45"/>
  <c r="AH130" i="45" s="1"/>
  <c r="AB130" i="45"/>
  <c r="AC130" i="45" s="1"/>
  <c r="W130" i="45"/>
  <c r="X130" i="45" s="1"/>
  <c r="R130" i="45"/>
  <c r="S130" i="45" s="1"/>
  <c r="J130" i="45"/>
  <c r="I130" i="45"/>
  <c r="G130" i="45"/>
  <c r="AV129" i="45"/>
  <c r="AW129" i="45" s="1"/>
  <c r="AQ129" i="45"/>
  <c r="AR129" i="45" s="1"/>
  <c r="AL129" i="45"/>
  <c r="AM129" i="45" s="1"/>
  <c r="AG129" i="45"/>
  <c r="AB129" i="45"/>
  <c r="AC129" i="45" s="1"/>
  <c r="W129" i="45"/>
  <c r="X129" i="45" s="1"/>
  <c r="R129" i="45"/>
  <c r="S129" i="45" s="1"/>
  <c r="J129" i="45"/>
  <c r="I129" i="45"/>
  <c r="G129" i="45"/>
  <c r="AV128" i="45"/>
  <c r="AW128" i="45" s="1"/>
  <c r="AQ128" i="45"/>
  <c r="AR128" i="45" s="1"/>
  <c r="AL128" i="45"/>
  <c r="AM128" i="45" s="1"/>
  <c r="AG128" i="45"/>
  <c r="K128" i="45" s="1"/>
  <c r="AB128" i="45"/>
  <c r="AC128" i="45" s="1"/>
  <c r="W128" i="45"/>
  <c r="X128" i="45" s="1"/>
  <c r="R128" i="45"/>
  <c r="S128" i="45" s="1"/>
  <c r="J128" i="45"/>
  <c r="I128" i="45"/>
  <c r="G128" i="45"/>
  <c r="AV127" i="45"/>
  <c r="AX127" i="45" s="1"/>
  <c r="AQ127" i="45"/>
  <c r="AS127" i="45" s="1"/>
  <c r="AL127" i="45"/>
  <c r="AN127" i="45" s="1"/>
  <c r="AG127" i="45"/>
  <c r="AI127" i="45" s="1"/>
  <c r="AB127" i="45"/>
  <c r="AD127" i="45" s="1"/>
  <c r="W127" i="45"/>
  <c r="Y127" i="45" s="1"/>
  <c r="R127" i="45"/>
  <c r="S127" i="45" s="1"/>
  <c r="J127" i="45"/>
  <c r="I127" i="45"/>
  <c r="H127" i="45"/>
  <c r="G127" i="45"/>
  <c r="P122" i="45"/>
  <c r="P123" i="45" s="1"/>
  <c r="AV287" i="44"/>
  <c r="AW287" i="44" s="1"/>
  <c r="AQ287" i="44"/>
  <c r="AR287" i="44" s="1"/>
  <c r="AL287" i="44"/>
  <c r="AM287" i="44" s="1"/>
  <c r="AG287" i="44"/>
  <c r="AH287" i="44" s="1"/>
  <c r="AC287" i="44"/>
  <c r="AB287" i="44"/>
  <c r="X287" i="44"/>
  <c r="W287" i="44"/>
  <c r="R287" i="44"/>
  <c r="S287" i="44" s="1"/>
  <c r="K287" i="44"/>
  <c r="M287" i="44" s="1"/>
  <c r="J287" i="44"/>
  <c r="I287" i="44"/>
  <c r="G287" i="44"/>
  <c r="AW286" i="44"/>
  <c r="AV286" i="44"/>
  <c r="AQ286" i="44"/>
  <c r="AR286" i="44" s="1"/>
  <c r="AL286" i="44"/>
  <c r="AM286" i="44" s="1"/>
  <c r="AG286" i="44"/>
  <c r="AH286" i="44" s="1"/>
  <c r="AB286" i="44"/>
  <c r="AC286" i="44" s="1"/>
  <c r="W286" i="44"/>
  <c r="X286" i="44" s="1"/>
  <c r="R286" i="44"/>
  <c r="K286" i="44" s="1"/>
  <c r="M286" i="44" s="1"/>
  <c r="J286" i="44"/>
  <c r="I286" i="44"/>
  <c r="G286" i="44"/>
  <c r="AV285" i="44"/>
  <c r="AW285" i="44" s="1"/>
  <c r="AQ285" i="44"/>
  <c r="AR285" i="44" s="1"/>
  <c r="AL285" i="44"/>
  <c r="AM285" i="44" s="1"/>
  <c r="AG285" i="44"/>
  <c r="AH285" i="44" s="1"/>
  <c r="AB285" i="44"/>
  <c r="AC285" i="44" s="1"/>
  <c r="X285" i="44"/>
  <c r="W285" i="44"/>
  <c r="R285" i="44"/>
  <c r="S285" i="44" s="1"/>
  <c r="K285" i="44"/>
  <c r="M285" i="44" s="1"/>
  <c r="J285" i="44"/>
  <c r="I285" i="44"/>
  <c r="G285" i="44"/>
  <c r="AV284" i="44"/>
  <c r="AW284" i="44" s="1"/>
  <c r="AR284" i="44"/>
  <c r="AQ284" i="44"/>
  <c r="AL284" i="44"/>
  <c r="AM284" i="44" s="1"/>
  <c r="AG284" i="44"/>
  <c r="AH284" i="44" s="1"/>
  <c r="AB284" i="44"/>
  <c r="AC284" i="44" s="1"/>
  <c r="W284" i="44"/>
  <c r="X284" i="44" s="1"/>
  <c r="R284" i="44"/>
  <c r="S284" i="44" s="1"/>
  <c r="K284" i="44"/>
  <c r="M284" i="44" s="1"/>
  <c r="J284" i="44"/>
  <c r="I284" i="44"/>
  <c r="G284" i="44"/>
  <c r="AW283" i="44"/>
  <c r="AV283" i="44"/>
  <c r="AQ283" i="44"/>
  <c r="AR283" i="44" s="1"/>
  <c r="AL283" i="44"/>
  <c r="AM283" i="44" s="1"/>
  <c r="AG283" i="44"/>
  <c r="AH283" i="44" s="1"/>
  <c r="AC283" i="44"/>
  <c r="AB283" i="44"/>
  <c r="W283" i="44"/>
  <c r="X283" i="44" s="1"/>
  <c r="S283" i="44"/>
  <c r="R283" i="44"/>
  <c r="K283" i="44"/>
  <c r="M283" i="44" s="1"/>
  <c r="J283" i="44"/>
  <c r="I283" i="44"/>
  <c r="G283" i="44"/>
  <c r="AV282" i="44"/>
  <c r="AW282" i="44" s="1"/>
  <c r="AQ282" i="44"/>
  <c r="AR282" i="44" s="1"/>
  <c r="AM282" i="44"/>
  <c r="AL282" i="44"/>
  <c r="AG282" i="44"/>
  <c r="AH282" i="44" s="1"/>
  <c r="AB282" i="44"/>
  <c r="AC282" i="44" s="1"/>
  <c r="W282" i="44"/>
  <c r="X282" i="44" s="1"/>
  <c r="S282" i="44"/>
  <c r="R282" i="44"/>
  <c r="K282" i="44"/>
  <c r="M282" i="44" s="1"/>
  <c r="J282" i="44"/>
  <c r="I282" i="44"/>
  <c r="G282" i="44"/>
  <c r="AV281" i="44"/>
  <c r="AW281" i="44" s="1"/>
  <c r="AQ281" i="44"/>
  <c r="AR281" i="44" s="1"/>
  <c r="AL281" i="44"/>
  <c r="AM281" i="44" s="1"/>
  <c r="AG281" i="44"/>
  <c r="AH281" i="44" s="1"/>
  <c r="AB281" i="44"/>
  <c r="AC281" i="44" s="1"/>
  <c r="W281" i="44"/>
  <c r="X281" i="44" s="1"/>
  <c r="R281" i="44"/>
  <c r="K281" i="44" s="1"/>
  <c r="M281" i="44"/>
  <c r="J281" i="44"/>
  <c r="I281" i="44"/>
  <c r="G281" i="44"/>
  <c r="AV280" i="44"/>
  <c r="AW280" i="44" s="1"/>
  <c r="AQ280" i="44"/>
  <c r="AR280" i="44" s="1"/>
  <c r="AL280" i="44"/>
  <c r="AM280" i="44" s="1"/>
  <c r="AH280" i="44"/>
  <c r="AG280" i="44"/>
  <c r="AB280" i="44"/>
  <c r="AC280" i="44" s="1"/>
  <c r="W280" i="44"/>
  <c r="X280" i="44" s="1"/>
  <c r="R280" i="44"/>
  <c r="S280" i="44" s="1"/>
  <c r="K280" i="44"/>
  <c r="M280" i="44" s="1"/>
  <c r="J280" i="44"/>
  <c r="I280" i="44"/>
  <c r="G280" i="44"/>
  <c r="AV279" i="44"/>
  <c r="AW279" i="44" s="1"/>
  <c r="AR279" i="44"/>
  <c r="AQ279" i="44"/>
  <c r="AL279" i="44"/>
  <c r="AM279" i="44" s="1"/>
  <c r="AG279" i="44"/>
  <c r="AH279" i="44" s="1"/>
  <c r="AB279" i="44"/>
  <c r="AC279" i="44" s="1"/>
  <c r="W279" i="44"/>
  <c r="X279" i="44" s="1"/>
  <c r="R279" i="44"/>
  <c r="S279" i="44" s="1"/>
  <c r="J279" i="44"/>
  <c r="I279" i="44"/>
  <c r="G279" i="44"/>
  <c r="AV278" i="44"/>
  <c r="AW278" i="44" s="1"/>
  <c r="AQ278" i="44"/>
  <c r="AR278" i="44" s="1"/>
  <c r="AL278" i="44"/>
  <c r="AM278" i="44" s="1"/>
  <c r="AH278" i="44"/>
  <c r="AG278" i="44"/>
  <c r="AC278" i="44"/>
  <c r="AB278" i="44"/>
  <c r="W278" i="44"/>
  <c r="X278" i="44" s="1"/>
  <c r="R278" i="44"/>
  <c r="S278" i="44" s="1"/>
  <c r="K278" i="44"/>
  <c r="M278" i="44" s="1"/>
  <c r="J278" i="44"/>
  <c r="I278" i="44"/>
  <c r="G278" i="44"/>
  <c r="AV277" i="44"/>
  <c r="AW277" i="44" s="1"/>
  <c r="AQ277" i="44"/>
  <c r="AR277" i="44" s="1"/>
  <c r="AL277" i="44"/>
  <c r="AM277" i="44" s="1"/>
  <c r="AH277" i="44"/>
  <c r="AG277" i="44"/>
  <c r="AC277" i="44"/>
  <c r="AB277" i="44"/>
  <c r="W277" i="44"/>
  <c r="X277" i="44" s="1"/>
  <c r="R277" i="44"/>
  <c r="S277" i="44" s="1"/>
  <c r="K277" i="44"/>
  <c r="M277" i="44" s="1"/>
  <c r="J277" i="44"/>
  <c r="I277" i="44"/>
  <c r="G277" i="44"/>
  <c r="AV276" i="44"/>
  <c r="AW276" i="44" s="1"/>
  <c r="AQ276" i="44"/>
  <c r="AR276" i="44" s="1"/>
  <c r="AL276" i="44"/>
  <c r="AM276" i="44" s="1"/>
  <c r="AG276" i="44"/>
  <c r="AH276" i="44" s="1"/>
  <c r="AB276" i="44"/>
  <c r="AC276" i="44" s="1"/>
  <c r="X276" i="44"/>
  <c r="W276" i="44"/>
  <c r="R276" i="44"/>
  <c r="S276" i="44" s="1"/>
  <c r="K276" i="44"/>
  <c r="M276" i="44" s="1"/>
  <c r="J276" i="44"/>
  <c r="I276" i="44"/>
  <c r="G276" i="44"/>
  <c r="AW275" i="44"/>
  <c r="AV275" i="44"/>
  <c r="AQ275" i="44"/>
  <c r="AR275" i="44" s="1"/>
  <c r="AL275" i="44"/>
  <c r="AM275" i="44" s="1"/>
  <c r="AG275" i="44"/>
  <c r="AH275" i="44" s="1"/>
  <c r="AB275" i="44"/>
  <c r="AC275" i="44" s="1"/>
  <c r="W275" i="44"/>
  <c r="X275" i="44" s="1"/>
  <c r="R275" i="44"/>
  <c r="S275" i="44" s="1"/>
  <c r="K275" i="44"/>
  <c r="M275" i="44" s="1"/>
  <c r="J275" i="44"/>
  <c r="I275" i="44"/>
  <c r="G275" i="44"/>
  <c r="AV274" i="44"/>
  <c r="AW274" i="44" s="1"/>
  <c r="AQ274" i="44"/>
  <c r="AR274" i="44" s="1"/>
  <c r="AL274" i="44"/>
  <c r="AM274" i="44" s="1"/>
  <c r="AG274" i="44"/>
  <c r="AH274" i="44" s="1"/>
  <c r="AB274" i="44"/>
  <c r="AC274" i="44" s="1"/>
  <c r="W274" i="44"/>
  <c r="X274" i="44" s="1"/>
  <c r="S274" i="44"/>
  <c r="R274" i="44"/>
  <c r="K274" i="44"/>
  <c r="M274" i="44" s="1"/>
  <c r="J274" i="44"/>
  <c r="I274" i="44"/>
  <c r="G274" i="44"/>
  <c r="AW273" i="44"/>
  <c r="AV273" i="44"/>
  <c r="AR273" i="44"/>
  <c r="AQ273" i="44"/>
  <c r="AL273" i="44"/>
  <c r="AM273" i="44" s="1"/>
  <c r="AG273" i="44"/>
  <c r="AH273" i="44" s="1"/>
  <c r="AB273" i="44"/>
  <c r="AC273" i="44" s="1"/>
  <c r="W273" i="44"/>
  <c r="X273" i="44" s="1"/>
  <c r="R273" i="44"/>
  <c r="K273" i="44" s="1"/>
  <c r="M273" i="44" s="1"/>
  <c r="J273" i="44"/>
  <c r="I273" i="44"/>
  <c r="G273" i="44"/>
  <c r="AW272" i="44"/>
  <c r="AV272" i="44"/>
  <c r="AQ272" i="44"/>
  <c r="AR272" i="44" s="1"/>
  <c r="AL272" i="44"/>
  <c r="AM272" i="44" s="1"/>
  <c r="AG272" i="44"/>
  <c r="AH272" i="44" s="1"/>
  <c r="AB272" i="44"/>
  <c r="AC272" i="44" s="1"/>
  <c r="W272" i="44"/>
  <c r="X272" i="44" s="1"/>
  <c r="R272" i="44"/>
  <c r="J272" i="44"/>
  <c r="I272" i="44"/>
  <c r="G272" i="44"/>
  <c r="AV271" i="44"/>
  <c r="AW271" i="44" s="1"/>
  <c r="AQ271" i="44"/>
  <c r="AR271" i="44" s="1"/>
  <c r="AM271" i="44"/>
  <c r="AL271" i="44"/>
  <c r="AH271" i="44"/>
  <c r="AG271" i="44"/>
  <c r="AB271" i="44"/>
  <c r="AC271" i="44" s="1"/>
  <c r="W271" i="44"/>
  <c r="X271" i="44" s="1"/>
  <c r="R271" i="44"/>
  <c r="S271" i="44" s="1"/>
  <c r="K271" i="44"/>
  <c r="M271" i="44" s="1"/>
  <c r="J271" i="44"/>
  <c r="I271" i="44"/>
  <c r="G271" i="44"/>
  <c r="AV270" i="44"/>
  <c r="AW270" i="44" s="1"/>
  <c r="AQ270" i="44"/>
  <c r="AR270" i="44" s="1"/>
  <c r="AM270" i="44"/>
  <c r="AL270" i="44"/>
  <c r="AG270" i="44"/>
  <c r="AH270" i="44" s="1"/>
  <c r="AC270" i="44"/>
  <c r="AB270" i="44"/>
  <c r="W270" i="44"/>
  <c r="X270" i="44" s="1"/>
  <c r="R270" i="44"/>
  <c r="S270" i="44" s="1"/>
  <c r="K270" i="44"/>
  <c r="M270" i="44" s="1"/>
  <c r="J270" i="44"/>
  <c r="I270" i="44"/>
  <c r="G270" i="44"/>
  <c r="AV269" i="44"/>
  <c r="AW269" i="44" s="1"/>
  <c r="AQ269" i="44"/>
  <c r="AR269" i="44" s="1"/>
  <c r="AL269" i="44"/>
  <c r="AM269" i="44" s="1"/>
  <c r="AH269" i="44"/>
  <c r="AG269" i="44"/>
  <c r="AB269" i="44"/>
  <c r="AC269" i="44" s="1"/>
  <c r="X269" i="44"/>
  <c r="W269" i="44"/>
  <c r="R269" i="44"/>
  <c r="S269" i="44" s="1"/>
  <c r="K269" i="44"/>
  <c r="M269" i="44" s="1"/>
  <c r="J269" i="44"/>
  <c r="I269" i="44"/>
  <c r="G269" i="44"/>
  <c r="AV268" i="44"/>
  <c r="AW268" i="44" s="1"/>
  <c r="AQ268" i="44"/>
  <c r="AR268" i="44" s="1"/>
  <c r="AL268" i="44"/>
  <c r="AM268" i="44" s="1"/>
  <c r="AG268" i="44"/>
  <c r="AH268" i="44" s="1"/>
  <c r="AB268" i="44"/>
  <c r="AC268" i="44" s="1"/>
  <c r="X268" i="44"/>
  <c r="W268" i="44"/>
  <c r="R268" i="44"/>
  <c r="K268" i="44" s="1"/>
  <c r="M268" i="44" s="1"/>
  <c r="J268" i="44"/>
  <c r="I268" i="44"/>
  <c r="G268" i="44"/>
  <c r="AV267" i="44"/>
  <c r="AW267" i="44" s="1"/>
  <c r="AQ267" i="44"/>
  <c r="AR267" i="44" s="1"/>
  <c r="AL267" i="44"/>
  <c r="AM267" i="44" s="1"/>
  <c r="AG267" i="44"/>
  <c r="AH267" i="44" s="1"/>
  <c r="AC267" i="44"/>
  <c r="AB267" i="44"/>
  <c r="W267" i="44"/>
  <c r="X267" i="44" s="1"/>
  <c r="R267" i="44"/>
  <c r="S267" i="44" s="1"/>
  <c r="K267" i="44"/>
  <c r="M267" i="44" s="1"/>
  <c r="J267" i="44"/>
  <c r="I267" i="44"/>
  <c r="G267" i="44"/>
  <c r="AW266" i="44"/>
  <c r="AV266" i="44"/>
  <c r="AQ266" i="44"/>
  <c r="AR266" i="44" s="1"/>
  <c r="AL266" i="44"/>
  <c r="AM266" i="44" s="1"/>
  <c r="AG266" i="44"/>
  <c r="AH266" i="44" s="1"/>
  <c r="AB266" i="44"/>
  <c r="AC266" i="44" s="1"/>
  <c r="W266" i="44"/>
  <c r="X266" i="44" s="1"/>
  <c r="R266" i="44"/>
  <c r="S266" i="44" s="1"/>
  <c r="K266" i="44"/>
  <c r="M266" i="44" s="1"/>
  <c r="J266" i="44"/>
  <c r="I266" i="44"/>
  <c r="G266" i="44"/>
  <c r="AW265" i="44"/>
  <c r="AV265" i="44"/>
  <c r="AQ265" i="44"/>
  <c r="AR265" i="44" s="1"/>
  <c r="AL265" i="44"/>
  <c r="AM265" i="44" s="1"/>
  <c r="AG265" i="44"/>
  <c r="AH265" i="44" s="1"/>
  <c r="AB265" i="44"/>
  <c r="AC265" i="44" s="1"/>
  <c r="X265" i="44"/>
  <c r="W265" i="44"/>
  <c r="R265" i="44"/>
  <c r="S265" i="44" s="1"/>
  <c r="K265" i="44"/>
  <c r="M265" i="44" s="1"/>
  <c r="J265" i="44"/>
  <c r="I265" i="44"/>
  <c r="G265" i="44"/>
  <c r="AV264" i="44"/>
  <c r="AW264" i="44" s="1"/>
  <c r="AR264" i="44"/>
  <c r="AQ264" i="44"/>
  <c r="AL264" i="44"/>
  <c r="AM264" i="44" s="1"/>
  <c r="AG264" i="44"/>
  <c r="AH264" i="44" s="1"/>
  <c r="AB264" i="44"/>
  <c r="AC264" i="44" s="1"/>
  <c r="W264" i="44"/>
  <c r="X264" i="44" s="1"/>
  <c r="R264" i="44"/>
  <c r="J264" i="44"/>
  <c r="I264" i="44"/>
  <c r="G264" i="44"/>
  <c r="AV263" i="44"/>
  <c r="AW263" i="44" s="1"/>
  <c r="AQ263" i="44"/>
  <c r="AR263" i="44" s="1"/>
  <c r="AL263" i="44"/>
  <c r="AM263" i="44" s="1"/>
  <c r="AG263" i="44"/>
  <c r="AH263" i="44" s="1"/>
  <c r="AC263" i="44"/>
  <c r="AB263" i="44"/>
  <c r="W263" i="44"/>
  <c r="X263" i="44" s="1"/>
  <c r="S263" i="44"/>
  <c r="R263" i="44"/>
  <c r="K263" i="44"/>
  <c r="M263" i="44" s="1"/>
  <c r="J263" i="44"/>
  <c r="I263" i="44"/>
  <c r="G263" i="44"/>
  <c r="AV262" i="44"/>
  <c r="AW262" i="44" s="1"/>
  <c r="AQ262" i="44"/>
  <c r="AR262" i="44" s="1"/>
  <c r="AM262" i="44"/>
  <c r="AL262" i="44"/>
  <c r="AG262" i="44"/>
  <c r="AH262" i="44" s="1"/>
  <c r="AC262" i="44"/>
  <c r="AB262" i="44"/>
  <c r="X262" i="44"/>
  <c r="W262" i="44"/>
  <c r="R262" i="44"/>
  <c r="S262" i="44" s="1"/>
  <c r="K262" i="44"/>
  <c r="M262" i="44" s="1"/>
  <c r="J262" i="44"/>
  <c r="I262" i="44"/>
  <c r="G262" i="44"/>
  <c r="AW261" i="44"/>
  <c r="AV261" i="44"/>
  <c r="AQ261" i="44"/>
  <c r="AR261" i="44" s="1"/>
  <c r="AL261" i="44"/>
  <c r="AM261" i="44" s="1"/>
  <c r="AG261" i="44"/>
  <c r="AH261" i="44" s="1"/>
  <c r="AB261" i="44"/>
  <c r="AC261" i="44" s="1"/>
  <c r="W261" i="44"/>
  <c r="X261" i="44" s="1"/>
  <c r="R261" i="44"/>
  <c r="K261" i="44" s="1"/>
  <c r="M261" i="44" s="1"/>
  <c r="J261" i="44"/>
  <c r="I261" i="44"/>
  <c r="G261" i="44"/>
  <c r="AV260" i="44"/>
  <c r="AW260" i="44" s="1"/>
  <c r="AQ260" i="44"/>
  <c r="AR260" i="44" s="1"/>
  <c r="AL260" i="44"/>
  <c r="AM260" i="44" s="1"/>
  <c r="AH260" i="44"/>
  <c r="AG260" i="44"/>
  <c r="AB260" i="44"/>
  <c r="AC260" i="44" s="1"/>
  <c r="W260" i="44"/>
  <c r="X260" i="44" s="1"/>
  <c r="R260" i="44"/>
  <c r="S260" i="44" s="1"/>
  <c r="K260" i="44"/>
  <c r="M260" i="44" s="1"/>
  <c r="J260" i="44"/>
  <c r="I260" i="44"/>
  <c r="G260" i="44"/>
  <c r="AV259" i="44"/>
  <c r="AW259" i="44" s="1"/>
  <c r="AQ259" i="44"/>
  <c r="AR259" i="44" s="1"/>
  <c r="AL259" i="44"/>
  <c r="AM259" i="44" s="1"/>
  <c r="AG259" i="44"/>
  <c r="AH259" i="44" s="1"/>
  <c r="AB259" i="44"/>
  <c r="AC259" i="44" s="1"/>
  <c r="W259" i="44"/>
  <c r="X259" i="44" s="1"/>
  <c r="R259" i="44"/>
  <c r="S259" i="44" s="1"/>
  <c r="K259" i="44"/>
  <c r="M259" i="44" s="1"/>
  <c r="J259" i="44"/>
  <c r="I259" i="44"/>
  <c r="G259" i="44"/>
  <c r="AV258" i="44"/>
  <c r="AW258" i="44" s="1"/>
  <c r="AQ258" i="44"/>
  <c r="AR258" i="44" s="1"/>
  <c r="AL258" i="44"/>
  <c r="AM258" i="44" s="1"/>
  <c r="AG258" i="44"/>
  <c r="AH258" i="44" s="1"/>
  <c r="AC258" i="44"/>
  <c r="AB258" i="44"/>
  <c r="W258" i="44"/>
  <c r="X258" i="44" s="1"/>
  <c r="R258" i="44"/>
  <c r="S258" i="44" s="1"/>
  <c r="K258" i="44"/>
  <c r="M258" i="44" s="1"/>
  <c r="J258" i="44"/>
  <c r="I258" i="44"/>
  <c r="G258" i="44"/>
  <c r="AV257" i="44"/>
  <c r="AW257" i="44" s="1"/>
  <c r="AQ257" i="44"/>
  <c r="AR257" i="44" s="1"/>
  <c r="AL257" i="44"/>
  <c r="AM257" i="44" s="1"/>
  <c r="AG257" i="44"/>
  <c r="AH257" i="44" s="1"/>
  <c r="AB257" i="44"/>
  <c r="AC257" i="44" s="1"/>
  <c r="W257" i="44"/>
  <c r="X257" i="44" s="1"/>
  <c r="R257" i="44"/>
  <c r="J257" i="44"/>
  <c r="I257" i="44"/>
  <c r="G257" i="44"/>
  <c r="AV256" i="44"/>
  <c r="AW256" i="44" s="1"/>
  <c r="AQ256" i="44"/>
  <c r="AR256" i="44" s="1"/>
  <c r="AM256" i="44"/>
  <c r="AL256" i="44"/>
  <c r="AG256" i="44"/>
  <c r="AH256" i="44" s="1"/>
  <c r="AB256" i="44"/>
  <c r="AC256" i="44" s="1"/>
  <c r="X256" i="44"/>
  <c r="W256" i="44"/>
  <c r="R256" i="44"/>
  <c r="S256" i="44" s="1"/>
  <c r="K256" i="44"/>
  <c r="M256" i="44" s="1"/>
  <c r="J256" i="44"/>
  <c r="I256" i="44"/>
  <c r="G256" i="44"/>
  <c r="AW255" i="44"/>
  <c r="AV255" i="44"/>
  <c r="AQ255" i="44"/>
  <c r="AR255" i="44" s="1"/>
  <c r="AL255" i="44"/>
  <c r="AM255" i="44" s="1"/>
  <c r="AG255" i="44"/>
  <c r="AH255" i="44" s="1"/>
  <c r="AB255" i="44"/>
  <c r="AC255" i="44" s="1"/>
  <c r="W255" i="44"/>
  <c r="X255" i="44" s="1"/>
  <c r="R255" i="44"/>
  <c r="S255" i="44" s="1"/>
  <c r="K255" i="44"/>
  <c r="M255" i="44" s="1"/>
  <c r="J255" i="44"/>
  <c r="I255" i="44"/>
  <c r="G255" i="44"/>
  <c r="AV247" i="44"/>
  <c r="K247" i="44"/>
  <c r="J247" i="44"/>
  <c r="I247" i="44"/>
  <c r="G247" i="44"/>
  <c r="AV246" i="44"/>
  <c r="AQ246" i="44"/>
  <c r="K246" i="44" s="1"/>
  <c r="AL246" i="44"/>
  <c r="AG246" i="44"/>
  <c r="AB246" i="44"/>
  <c r="W246" i="44"/>
  <c r="X246" i="44" s="1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W244" i="44" s="1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H242" i="44" s="1"/>
  <c r="AB242" i="44"/>
  <c r="W242" i="44"/>
  <c r="R242" i="44"/>
  <c r="J242" i="44"/>
  <c r="I242" i="44"/>
  <c r="G242" i="44"/>
  <c r="AV241" i="44"/>
  <c r="AQ241" i="44"/>
  <c r="AL241" i="44"/>
  <c r="AG241" i="44"/>
  <c r="AB241" i="44"/>
  <c r="K241" i="44" s="1"/>
  <c r="W241" i="44"/>
  <c r="R241" i="44"/>
  <c r="J241" i="44"/>
  <c r="I241" i="44"/>
  <c r="G241" i="44"/>
  <c r="AV240" i="44"/>
  <c r="AQ240" i="44"/>
  <c r="AL240" i="44"/>
  <c r="AG240" i="44"/>
  <c r="AB240" i="44"/>
  <c r="AC240" i="44" s="1"/>
  <c r="W240" i="44"/>
  <c r="R240" i="44"/>
  <c r="J240" i="44"/>
  <c r="I240" i="44"/>
  <c r="G240" i="44"/>
  <c r="AV239" i="44"/>
  <c r="AQ239" i="44"/>
  <c r="AL239" i="44"/>
  <c r="AG239" i="44"/>
  <c r="AB239" i="44"/>
  <c r="W239" i="44"/>
  <c r="X239" i="44" s="1"/>
  <c r="R239" i="44"/>
  <c r="K239" i="44" s="1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W236" i="44" s="1"/>
  <c r="AQ236" i="44"/>
  <c r="AL236" i="44"/>
  <c r="AG236" i="44"/>
  <c r="AB236" i="44"/>
  <c r="W236" i="44"/>
  <c r="R236" i="44"/>
  <c r="J236" i="44"/>
  <c r="I236" i="44"/>
  <c r="G236" i="44"/>
  <c r="AV235" i="44"/>
  <c r="K235" i="44" s="1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K234" i="44" s="1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S231" i="44" s="1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W229" i="44" s="1"/>
  <c r="AQ229" i="44"/>
  <c r="AL229" i="44"/>
  <c r="AM229" i="44" s="1"/>
  <c r="AG229" i="44"/>
  <c r="AH229" i="44" s="1"/>
  <c r="AB229" i="44"/>
  <c r="W229" i="44"/>
  <c r="X229" i="44" s="1"/>
  <c r="R229" i="44"/>
  <c r="J229" i="44"/>
  <c r="I229" i="44"/>
  <c r="G229" i="44"/>
  <c r="AV228" i="44"/>
  <c r="AQ228" i="44"/>
  <c r="AL228" i="44"/>
  <c r="AG228" i="44"/>
  <c r="AB228" i="44"/>
  <c r="W228" i="44"/>
  <c r="R228" i="44"/>
  <c r="K228" i="44"/>
  <c r="J228" i="44"/>
  <c r="I228" i="44"/>
  <c r="G228" i="44"/>
  <c r="AV227" i="44"/>
  <c r="AQ227" i="44"/>
  <c r="AR227" i="44" s="1"/>
  <c r="AL227" i="44"/>
  <c r="AM227" i="44" s="1"/>
  <c r="AG227" i="44"/>
  <c r="K227" i="44" s="1"/>
  <c r="AB227" i="44"/>
  <c r="W227" i="44"/>
  <c r="R227" i="44"/>
  <c r="J227" i="44"/>
  <c r="I227" i="44"/>
  <c r="G227" i="44"/>
  <c r="AV226" i="44"/>
  <c r="AQ226" i="44"/>
  <c r="AL226" i="44"/>
  <c r="AM226" i="44" s="1"/>
  <c r="AH226" i="44"/>
  <c r="AG226" i="44"/>
  <c r="AB226" i="44"/>
  <c r="W226" i="44"/>
  <c r="R226" i="44"/>
  <c r="J226" i="44"/>
  <c r="I226" i="44"/>
  <c r="G226" i="44"/>
  <c r="AW225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X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W222" i="44" s="1"/>
  <c r="AQ222" i="44"/>
  <c r="AL222" i="44"/>
  <c r="AG222" i="44"/>
  <c r="AB222" i="44"/>
  <c r="W222" i="44"/>
  <c r="R222" i="44"/>
  <c r="K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W220" i="44" s="1"/>
  <c r="AQ220" i="44"/>
  <c r="AR220" i="44" s="1"/>
  <c r="AM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K219" i="44"/>
  <c r="J219" i="44"/>
  <c r="I219" i="44"/>
  <c r="G219" i="44"/>
  <c r="AV218" i="44"/>
  <c r="AQ218" i="44"/>
  <c r="AL218" i="44"/>
  <c r="AM218" i="44" s="1"/>
  <c r="AG218" i="44"/>
  <c r="K218" i="44" s="1"/>
  <c r="AB218" i="44"/>
  <c r="W218" i="44"/>
  <c r="R218" i="44"/>
  <c r="J218" i="44"/>
  <c r="I218" i="44"/>
  <c r="G218" i="44"/>
  <c r="AV217" i="44"/>
  <c r="AQ217" i="44"/>
  <c r="AL217" i="44"/>
  <c r="AN217" i="44" s="1"/>
  <c r="AI217" i="44"/>
  <c r="AG217" i="44"/>
  <c r="AB217" i="44"/>
  <c r="W217" i="44"/>
  <c r="R217" i="44"/>
  <c r="J217" i="44"/>
  <c r="I217" i="44"/>
  <c r="G217" i="44"/>
  <c r="H217" i="44" s="1"/>
  <c r="U213" i="44"/>
  <c r="P213" i="44"/>
  <c r="U212" i="44"/>
  <c r="Z212" i="44" s="1"/>
  <c r="P212" i="44"/>
  <c r="AC52" i="6"/>
  <c r="AD52" i="6" s="1"/>
  <c r="S52" i="6"/>
  <c r="T52" i="6" s="1"/>
  <c r="M52" i="6"/>
  <c r="N52" i="6" s="1"/>
  <c r="F52" i="6"/>
  <c r="AL52" i="6" s="1"/>
  <c r="AC51" i="6"/>
  <c r="AD51" i="6" s="1"/>
  <c r="S51" i="6"/>
  <c r="T51" i="6" s="1"/>
  <c r="M51" i="6"/>
  <c r="N51" i="6" s="1"/>
  <c r="F51" i="6"/>
  <c r="AJ51" i="6" s="1"/>
  <c r="AL50" i="6"/>
  <c r="AJ50" i="6"/>
  <c r="AC50" i="6"/>
  <c r="AD50" i="6" s="1"/>
  <c r="S50" i="6"/>
  <c r="T50" i="6" s="1"/>
  <c r="M50" i="6"/>
  <c r="N50" i="6" s="1"/>
  <c r="F50" i="6"/>
  <c r="AH50" i="6" s="1"/>
  <c r="AL49" i="6"/>
  <c r="AJ49" i="6"/>
  <c r="AH49" i="6"/>
  <c r="AC49" i="6"/>
  <c r="AD49" i="6" s="1"/>
  <c r="S49" i="6"/>
  <c r="T49" i="6" s="1"/>
  <c r="M49" i="6"/>
  <c r="N49" i="6" s="1"/>
  <c r="F49" i="6"/>
  <c r="AF49" i="6" s="1"/>
  <c r="AJ48" i="6"/>
  <c r="AH48" i="6"/>
  <c r="AF48" i="6"/>
  <c r="AC48" i="6"/>
  <c r="AD48" i="6" s="1"/>
  <c r="S48" i="6"/>
  <c r="T48" i="6" s="1"/>
  <c r="M48" i="6"/>
  <c r="N48" i="6" s="1"/>
  <c r="F48" i="6"/>
  <c r="L48" i="6" s="1"/>
  <c r="AH47" i="6"/>
  <c r="AF47" i="6"/>
  <c r="AD47" i="6"/>
  <c r="AC47" i="6"/>
  <c r="S47" i="6"/>
  <c r="T47" i="6" s="1"/>
  <c r="M47" i="6"/>
  <c r="N47" i="6" s="1"/>
  <c r="F47" i="6"/>
  <c r="P47" i="6" s="1"/>
  <c r="AC46" i="6"/>
  <c r="S46" i="6"/>
  <c r="M46" i="6"/>
  <c r="AC52" i="7"/>
  <c r="AD52" i="7" s="1"/>
  <c r="S52" i="7"/>
  <c r="T52" i="7" s="1"/>
  <c r="M52" i="7"/>
  <c r="N52" i="7" s="1"/>
  <c r="F52" i="7"/>
  <c r="AL52" i="7" s="1"/>
  <c r="AL51" i="7"/>
  <c r="AC51" i="7"/>
  <c r="AD51" i="7" s="1"/>
  <c r="S51" i="7"/>
  <c r="T51" i="7" s="1"/>
  <c r="M51" i="7"/>
  <c r="N51" i="7" s="1"/>
  <c r="F51" i="7"/>
  <c r="AJ51" i="7" s="1"/>
  <c r="AL50" i="7"/>
  <c r="AJ50" i="7"/>
  <c r="AC50" i="7"/>
  <c r="AD50" i="7" s="1"/>
  <c r="S50" i="7"/>
  <c r="M50" i="7"/>
  <c r="N50" i="7" s="1"/>
  <c r="F50" i="7"/>
  <c r="AH50" i="7" s="1"/>
  <c r="AL49" i="7"/>
  <c r="AJ49" i="7"/>
  <c r="AH49" i="7"/>
  <c r="AC49" i="7"/>
  <c r="AD49" i="7" s="1"/>
  <c r="S49" i="7"/>
  <c r="T49" i="7" s="1"/>
  <c r="M49" i="7"/>
  <c r="N49" i="7" s="1"/>
  <c r="F49" i="7"/>
  <c r="AF49" i="7" s="1"/>
  <c r="AL48" i="7"/>
  <c r="AJ48" i="7"/>
  <c r="AH48" i="7"/>
  <c r="AF48" i="7"/>
  <c r="AC48" i="7"/>
  <c r="AD48" i="7" s="1"/>
  <c r="S48" i="7"/>
  <c r="T48" i="7" s="1"/>
  <c r="M48" i="7"/>
  <c r="N48" i="7" s="1"/>
  <c r="F48" i="7"/>
  <c r="AB48" i="7" s="1"/>
  <c r="AL47" i="7"/>
  <c r="AJ47" i="7"/>
  <c r="AH47" i="7"/>
  <c r="AF47" i="7"/>
  <c r="AD47" i="7"/>
  <c r="AC47" i="7"/>
  <c r="S47" i="7"/>
  <c r="T47" i="7" s="1"/>
  <c r="P47" i="7"/>
  <c r="M47" i="7"/>
  <c r="N47" i="7" s="1"/>
  <c r="F47" i="7"/>
  <c r="AB47" i="7" s="1"/>
  <c r="AC46" i="7"/>
  <c r="F46" i="7" s="1"/>
  <c r="S46" i="7"/>
  <c r="T46" i="7" s="1"/>
  <c r="M46" i="7"/>
  <c r="K66" i="20"/>
  <c r="K74" i="20"/>
  <c r="M107" i="20"/>
  <c r="M106" i="20"/>
  <c r="M105" i="20"/>
  <c r="M110" i="20" s="1"/>
  <c r="K110" i="20" s="1"/>
  <c r="M97" i="20"/>
  <c r="M102" i="20" s="1"/>
  <c r="K102" i="20" s="1"/>
  <c r="M91" i="20"/>
  <c r="M90" i="20"/>
  <c r="M89" i="20"/>
  <c r="M85" i="20"/>
  <c r="M84" i="20"/>
  <c r="M83" i="20"/>
  <c r="M82" i="20"/>
  <c r="M81" i="20"/>
  <c r="K78" i="19"/>
  <c r="M85" i="19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65" i="19"/>
  <c r="M127" i="52" l="1"/>
  <c r="L127" i="52"/>
  <c r="Z122" i="52"/>
  <c r="AC127" i="52"/>
  <c r="AH127" i="52"/>
  <c r="S127" i="52"/>
  <c r="T127" i="52"/>
  <c r="X127" i="52"/>
  <c r="AR127" i="52"/>
  <c r="Z122" i="51"/>
  <c r="AW133" i="51"/>
  <c r="AC127" i="51"/>
  <c r="AI127" i="51"/>
  <c r="AM127" i="51"/>
  <c r="AN127" i="51"/>
  <c r="AR127" i="51"/>
  <c r="K127" i="51"/>
  <c r="AR132" i="51"/>
  <c r="T127" i="51"/>
  <c r="X127" i="51"/>
  <c r="AW129" i="51"/>
  <c r="M127" i="50"/>
  <c r="L127" i="50"/>
  <c r="AE122" i="50"/>
  <c r="X127" i="50"/>
  <c r="AC127" i="50"/>
  <c r="AH127" i="50"/>
  <c r="AM127" i="50"/>
  <c r="AR127" i="50"/>
  <c r="AN127" i="49"/>
  <c r="AM129" i="49"/>
  <c r="AR127" i="49"/>
  <c r="K127" i="49"/>
  <c r="AW127" i="49"/>
  <c r="U122" i="49"/>
  <c r="K132" i="49"/>
  <c r="M132" i="49" s="1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M134" i="48" s="1"/>
  <c r="AC129" i="48"/>
  <c r="AM127" i="48"/>
  <c r="AW127" i="48"/>
  <c r="K133" i="48"/>
  <c r="S136" i="48"/>
  <c r="U122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Z122" i="47"/>
  <c r="AR127" i="47"/>
  <c r="K127" i="47"/>
  <c r="S127" i="47"/>
  <c r="X127" i="47"/>
  <c r="AC127" i="47"/>
  <c r="U123" i="46"/>
  <c r="Z122" i="46"/>
  <c r="AR130" i="46"/>
  <c r="AR127" i="46"/>
  <c r="AR129" i="46"/>
  <c r="AW131" i="46"/>
  <c r="AW133" i="46"/>
  <c r="K127" i="46"/>
  <c r="M134" i="46" s="1"/>
  <c r="AS127" i="46"/>
  <c r="AW130" i="46"/>
  <c r="AW127" i="46"/>
  <c r="AX127" i="46"/>
  <c r="K132" i="46"/>
  <c r="X127" i="46"/>
  <c r="K128" i="46"/>
  <c r="M128" i="46" s="1"/>
  <c r="P123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U122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S261" i="44"/>
  <c r="X221" i="44"/>
  <c r="X236" i="44"/>
  <c r="K221" i="44"/>
  <c r="M221" i="44" s="1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E212" i="44"/>
  <c r="Z21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M218" i="44" s="1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S264" i="44"/>
  <c r="K264" i="44"/>
  <c r="M264" i="44" s="1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S257" i="44"/>
  <c r="K257" i="44"/>
  <c r="M257" i="44" s="1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K272" i="44"/>
  <c r="M272" i="44" s="1"/>
  <c r="S272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S268" i="44"/>
  <c r="S286" i="44"/>
  <c r="AW227" i="44"/>
  <c r="AH232" i="44"/>
  <c r="K245" i="44"/>
  <c r="S281" i="44"/>
  <c r="AC232" i="44"/>
  <c r="AW218" i="44"/>
  <c r="K229" i="44"/>
  <c r="K236" i="44"/>
  <c r="K244" i="44"/>
  <c r="X245" i="44"/>
  <c r="S273" i="44"/>
  <c r="AW217" i="44"/>
  <c r="AC231" i="44"/>
  <c r="X237" i="44"/>
  <c r="AC238" i="44"/>
  <c r="S244" i="44"/>
  <c r="AR225" i="44"/>
  <c r="X230" i="44"/>
  <c r="AW240" i="44"/>
  <c r="K279" i="44"/>
  <c r="M279" i="44" s="1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J51" i="6"/>
  <c r="AL47" i="6"/>
  <c r="L51" i="6"/>
  <c r="L50" i="6"/>
  <c r="R52" i="6"/>
  <c r="Z52" i="6"/>
  <c r="J52" i="6"/>
  <c r="F46" i="6"/>
  <c r="T46" i="6" s="1"/>
  <c r="R50" i="6"/>
  <c r="Z51" i="6"/>
  <c r="V47" i="6"/>
  <c r="X48" i="6"/>
  <c r="Z49" i="6"/>
  <c r="AB50" i="6"/>
  <c r="L49" i="6"/>
  <c r="P51" i="6"/>
  <c r="P50" i="6"/>
  <c r="P49" i="6"/>
  <c r="V52" i="6"/>
  <c r="R48" i="6"/>
  <c r="X51" i="6"/>
  <c r="AB51" i="6"/>
  <c r="X47" i="6"/>
  <c r="Z48" i="6"/>
  <c r="AB49" i="6"/>
  <c r="AF52" i="6"/>
  <c r="AL51" i="6"/>
  <c r="J47" i="6"/>
  <c r="L47" i="6"/>
  <c r="P48" i="6"/>
  <c r="X52" i="6"/>
  <c r="R47" i="6"/>
  <c r="AB52" i="6"/>
  <c r="V48" i="6"/>
  <c r="Z47" i="6"/>
  <c r="AB48" i="6"/>
  <c r="AF51" i="6"/>
  <c r="AH52" i="6"/>
  <c r="L52" i="6"/>
  <c r="J50" i="6"/>
  <c r="R51" i="6"/>
  <c r="V49" i="6"/>
  <c r="Z50" i="6"/>
  <c r="AB47" i="6"/>
  <c r="AF50" i="6"/>
  <c r="AH51" i="6"/>
  <c r="AJ52" i="6"/>
  <c r="J49" i="6"/>
  <c r="J48" i="6"/>
  <c r="P52" i="6"/>
  <c r="R49" i="6"/>
  <c r="V51" i="6"/>
  <c r="V50" i="6"/>
  <c r="X50" i="6"/>
  <c r="X49" i="6"/>
  <c r="AB46" i="7"/>
  <c r="Z46" i="7"/>
  <c r="X46" i="7"/>
  <c r="V46" i="7"/>
  <c r="R46" i="7"/>
  <c r="P46" i="7"/>
  <c r="N46" i="7"/>
  <c r="AJ46" i="7"/>
  <c r="AH46" i="7"/>
  <c r="L46" i="7"/>
  <c r="J46" i="7"/>
  <c r="G46" i="7"/>
  <c r="AL46" i="7"/>
  <c r="AF46" i="7"/>
  <c r="AD46" i="7"/>
  <c r="J52" i="7"/>
  <c r="J51" i="7"/>
  <c r="J50" i="7"/>
  <c r="L51" i="7"/>
  <c r="J48" i="7"/>
  <c r="L49" i="7"/>
  <c r="P52" i="7"/>
  <c r="J47" i="7"/>
  <c r="L48" i="7"/>
  <c r="P51" i="7"/>
  <c r="R52" i="7"/>
  <c r="L47" i="7"/>
  <c r="P50" i="7"/>
  <c r="R51" i="7"/>
  <c r="P49" i="7"/>
  <c r="R50" i="7"/>
  <c r="P48" i="7"/>
  <c r="R49" i="7"/>
  <c r="V52" i="7"/>
  <c r="L52" i="7"/>
  <c r="J49" i="7"/>
  <c r="L50" i="7"/>
  <c r="R48" i="7"/>
  <c r="T50" i="7"/>
  <c r="V51" i="7"/>
  <c r="X52" i="7"/>
  <c r="R47" i="7"/>
  <c r="V50" i="7"/>
  <c r="X51" i="7"/>
  <c r="Z52" i="7"/>
  <c r="V49" i="7"/>
  <c r="X50" i="7"/>
  <c r="Z51" i="7"/>
  <c r="AB52" i="7"/>
  <c r="V48" i="7"/>
  <c r="X49" i="7"/>
  <c r="Z50" i="7"/>
  <c r="AB51" i="7"/>
  <c r="V47" i="7"/>
  <c r="X48" i="7"/>
  <c r="Z49" i="7"/>
  <c r="AB50" i="7"/>
  <c r="X47" i="7"/>
  <c r="Z48" i="7"/>
  <c r="AB49" i="7"/>
  <c r="AF52" i="7"/>
  <c r="Z47" i="7"/>
  <c r="AF51" i="7"/>
  <c r="AH52" i="7"/>
  <c r="AF50" i="7"/>
  <c r="AH51" i="7"/>
  <c r="AJ52" i="7"/>
  <c r="M70" i="19"/>
  <c r="K70" i="19" s="1"/>
  <c r="M94" i="20"/>
  <c r="K94" i="20" s="1"/>
  <c r="M86" i="20"/>
  <c r="K86" i="20" s="1"/>
  <c r="M86" i="19"/>
  <c r="K86" i="19" s="1"/>
  <c r="B76" i="41"/>
  <c r="F76" i="41"/>
  <c r="H76" i="41"/>
  <c r="M5" i="3"/>
  <c r="N5" i="3"/>
  <c r="O5" i="3"/>
  <c r="P5" i="3"/>
  <c r="Q5" i="3"/>
  <c r="O6" i="3"/>
  <c r="O7" i="3"/>
  <c r="O8" i="3"/>
  <c r="M9" i="3"/>
  <c r="O9" i="3"/>
  <c r="P9" i="3"/>
  <c r="O10" i="3"/>
  <c r="O11" i="3"/>
  <c r="O12" i="3"/>
  <c r="O13" i="3"/>
  <c r="O14" i="3"/>
  <c r="O15" i="3"/>
  <c r="M16" i="3"/>
  <c r="O16" i="3"/>
  <c r="P16" i="3"/>
  <c r="O17" i="3"/>
  <c r="O18" i="3"/>
  <c r="O19" i="3"/>
  <c r="O20" i="3"/>
  <c r="O21" i="3"/>
  <c r="O22" i="3"/>
  <c r="M23" i="3"/>
  <c r="P23" i="3" s="1"/>
  <c r="O23" i="3"/>
  <c r="O24" i="3"/>
  <c r="O25" i="3"/>
  <c r="O26" i="3"/>
  <c r="O27" i="3"/>
  <c r="O28" i="3"/>
  <c r="O29" i="3"/>
  <c r="M30" i="3"/>
  <c r="O30" i="3"/>
  <c r="P30" i="3"/>
  <c r="O31" i="3"/>
  <c r="O32" i="3"/>
  <c r="O33" i="3"/>
  <c r="O34" i="3"/>
  <c r="O35" i="3"/>
  <c r="M37" i="3"/>
  <c r="P37" i="3" s="1"/>
  <c r="M44" i="3"/>
  <c r="P44" i="3" s="1"/>
  <c r="M51" i="3"/>
  <c r="O51" i="3"/>
  <c r="P51" i="3"/>
  <c r="O52" i="3"/>
  <c r="O53" i="3"/>
  <c r="O54" i="3"/>
  <c r="O55" i="3"/>
  <c r="O56" i="3"/>
  <c r="O57" i="3"/>
  <c r="M58" i="3"/>
  <c r="O58" i="3"/>
  <c r="P58" i="3"/>
  <c r="O59" i="3"/>
  <c r="O60" i="3"/>
  <c r="O61" i="3"/>
  <c r="O62" i="3"/>
  <c r="O63" i="3"/>
  <c r="O64" i="3"/>
  <c r="M65" i="3"/>
  <c r="O65" i="3"/>
  <c r="P65" i="3"/>
  <c r="O66" i="3"/>
  <c r="O67" i="3"/>
  <c r="O68" i="3"/>
  <c r="O69" i="3"/>
  <c r="O70" i="3"/>
  <c r="O71" i="3"/>
  <c r="AE122" i="52" l="1"/>
  <c r="Z123" i="52"/>
  <c r="M127" i="51"/>
  <c r="L127" i="51"/>
  <c r="Z123" i="51"/>
  <c r="AE122" i="51"/>
  <c r="M130" i="51"/>
  <c r="M134" i="51"/>
  <c r="M129" i="51"/>
  <c r="M132" i="51"/>
  <c r="M128" i="51"/>
  <c r="M133" i="51"/>
  <c r="M131" i="51"/>
  <c r="AJ122" i="50"/>
  <c r="AE123" i="50"/>
  <c r="U123" i="49"/>
  <c r="Z122" i="49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Z122" i="48"/>
  <c r="U123" i="48"/>
  <c r="M137" i="48"/>
  <c r="M127" i="47"/>
  <c r="L127" i="47"/>
  <c r="Z123" i="47"/>
  <c r="AE122" i="47"/>
  <c r="M128" i="47"/>
  <c r="Z123" i="46"/>
  <c r="AE122" i="46"/>
  <c r="M132" i="46"/>
  <c r="M127" i="46"/>
  <c r="L127" i="46"/>
  <c r="M129" i="46"/>
  <c r="M133" i="46"/>
  <c r="M130" i="46"/>
  <c r="M131" i="46"/>
  <c r="M127" i="45"/>
  <c r="L127" i="45"/>
  <c r="M134" i="45"/>
  <c r="M131" i="45"/>
  <c r="U123" i="45"/>
  <c r="Z122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AJ212" i="44"/>
  <c r="AE213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Q36" i="3" s="1"/>
  <c r="AE123" i="52" l="1"/>
  <c r="AJ122" i="52"/>
  <c r="AE123" i="51"/>
  <c r="AJ122" i="51"/>
  <c r="AO122" i="50"/>
  <c r="AJ123" i="50"/>
  <c r="Z123" i="49"/>
  <c r="AE122" i="49"/>
  <c r="AE122" i="48"/>
  <c r="Z123" i="48"/>
  <c r="AJ122" i="47"/>
  <c r="AE123" i="47"/>
  <c r="AE123" i="46"/>
  <c r="AJ122" i="46"/>
  <c r="Z123" i="45"/>
  <c r="AE122" i="45"/>
  <c r="AJ213" i="44"/>
  <c r="AO212" i="44"/>
  <c r="L37" i="56"/>
  <c r="L38" i="56"/>
  <c r="L39" i="56"/>
  <c r="L40" i="56"/>
  <c r="L41" i="56"/>
  <c r="L42" i="56"/>
  <c r="L43" i="56"/>
  <c r="L44" i="56"/>
  <c r="L45" i="56"/>
  <c r="J40" i="56"/>
  <c r="J41" i="56"/>
  <c r="J42" i="56"/>
  <c r="J43" i="56"/>
  <c r="J44" i="56"/>
  <c r="J45" i="56"/>
  <c r="H41" i="56"/>
  <c r="H42" i="56"/>
  <c r="H43" i="56"/>
  <c r="H44" i="56"/>
  <c r="H45" i="56"/>
  <c r="F40" i="56"/>
  <c r="F41" i="56"/>
  <c r="F42" i="56"/>
  <c r="F43" i="56"/>
  <c r="F44" i="56"/>
  <c r="F45" i="56"/>
  <c r="D40" i="56"/>
  <c r="D41" i="56"/>
  <c r="D42" i="56"/>
  <c r="D43" i="56"/>
  <c r="D44" i="56"/>
  <c r="D45" i="56"/>
  <c r="AJ123" i="52" l="1"/>
  <c r="AO122" i="52"/>
  <c r="AJ123" i="51"/>
  <c r="AO122" i="51"/>
  <c r="AO123" i="50"/>
  <c r="AT122" i="50"/>
  <c r="AT123" i="50" s="1"/>
  <c r="AE123" i="49"/>
  <c r="AJ122" i="49"/>
  <c r="AJ122" i="48"/>
  <c r="AE123" i="48"/>
  <c r="AJ123" i="47"/>
  <c r="AO122" i="47"/>
  <c r="AJ123" i="46"/>
  <c r="AO122" i="46"/>
  <c r="AE123" i="45"/>
  <c r="AJ122" i="45"/>
  <c r="AO213" i="44"/>
  <c r="AT212" i="44"/>
  <c r="M4" i="56"/>
  <c r="L35" i="56"/>
  <c r="AO123" i="52" l="1"/>
  <c r="AT122" i="52"/>
  <c r="AT123" i="52" s="1"/>
  <c r="AO123" i="51"/>
  <c r="AT122" i="51"/>
  <c r="AT123" i="51" s="1"/>
  <c r="AJ123" i="49"/>
  <c r="AO122" i="49"/>
  <c r="AO122" i="48"/>
  <c r="AJ123" i="48"/>
  <c r="AT122" i="47"/>
  <c r="AT123" i="47" s="1"/>
  <c r="AO123" i="47"/>
  <c r="AO123" i="46"/>
  <c r="AT122" i="46"/>
  <c r="AT123" i="46" s="1"/>
  <c r="AJ123" i="45"/>
  <c r="AO122" i="45"/>
  <c r="P250" i="44"/>
  <c r="AT213" i="44"/>
  <c r="B36" i="39"/>
  <c r="B35" i="39"/>
  <c r="B34" i="39"/>
  <c r="B33" i="39"/>
  <c r="B32" i="39"/>
  <c r="B31" i="39"/>
  <c r="B30" i="39"/>
  <c r="B29" i="39"/>
  <c r="B28" i="39"/>
  <c r="D28" i="39" s="1"/>
  <c r="L182" i="44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AO123" i="49" l="1"/>
  <c r="AT122" i="49"/>
  <c r="AT123" i="49" s="1"/>
  <c r="AT122" i="48"/>
  <c r="AT123" i="48" s="1"/>
  <c r="AO123" i="48"/>
  <c r="AO123" i="45"/>
  <c r="AT122" i="45"/>
  <c r="AT123" i="45" s="1"/>
  <c r="P251" i="44"/>
  <c r="U250" i="44"/>
  <c r="I11" i="39"/>
  <c r="G44" i="3"/>
  <c r="B6" i="39" s="1"/>
  <c r="G37" i="3"/>
  <c r="H23" i="13"/>
  <c r="H22" i="13"/>
  <c r="H21" i="13"/>
  <c r="H20" i="13"/>
  <c r="H19" i="13"/>
  <c r="H18" i="13"/>
  <c r="H17" i="13"/>
  <c r="H16" i="13"/>
  <c r="H15" i="13"/>
  <c r="B23" i="13"/>
  <c r="B22" i="13"/>
  <c r="B21" i="13"/>
  <c r="B20" i="13"/>
  <c r="B19" i="13"/>
  <c r="B18" i="13"/>
  <c r="B17" i="13"/>
  <c r="B16" i="13"/>
  <c r="B15" i="13"/>
  <c r="H36" i="3"/>
  <c r="B6" i="13" s="1"/>
  <c r="L81" i="41"/>
  <c r="J81" i="41"/>
  <c r="H81" i="41"/>
  <c r="F81" i="41"/>
  <c r="L80" i="41"/>
  <c r="L76" i="41"/>
  <c r="J76" i="41"/>
  <c r="U251" i="44" l="1"/>
  <c r="Z250" i="44"/>
  <c r="V37" i="3"/>
  <c r="AA8" i="29"/>
  <c r="F64" i="41" s="1"/>
  <c r="M58" i="19"/>
  <c r="M53" i="20"/>
  <c r="M54" i="20"/>
  <c r="M55" i="20"/>
  <c r="M71" i="20"/>
  <c r="M70" i="20"/>
  <c r="M69" i="20"/>
  <c r="M61" i="20"/>
  <c r="M66" i="20" s="1"/>
  <c r="M49" i="20"/>
  <c r="M48" i="20"/>
  <c r="M47" i="20"/>
  <c r="M46" i="20"/>
  <c r="M45" i="20"/>
  <c r="M37" i="19"/>
  <c r="M38" i="19"/>
  <c r="M39" i="19"/>
  <c r="M40" i="19"/>
  <c r="M41" i="19"/>
  <c r="M57" i="19"/>
  <c r="M56" i="19"/>
  <c r="M55" i="19"/>
  <c r="M54" i="19"/>
  <c r="M53" i="19"/>
  <c r="M50" i="19"/>
  <c r="M49" i="19"/>
  <c r="M48" i="19"/>
  <c r="M47" i="19"/>
  <c r="M46" i="19"/>
  <c r="M45" i="19"/>
  <c r="L70" i="41"/>
  <c r="J70" i="41"/>
  <c r="H70" i="41"/>
  <c r="F70" i="41"/>
  <c r="L65" i="41"/>
  <c r="J65" i="41"/>
  <c r="H65" i="41"/>
  <c r="F65" i="41"/>
  <c r="J69" i="41"/>
  <c r="H69" i="41"/>
  <c r="F69" i="41"/>
  <c r="L64" i="41"/>
  <c r="J64" i="41"/>
  <c r="H64" i="41"/>
  <c r="L69" i="41"/>
  <c r="Z251" i="44" l="1"/>
  <c r="AE250" i="44"/>
  <c r="M74" i="20"/>
  <c r="M50" i="20"/>
  <c r="M58" i="20"/>
  <c r="M42" i="19"/>
  <c r="AH20" i="43"/>
  <c r="AG20" i="43"/>
  <c r="AF20" i="43"/>
  <c r="AE20" i="43"/>
  <c r="AD20" i="43"/>
  <c r="AC20" i="43"/>
  <c r="AB20" i="43"/>
  <c r="AA20" i="43"/>
  <c r="AH19" i="43"/>
  <c r="AG19" i="43"/>
  <c r="AF19" i="43"/>
  <c r="AE19" i="43"/>
  <c r="AD19" i="43"/>
  <c r="AC19" i="43"/>
  <c r="AB19" i="43"/>
  <c r="AA19" i="43"/>
  <c r="AH17" i="43"/>
  <c r="AG17" i="43"/>
  <c r="AF17" i="43"/>
  <c r="AE17" i="43"/>
  <c r="AD17" i="43"/>
  <c r="AC17" i="43"/>
  <c r="AB17" i="43"/>
  <c r="AA17" i="43"/>
  <c r="AH16" i="43"/>
  <c r="AG16" i="43"/>
  <c r="AF16" i="43"/>
  <c r="AE16" i="43"/>
  <c r="AD16" i="43"/>
  <c r="AC16" i="43"/>
  <c r="AB16" i="43"/>
  <c r="AA16" i="43"/>
  <c r="AH14" i="43"/>
  <c r="AG14" i="43"/>
  <c r="AF14" i="43"/>
  <c r="AE14" i="43"/>
  <c r="AD14" i="43"/>
  <c r="AC14" i="43"/>
  <c r="AB14" i="43"/>
  <c r="AA14" i="43"/>
  <c r="AH13" i="43"/>
  <c r="AG13" i="43"/>
  <c r="AF13" i="43"/>
  <c r="AE13" i="43"/>
  <c r="AD13" i="43"/>
  <c r="AC13" i="43"/>
  <c r="AB13" i="43"/>
  <c r="AA13" i="43"/>
  <c r="AH11" i="43"/>
  <c r="AG11" i="43"/>
  <c r="AF11" i="43"/>
  <c r="AE11" i="43"/>
  <c r="AD11" i="43"/>
  <c r="AC11" i="43"/>
  <c r="AB11" i="43"/>
  <c r="AA11" i="43"/>
  <c r="AH10" i="43"/>
  <c r="AG10" i="43"/>
  <c r="AF10" i="43"/>
  <c r="AE10" i="43"/>
  <c r="AD10" i="43"/>
  <c r="AC10" i="43"/>
  <c r="AB10" i="43"/>
  <c r="AA10" i="43"/>
  <c r="AH8" i="43"/>
  <c r="AG8" i="43"/>
  <c r="AF8" i="43"/>
  <c r="AE8" i="43"/>
  <c r="AD8" i="43"/>
  <c r="AC8" i="43"/>
  <c r="AB8" i="43"/>
  <c r="AA8" i="43"/>
  <c r="AH7" i="43"/>
  <c r="AG7" i="43"/>
  <c r="AF7" i="43"/>
  <c r="AE7" i="43"/>
  <c r="AD7" i="43"/>
  <c r="AC7" i="43"/>
  <c r="AB7" i="43"/>
  <c r="AA7" i="43"/>
  <c r="AB20" i="29"/>
  <c r="AC20" i="29"/>
  <c r="AD20" i="29"/>
  <c r="AE20" i="29"/>
  <c r="AF20" i="29"/>
  <c r="AG20" i="29"/>
  <c r="AH20" i="29"/>
  <c r="AA20" i="29"/>
  <c r="AB17" i="29"/>
  <c r="AC17" i="29"/>
  <c r="AD17" i="29"/>
  <c r="AE17" i="29"/>
  <c r="AF17" i="29"/>
  <c r="AG17" i="29"/>
  <c r="AH17" i="29"/>
  <c r="AA17" i="29"/>
  <c r="AB14" i="29"/>
  <c r="AC14" i="29"/>
  <c r="AD14" i="29"/>
  <c r="AE14" i="29"/>
  <c r="AF14" i="29"/>
  <c r="AG14" i="29"/>
  <c r="AH14" i="29"/>
  <c r="AA14" i="29"/>
  <c r="AB11" i="29"/>
  <c r="H75" i="41" s="1"/>
  <c r="AC11" i="29"/>
  <c r="J75" i="41" s="1"/>
  <c r="AD11" i="29"/>
  <c r="L75" i="41" s="1"/>
  <c r="AE11" i="29"/>
  <c r="F80" i="41" s="1"/>
  <c r="AF11" i="29"/>
  <c r="H80" i="41" s="1"/>
  <c r="AG11" i="29"/>
  <c r="J80" i="41" s="1"/>
  <c r="AH11" i="29"/>
  <c r="AA11" i="29"/>
  <c r="F75" i="41" s="1"/>
  <c r="AB8" i="29"/>
  <c r="AC8" i="29"/>
  <c r="AD8" i="29"/>
  <c r="AE8" i="29"/>
  <c r="AF8" i="29"/>
  <c r="AG8" i="29"/>
  <c r="AH8" i="29"/>
  <c r="AE251" i="44" l="1"/>
  <c r="AJ250" i="44"/>
  <c r="AA24" i="29"/>
  <c r="I27" i="29"/>
  <c r="K27" i="29"/>
  <c r="M27" i="29"/>
  <c r="I28" i="29"/>
  <c r="K28" i="29"/>
  <c r="M28" i="29"/>
  <c r="I29" i="29"/>
  <c r="K29" i="29"/>
  <c r="M29" i="29"/>
  <c r="I30" i="29"/>
  <c r="K30" i="29"/>
  <c r="M30" i="29"/>
  <c r="I31" i="29"/>
  <c r="K31" i="29"/>
  <c r="M31" i="29"/>
  <c r="I32" i="29"/>
  <c r="K32" i="29"/>
  <c r="M32" i="29"/>
  <c r="I33" i="29"/>
  <c r="K33" i="29"/>
  <c r="M33" i="29"/>
  <c r="I34" i="29"/>
  <c r="K34" i="29"/>
  <c r="M34" i="29"/>
  <c r="I35" i="29"/>
  <c r="K35" i="29"/>
  <c r="M35" i="29"/>
  <c r="I36" i="29"/>
  <c r="K36" i="29"/>
  <c r="M36" i="29"/>
  <c r="AH24" i="29"/>
  <c r="AG24" i="29"/>
  <c r="AF24" i="29"/>
  <c r="AE24" i="29"/>
  <c r="AD24" i="29"/>
  <c r="AC24" i="29"/>
  <c r="AB24" i="29"/>
  <c r="AH23" i="29"/>
  <c r="AG23" i="29"/>
  <c r="AF23" i="29"/>
  <c r="AE23" i="29"/>
  <c r="AD23" i="29"/>
  <c r="AC23" i="29"/>
  <c r="AB23" i="29"/>
  <c r="AA23" i="29"/>
  <c r="Z23" i="29"/>
  <c r="AH19" i="29"/>
  <c r="AG19" i="29"/>
  <c r="AF19" i="29"/>
  <c r="AE19" i="29"/>
  <c r="AD19" i="29"/>
  <c r="AC19" i="29"/>
  <c r="AB19" i="29"/>
  <c r="AA19" i="29"/>
  <c r="Z19" i="29"/>
  <c r="AH16" i="29"/>
  <c r="AG16" i="29"/>
  <c r="AF16" i="29"/>
  <c r="AE16" i="29"/>
  <c r="AD16" i="29"/>
  <c r="AC16" i="29"/>
  <c r="AB16" i="29"/>
  <c r="AA16" i="29"/>
  <c r="Z16" i="29"/>
  <c r="AH13" i="29"/>
  <c r="AG13" i="29"/>
  <c r="AF13" i="29"/>
  <c r="AE13" i="29"/>
  <c r="AD13" i="29"/>
  <c r="AC13" i="29"/>
  <c r="AB13" i="29"/>
  <c r="AA13" i="29"/>
  <c r="Z13" i="29"/>
  <c r="AH10" i="29"/>
  <c r="AG10" i="29"/>
  <c r="AF10" i="29"/>
  <c r="AE10" i="29"/>
  <c r="AD10" i="29"/>
  <c r="AC10" i="29"/>
  <c r="AB10" i="29"/>
  <c r="AA10" i="29"/>
  <c r="Z10" i="29"/>
  <c r="AH7" i="29"/>
  <c r="AG7" i="29"/>
  <c r="AF7" i="29"/>
  <c r="AE7" i="29"/>
  <c r="AD7" i="29"/>
  <c r="AC7" i="29"/>
  <c r="AB7" i="29"/>
  <c r="AA7" i="29"/>
  <c r="Z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AJ251" i="44" l="1"/>
  <c r="AO250" i="44"/>
  <c r="AA23" i="43"/>
  <c r="Z23" i="43"/>
  <c r="Z19" i="43"/>
  <c r="Z16" i="43"/>
  <c r="Z13" i="43"/>
  <c r="Z10" i="43"/>
  <c r="Z7" i="43"/>
  <c r="B17" i="43"/>
  <c r="C17" i="43" s="1"/>
  <c r="C7" i="43"/>
  <c r="C7" i="29"/>
  <c r="B17" i="29"/>
  <c r="C17" i="29" s="1"/>
  <c r="J70" i="56"/>
  <c r="H70" i="56"/>
  <c r="B70" i="56"/>
  <c r="F70" i="56" s="1"/>
  <c r="J69" i="56"/>
  <c r="H69" i="56"/>
  <c r="B69" i="56"/>
  <c r="F69" i="56" s="1"/>
  <c r="J68" i="56"/>
  <c r="H68" i="56"/>
  <c r="B68" i="56"/>
  <c r="F68" i="56" s="1"/>
  <c r="J67" i="56"/>
  <c r="H67" i="56"/>
  <c r="B67" i="56"/>
  <c r="D67" i="56" s="1"/>
  <c r="J66" i="56"/>
  <c r="H66" i="56"/>
  <c r="B66" i="56"/>
  <c r="F66" i="56" s="1"/>
  <c r="J65" i="56"/>
  <c r="H65" i="56"/>
  <c r="B65" i="56"/>
  <c r="F65" i="56" s="1"/>
  <c r="N64" i="56"/>
  <c r="M64" i="56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M57" i="56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M50" i="56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C76" i="41" s="1"/>
  <c r="M43" i="56"/>
  <c r="C75" i="41" s="1"/>
  <c r="B43" i="56"/>
  <c r="M36" i="56"/>
  <c r="B64" i="41" s="1"/>
  <c r="AT250" i="44" l="1"/>
  <c r="AT251" i="44" s="1"/>
  <c r="AO251" i="44"/>
  <c r="K50" i="19"/>
  <c r="K58" i="19"/>
  <c r="K50" i="20"/>
  <c r="K42" i="19"/>
  <c r="K58" i="20"/>
  <c r="B27" i="43"/>
  <c r="B27" i="29"/>
  <c r="F67" i="56"/>
  <c r="D64" i="56"/>
  <c r="D65" i="56"/>
  <c r="D69" i="56"/>
  <c r="D66" i="56"/>
  <c r="D68" i="56"/>
  <c r="D70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B37" i="43" l="1"/>
  <c r="C27" i="43"/>
  <c r="C27" i="29"/>
  <c r="B37" i="29"/>
  <c r="B47" i="43" l="1"/>
  <c r="C37" i="43"/>
  <c r="C37" i="29"/>
  <c r="B47" i="29"/>
  <c r="B57" i="43" l="1"/>
  <c r="C47" i="43"/>
  <c r="B57" i="29"/>
  <c r="C47" i="29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D39" i="56" l="1"/>
  <c r="D36" i="56"/>
  <c r="B67" i="43"/>
  <c r="C57" i="43"/>
  <c r="B67" i="29"/>
  <c r="C57" i="29"/>
  <c r="D37" i="56"/>
  <c r="D38" i="56"/>
  <c r="B77" i="43" l="1"/>
  <c r="C67" i="43"/>
  <c r="B77" i="29"/>
  <c r="C67" i="29"/>
  <c r="B71" i="41"/>
  <c r="C65" i="41"/>
  <c r="C64" i="41"/>
  <c r="AV351" i="44"/>
  <c r="AW351" i="44" s="1"/>
  <c r="AR351" i="44"/>
  <c r="AQ351" i="44"/>
  <c r="AL351" i="44"/>
  <c r="AM351" i="44" s="1"/>
  <c r="AH351" i="44"/>
  <c r="AG351" i="44"/>
  <c r="AC351" i="44"/>
  <c r="AB351" i="44"/>
  <c r="W351" i="44"/>
  <c r="X351" i="44" s="1"/>
  <c r="S351" i="44"/>
  <c r="R351" i="44"/>
  <c r="K351" i="44"/>
  <c r="M351" i="44" s="1"/>
  <c r="J351" i="44"/>
  <c r="I351" i="44"/>
  <c r="G351" i="44"/>
  <c r="AW350" i="44"/>
  <c r="AV350" i="44"/>
  <c r="AQ350" i="44"/>
  <c r="AR350" i="44" s="1"/>
  <c r="AL350" i="44"/>
  <c r="AM350" i="44" s="1"/>
  <c r="AG350" i="44"/>
  <c r="AH350" i="44" s="1"/>
  <c r="AC350" i="44"/>
  <c r="AB350" i="44"/>
  <c r="W350" i="44"/>
  <c r="X350" i="44" s="1"/>
  <c r="R350" i="44"/>
  <c r="S350" i="44" s="1"/>
  <c r="J350" i="44"/>
  <c r="I350" i="44"/>
  <c r="G350" i="44"/>
  <c r="AV349" i="44"/>
  <c r="AW349" i="44" s="1"/>
  <c r="AQ349" i="44"/>
  <c r="AR349" i="44" s="1"/>
  <c r="AM349" i="44"/>
  <c r="AL349" i="44"/>
  <c r="AG349" i="44"/>
  <c r="AH349" i="44" s="1"/>
  <c r="AB349" i="44"/>
  <c r="AC349" i="44" s="1"/>
  <c r="X349" i="44"/>
  <c r="W349" i="44"/>
  <c r="R349" i="44"/>
  <c r="S349" i="44" s="1"/>
  <c r="K349" i="44"/>
  <c r="M349" i="44" s="1"/>
  <c r="J349" i="44"/>
  <c r="I349" i="44"/>
  <c r="G349" i="44"/>
  <c r="AV348" i="44"/>
  <c r="AW348" i="44" s="1"/>
  <c r="AR348" i="44"/>
  <c r="AQ348" i="44"/>
  <c r="AL348" i="44"/>
  <c r="AM348" i="44" s="1"/>
  <c r="AG348" i="44"/>
  <c r="AH348" i="44" s="1"/>
  <c r="AC348" i="44"/>
  <c r="AB348" i="44"/>
  <c r="X348" i="44"/>
  <c r="W348" i="44"/>
  <c r="R348" i="44"/>
  <c r="S348" i="44" s="1"/>
  <c r="M348" i="44"/>
  <c r="K348" i="44"/>
  <c r="J348" i="44"/>
  <c r="I348" i="44"/>
  <c r="G348" i="44"/>
  <c r="AW347" i="44"/>
  <c r="AV347" i="44"/>
  <c r="AQ347" i="44"/>
  <c r="AR347" i="44" s="1"/>
  <c r="AL347" i="44"/>
  <c r="AM347" i="44" s="1"/>
  <c r="AH347" i="44"/>
  <c r="AG347" i="44"/>
  <c r="AB347" i="44"/>
  <c r="AC347" i="44" s="1"/>
  <c r="W347" i="44"/>
  <c r="X347" i="44" s="1"/>
  <c r="S347" i="44"/>
  <c r="R347" i="44"/>
  <c r="K347" i="44"/>
  <c r="M347" i="44" s="1"/>
  <c r="J347" i="44"/>
  <c r="I347" i="44"/>
  <c r="G347" i="44"/>
  <c r="AV346" i="44"/>
  <c r="AW346" i="44" s="1"/>
  <c r="AR346" i="44"/>
  <c r="AQ346" i="44"/>
  <c r="AM346" i="44"/>
  <c r="AL346" i="44"/>
  <c r="AG346" i="44"/>
  <c r="AH346" i="44" s="1"/>
  <c r="AB346" i="44"/>
  <c r="AC346" i="44" s="1"/>
  <c r="W346" i="44"/>
  <c r="X346" i="44" s="1"/>
  <c r="S346" i="44"/>
  <c r="R346" i="44"/>
  <c r="K346" i="44"/>
  <c r="M346" i="44" s="1"/>
  <c r="J346" i="44"/>
  <c r="I346" i="44"/>
  <c r="G346" i="44"/>
  <c r="AV345" i="44"/>
  <c r="AW345" i="44" s="1"/>
  <c r="AQ345" i="44"/>
  <c r="AR345" i="44" s="1"/>
  <c r="AL345" i="44"/>
  <c r="AM345" i="44" s="1"/>
  <c r="AG345" i="44"/>
  <c r="AH345" i="44" s="1"/>
  <c r="AC345" i="44"/>
  <c r="AB345" i="44"/>
  <c r="W345" i="44"/>
  <c r="X345" i="44" s="1"/>
  <c r="R345" i="44"/>
  <c r="J345" i="44"/>
  <c r="I345" i="44"/>
  <c r="G345" i="44"/>
  <c r="AV344" i="44"/>
  <c r="AW344" i="44" s="1"/>
  <c r="AQ344" i="44"/>
  <c r="AR344" i="44" s="1"/>
  <c r="AL344" i="44"/>
  <c r="AM344" i="44" s="1"/>
  <c r="AH344" i="44"/>
  <c r="AG344" i="44"/>
  <c r="AB344" i="44"/>
  <c r="AC344" i="44" s="1"/>
  <c r="W344" i="44"/>
  <c r="X344" i="44" s="1"/>
  <c r="S344" i="44"/>
  <c r="R344" i="44"/>
  <c r="K344" i="44" s="1"/>
  <c r="M344" i="44" s="1"/>
  <c r="J344" i="44"/>
  <c r="I344" i="44"/>
  <c r="G344" i="44"/>
  <c r="AW343" i="44"/>
  <c r="AV343" i="44"/>
  <c r="AQ343" i="44"/>
  <c r="AR343" i="44" s="1"/>
  <c r="AL343" i="44"/>
  <c r="AM343" i="44" s="1"/>
  <c r="AG343" i="44"/>
  <c r="AH343" i="44" s="1"/>
  <c r="AB343" i="44"/>
  <c r="AC343" i="44" s="1"/>
  <c r="X343" i="44"/>
  <c r="W343" i="44"/>
  <c r="R343" i="44"/>
  <c r="S343" i="44" s="1"/>
  <c r="J343" i="44"/>
  <c r="I343" i="44"/>
  <c r="G343" i="44"/>
  <c r="AW342" i="44"/>
  <c r="AV342" i="44"/>
  <c r="AQ342" i="44"/>
  <c r="AR342" i="44" s="1"/>
  <c r="AL342" i="44"/>
  <c r="AM342" i="44" s="1"/>
  <c r="AG342" i="44"/>
  <c r="AH342" i="44" s="1"/>
  <c r="AC342" i="44"/>
  <c r="AB342" i="44"/>
  <c r="W342" i="44"/>
  <c r="X342" i="44" s="1"/>
  <c r="R342" i="44"/>
  <c r="S342" i="44" s="1"/>
  <c r="K342" i="44"/>
  <c r="M342" i="44" s="1"/>
  <c r="J342" i="44"/>
  <c r="I342" i="44"/>
  <c r="G342" i="44"/>
  <c r="AV341" i="44"/>
  <c r="AW341" i="44" s="1"/>
  <c r="AR341" i="44"/>
  <c r="AQ341" i="44"/>
  <c r="AM341" i="44"/>
  <c r="AL341" i="44"/>
  <c r="AG341" i="44"/>
  <c r="AH341" i="44" s="1"/>
  <c r="AB341" i="44"/>
  <c r="AC341" i="44" s="1"/>
  <c r="W341" i="44"/>
  <c r="X341" i="44" s="1"/>
  <c r="S341" i="44"/>
  <c r="R341" i="44"/>
  <c r="K341" i="44"/>
  <c r="M341" i="44" s="1"/>
  <c r="J341" i="44"/>
  <c r="I341" i="44"/>
  <c r="G341" i="44"/>
  <c r="AV340" i="44"/>
  <c r="AW340" i="44" s="1"/>
  <c r="AQ340" i="44"/>
  <c r="AR340" i="44" s="1"/>
  <c r="AL340" i="44"/>
  <c r="AM340" i="44" s="1"/>
  <c r="AH340" i="44"/>
  <c r="AG340" i="44"/>
  <c r="AC340" i="44"/>
  <c r="AB340" i="44"/>
  <c r="X340" i="44"/>
  <c r="W340" i="44"/>
  <c r="R340" i="44"/>
  <c r="S340" i="44" s="1"/>
  <c r="K340" i="44"/>
  <c r="M340" i="44" s="1"/>
  <c r="J340" i="44"/>
  <c r="I340" i="44"/>
  <c r="G340" i="44"/>
  <c r="AW339" i="44"/>
  <c r="AV339" i="44"/>
  <c r="AQ339" i="44"/>
  <c r="AR339" i="44" s="1"/>
  <c r="AM339" i="44"/>
  <c r="AL339" i="44"/>
  <c r="AG339" i="44"/>
  <c r="AH339" i="44" s="1"/>
  <c r="AB339" i="44"/>
  <c r="AC339" i="44" s="1"/>
  <c r="X339" i="44"/>
  <c r="W339" i="44"/>
  <c r="R339" i="44"/>
  <c r="S339" i="44" s="1"/>
  <c r="J339" i="44"/>
  <c r="I339" i="44"/>
  <c r="G339" i="44"/>
  <c r="AW338" i="44"/>
  <c r="AV338" i="44"/>
  <c r="AQ338" i="44"/>
  <c r="AR338" i="44" s="1"/>
  <c r="AL338" i="44"/>
  <c r="AM338" i="44" s="1"/>
  <c r="AG338" i="44"/>
  <c r="AH338" i="44" s="1"/>
  <c r="AB338" i="44"/>
  <c r="AC338" i="44" s="1"/>
  <c r="X338" i="44"/>
  <c r="W338" i="44"/>
  <c r="S338" i="44"/>
  <c r="R338" i="44"/>
  <c r="K338" i="44"/>
  <c r="M338" i="44" s="1"/>
  <c r="J338" i="44"/>
  <c r="I338" i="44"/>
  <c r="G338" i="44"/>
  <c r="AV337" i="44"/>
  <c r="AW337" i="44" s="1"/>
  <c r="AR337" i="44"/>
  <c r="AQ337" i="44"/>
  <c r="AL337" i="44"/>
  <c r="AM337" i="44" s="1"/>
  <c r="AG337" i="44"/>
  <c r="AH337" i="44" s="1"/>
  <c r="AB337" i="44"/>
  <c r="AC337" i="44" s="1"/>
  <c r="X337" i="44"/>
  <c r="W337" i="44"/>
  <c r="S337" i="44"/>
  <c r="R337" i="44"/>
  <c r="K337" i="44" s="1"/>
  <c r="M337" i="44" s="1"/>
  <c r="J337" i="44"/>
  <c r="I337" i="44"/>
  <c r="G337" i="44"/>
  <c r="AW336" i="44"/>
  <c r="AV336" i="44"/>
  <c r="AR336" i="44"/>
  <c r="AQ336" i="44"/>
  <c r="AL336" i="44"/>
  <c r="AM336" i="44" s="1"/>
  <c r="AG336" i="44"/>
  <c r="AH336" i="44" s="1"/>
  <c r="AB336" i="44"/>
  <c r="AC336" i="44" s="1"/>
  <c r="W336" i="44"/>
  <c r="X336" i="44" s="1"/>
  <c r="R336" i="44"/>
  <c r="J336" i="44"/>
  <c r="I336" i="44"/>
  <c r="G336" i="44"/>
  <c r="AV335" i="44"/>
  <c r="AW335" i="44" s="1"/>
  <c r="AR335" i="44"/>
  <c r="AQ335" i="44"/>
  <c r="AM335" i="44"/>
  <c r="AL335" i="44"/>
  <c r="AG335" i="44"/>
  <c r="AH335" i="44" s="1"/>
  <c r="AC335" i="44"/>
  <c r="AB335" i="44"/>
  <c r="W335" i="44"/>
  <c r="X335" i="44" s="1"/>
  <c r="R335" i="44"/>
  <c r="S335" i="44" s="1"/>
  <c r="K335" i="44"/>
  <c r="M335" i="44" s="1"/>
  <c r="J335" i="44"/>
  <c r="I335" i="44"/>
  <c r="G335" i="44"/>
  <c r="AV334" i="44"/>
  <c r="AW334" i="44" s="1"/>
  <c r="AQ334" i="44"/>
  <c r="AR334" i="44" s="1"/>
  <c r="AM334" i="44"/>
  <c r="AL334" i="44"/>
  <c r="AG334" i="44"/>
  <c r="AH334" i="44" s="1"/>
  <c r="AC334" i="44"/>
  <c r="AB334" i="44"/>
  <c r="W334" i="44"/>
  <c r="X334" i="44" s="1"/>
  <c r="R334" i="44"/>
  <c r="S334" i="44" s="1"/>
  <c r="J334" i="44"/>
  <c r="I334" i="44"/>
  <c r="G334" i="44"/>
  <c r="AW333" i="44"/>
  <c r="AV333" i="44"/>
  <c r="AR333" i="44"/>
  <c r="AQ333" i="44"/>
  <c r="AL333" i="44"/>
  <c r="AM333" i="44" s="1"/>
  <c r="AH333" i="44"/>
  <c r="AG333" i="44"/>
  <c r="AB333" i="44"/>
  <c r="AC333" i="44" s="1"/>
  <c r="X333" i="44"/>
  <c r="W333" i="44"/>
  <c r="R333" i="44"/>
  <c r="S333" i="44" s="1"/>
  <c r="K333" i="44"/>
  <c r="M333" i="44" s="1"/>
  <c r="J333" i="44"/>
  <c r="I333" i="44"/>
  <c r="G333" i="44"/>
  <c r="AV332" i="44"/>
  <c r="AW332" i="44" s="1"/>
  <c r="AQ332" i="44"/>
  <c r="AR332" i="44" s="1"/>
  <c r="AL332" i="44"/>
  <c r="AM332" i="44" s="1"/>
  <c r="AH332" i="44"/>
  <c r="AG332" i="44"/>
  <c r="AB332" i="44"/>
  <c r="AC332" i="44" s="1"/>
  <c r="X332" i="44"/>
  <c r="W332" i="44"/>
  <c r="S332" i="44"/>
  <c r="R332" i="44"/>
  <c r="M332" i="44"/>
  <c r="K332" i="44"/>
  <c r="J332" i="44"/>
  <c r="I332" i="44"/>
  <c r="G332" i="44"/>
  <c r="AV331" i="44"/>
  <c r="AW331" i="44" s="1"/>
  <c r="AR331" i="44"/>
  <c r="AQ331" i="44"/>
  <c r="AL331" i="44"/>
  <c r="AM331" i="44" s="1"/>
  <c r="AG331" i="44"/>
  <c r="AH331" i="44" s="1"/>
  <c r="AC331" i="44"/>
  <c r="AB331" i="44"/>
  <c r="W331" i="44"/>
  <c r="X331" i="44" s="1"/>
  <c r="S331" i="44"/>
  <c r="R331" i="44"/>
  <c r="K331" i="44"/>
  <c r="M331" i="44" s="1"/>
  <c r="J331" i="44"/>
  <c r="I331" i="44"/>
  <c r="G331" i="44"/>
  <c r="AW330" i="44"/>
  <c r="AV330" i="44"/>
  <c r="AQ330" i="44"/>
  <c r="AR330" i="44" s="1"/>
  <c r="AL330" i="44"/>
  <c r="AM330" i="44" s="1"/>
  <c r="AH330" i="44"/>
  <c r="AG330" i="44"/>
  <c r="AC330" i="44"/>
  <c r="AB330" i="44"/>
  <c r="W330" i="44"/>
  <c r="X330" i="44" s="1"/>
  <c r="R330" i="44"/>
  <c r="J330" i="44"/>
  <c r="I330" i="44"/>
  <c r="G330" i="44"/>
  <c r="AW329" i="44"/>
  <c r="AV329" i="44"/>
  <c r="AQ329" i="44"/>
  <c r="AR329" i="44" s="1"/>
  <c r="AM329" i="44"/>
  <c r="AL329" i="44"/>
  <c r="AH329" i="44"/>
  <c r="AG329" i="44"/>
  <c r="AB329" i="44"/>
  <c r="AC329" i="44" s="1"/>
  <c r="X329" i="44"/>
  <c r="W329" i="44"/>
  <c r="R329" i="44"/>
  <c r="S329" i="44" s="1"/>
  <c r="K329" i="44"/>
  <c r="M329" i="44" s="1"/>
  <c r="J329" i="44"/>
  <c r="I329" i="44"/>
  <c r="G329" i="44"/>
  <c r="AW328" i="44"/>
  <c r="AV328" i="44"/>
  <c r="AR328" i="44"/>
  <c r="AQ328" i="44"/>
  <c r="AL328" i="44"/>
  <c r="AM328" i="44" s="1"/>
  <c r="AG328" i="44"/>
  <c r="AH328" i="44" s="1"/>
  <c r="AB328" i="44"/>
  <c r="AC328" i="44" s="1"/>
  <c r="X328" i="44"/>
  <c r="W328" i="44"/>
  <c r="R328" i="44"/>
  <c r="S328" i="44" s="1"/>
  <c r="M328" i="44"/>
  <c r="K328" i="44"/>
  <c r="J328" i="44"/>
  <c r="I328" i="44"/>
  <c r="G328" i="44"/>
  <c r="AV327" i="44"/>
  <c r="AW327" i="44" s="1"/>
  <c r="AR327" i="44"/>
  <c r="AQ327" i="44"/>
  <c r="AL327" i="44"/>
  <c r="AM327" i="44" s="1"/>
  <c r="AH327" i="44"/>
  <c r="AG327" i="44"/>
  <c r="AC327" i="44"/>
  <c r="AB327" i="44"/>
  <c r="X327" i="44"/>
  <c r="W327" i="44"/>
  <c r="S327" i="44"/>
  <c r="R327" i="44"/>
  <c r="K327" i="44"/>
  <c r="M327" i="44" s="1"/>
  <c r="J327" i="44"/>
  <c r="I327" i="44"/>
  <c r="G327" i="44"/>
  <c r="AV326" i="44"/>
  <c r="AW326" i="44" s="1"/>
  <c r="AQ326" i="44"/>
  <c r="AR326" i="44" s="1"/>
  <c r="AM326" i="44"/>
  <c r="AL326" i="44"/>
  <c r="AG326" i="44"/>
  <c r="AH326" i="44" s="1"/>
  <c r="AB326" i="44"/>
  <c r="AC326" i="44" s="1"/>
  <c r="X326" i="44"/>
  <c r="W326" i="44"/>
  <c r="S326" i="44"/>
  <c r="R326" i="44"/>
  <c r="K326" i="44"/>
  <c r="M326" i="44" s="1"/>
  <c r="J326" i="44"/>
  <c r="I326" i="44"/>
  <c r="G326" i="44"/>
  <c r="AV325" i="44"/>
  <c r="AW325" i="44" s="1"/>
  <c r="AR325" i="44"/>
  <c r="AQ325" i="44"/>
  <c r="AL325" i="44"/>
  <c r="AM325" i="44" s="1"/>
  <c r="AG325" i="44"/>
  <c r="AH325" i="44" s="1"/>
  <c r="AC325" i="44"/>
  <c r="AB325" i="44"/>
  <c r="X325" i="44"/>
  <c r="W325" i="44"/>
  <c r="S325" i="44"/>
  <c r="R325" i="44"/>
  <c r="K325" i="44" s="1"/>
  <c r="M325" i="44" s="1"/>
  <c r="J325" i="44"/>
  <c r="I325" i="44"/>
  <c r="G325" i="44"/>
  <c r="AW324" i="44"/>
  <c r="AV324" i="44"/>
  <c r="AQ324" i="44"/>
  <c r="AR324" i="44" s="1"/>
  <c r="AL324" i="44"/>
  <c r="AM324" i="44" s="1"/>
  <c r="AH324" i="44"/>
  <c r="AG324" i="44"/>
  <c r="AB324" i="44"/>
  <c r="AC324" i="44" s="1"/>
  <c r="W324" i="44"/>
  <c r="X324" i="44" s="1"/>
  <c r="R324" i="44"/>
  <c r="K324" i="44" s="1"/>
  <c r="M324" i="44"/>
  <c r="J324" i="44"/>
  <c r="I324" i="44"/>
  <c r="G324" i="44"/>
  <c r="AW323" i="44"/>
  <c r="AV323" i="44"/>
  <c r="AR323" i="44"/>
  <c r="AQ323" i="44"/>
  <c r="AM323" i="44"/>
  <c r="AL323" i="44"/>
  <c r="AG323" i="44"/>
  <c r="AH323" i="44" s="1"/>
  <c r="AB323" i="44"/>
  <c r="AC323" i="44" s="1"/>
  <c r="X323" i="44"/>
  <c r="W323" i="44"/>
  <c r="R323" i="44"/>
  <c r="S323" i="44" s="1"/>
  <c r="K323" i="44"/>
  <c r="M323" i="44" s="1"/>
  <c r="J323" i="44"/>
  <c r="I323" i="44"/>
  <c r="G323" i="44"/>
  <c r="AW322" i="44"/>
  <c r="AV322" i="44"/>
  <c r="AX322" i="44" s="1"/>
  <c r="AS322" i="44"/>
  <c r="AR322" i="44"/>
  <c r="AQ322" i="44"/>
  <c r="AN322" i="44"/>
  <c r="AM322" i="44"/>
  <c r="AL322" i="44"/>
  <c r="AG322" i="44"/>
  <c r="AI322" i="44" s="1"/>
  <c r="AB322" i="44"/>
  <c r="AD322" i="44" s="1"/>
  <c r="Y322" i="44"/>
  <c r="X322" i="44"/>
  <c r="W322" i="44"/>
  <c r="R322" i="44"/>
  <c r="K322" i="44"/>
  <c r="J322" i="44"/>
  <c r="I322" i="44"/>
  <c r="H322" i="44"/>
  <c r="G322" i="44"/>
  <c r="AV316" i="44"/>
  <c r="AW316" i="44" s="1"/>
  <c r="AR316" i="44"/>
  <c r="AQ316" i="44"/>
  <c r="AL316" i="44"/>
  <c r="AM316" i="44" s="1"/>
  <c r="AH316" i="44"/>
  <c r="AG316" i="44"/>
  <c r="AB316" i="44"/>
  <c r="AC316" i="44" s="1"/>
  <c r="W316" i="44"/>
  <c r="X316" i="44" s="1"/>
  <c r="R316" i="44"/>
  <c r="J316" i="44"/>
  <c r="I316" i="44"/>
  <c r="G316" i="44"/>
  <c r="AW315" i="44"/>
  <c r="AV315" i="44"/>
  <c r="AQ315" i="44"/>
  <c r="AR315" i="44" s="1"/>
  <c r="AL315" i="44"/>
  <c r="AM315" i="44" s="1"/>
  <c r="AH315" i="44"/>
  <c r="AG315" i="44"/>
  <c r="AB315" i="44"/>
  <c r="AC315" i="44" s="1"/>
  <c r="X315" i="44"/>
  <c r="W315" i="44"/>
  <c r="R315" i="44"/>
  <c r="J315" i="44"/>
  <c r="I315" i="44"/>
  <c r="G315" i="44"/>
  <c r="AW314" i="44"/>
  <c r="AV314" i="44"/>
  <c r="AR314" i="44"/>
  <c r="AQ314" i="44"/>
  <c r="AL314" i="44"/>
  <c r="AM314" i="44" s="1"/>
  <c r="AG314" i="44"/>
  <c r="AH314" i="44" s="1"/>
  <c r="AC314" i="44"/>
  <c r="AB314" i="44"/>
  <c r="W314" i="44"/>
  <c r="X314" i="44" s="1"/>
  <c r="R314" i="44"/>
  <c r="S314" i="44" s="1"/>
  <c r="K314" i="44"/>
  <c r="M314" i="44" s="1"/>
  <c r="J314" i="44"/>
  <c r="I314" i="44"/>
  <c r="G314" i="44"/>
  <c r="AV313" i="44"/>
  <c r="AW313" i="44" s="1"/>
  <c r="AR313" i="44"/>
  <c r="AQ313" i="44"/>
  <c r="AM313" i="44"/>
  <c r="AL313" i="44"/>
  <c r="AH313" i="44"/>
  <c r="AG313" i="44"/>
  <c r="AB313" i="44"/>
  <c r="AC313" i="44" s="1"/>
  <c r="W313" i="44"/>
  <c r="X313" i="44" s="1"/>
  <c r="S313" i="44"/>
  <c r="R313" i="44"/>
  <c r="K313" i="44"/>
  <c r="M313" i="44" s="1"/>
  <c r="J313" i="44"/>
  <c r="I313" i="44"/>
  <c r="G313" i="44"/>
  <c r="AV312" i="44"/>
  <c r="AW312" i="44" s="1"/>
  <c r="AR312" i="44"/>
  <c r="AQ312" i="44"/>
  <c r="AL312" i="44"/>
  <c r="AM312" i="44" s="1"/>
  <c r="AG312" i="44"/>
  <c r="AH312" i="44" s="1"/>
  <c r="AB312" i="44"/>
  <c r="AC312" i="44" s="1"/>
  <c r="X312" i="44"/>
  <c r="W312" i="44"/>
  <c r="R312" i="44"/>
  <c r="S312" i="44" s="1"/>
  <c r="K312" i="44"/>
  <c r="M312" i="44" s="1"/>
  <c r="J312" i="44"/>
  <c r="I312" i="44"/>
  <c r="G312" i="44"/>
  <c r="AW311" i="44"/>
  <c r="AV311" i="44"/>
  <c r="AQ311" i="44"/>
  <c r="AR311" i="44" s="1"/>
  <c r="AL311" i="44"/>
  <c r="AM311" i="44" s="1"/>
  <c r="AH311" i="44"/>
  <c r="AG311" i="44"/>
  <c r="AB311" i="44"/>
  <c r="AC311" i="44" s="1"/>
  <c r="W311" i="44"/>
  <c r="X311" i="44" s="1"/>
  <c r="R311" i="44"/>
  <c r="S311" i="44" s="1"/>
  <c r="J311" i="44"/>
  <c r="I311" i="44"/>
  <c r="G311" i="44"/>
  <c r="AW310" i="44"/>
  <c r="AV310" i="44"/>
  <c r="AQ310" i="44"/>
  <c r="AR310" i="44" s="1"/>
  <c r="AM310" i="44"/>
  <c r="AL310" i="44"/>
  <c r="AG310" i="44"/>
  <c r="AH310" i="44" s="1"/>
  <c r="AB310" i="44"/>
  <c r="AC310" i="44" s="1"/>
  <c r="X310" i="44"/>
  <c r="W310" i="44"/>
  <c r="S310" i="44"/>
  <c r="R310" i="44"/>
  <c r="K310" i="44"/>
  <c r="M310" i="44" s="1"/>
  <c r="J310" i="44"/>
  <c r="I310" i="44"/>
  <c r="G310" i="44"/>
  <c r="AW309" i="44"/>
  <c r="AV309" i="44"/>
  <c r="AR309" i="44"/>
  <c r="AQ309" i="44"/>
  <c r="AL309" i="44"/>
  <c r="AM309" i="44" s="1"/>
  <c r="AG309" i="44"/>
  <c r="AH309" i="44" s="1"/>
  <c r="AB309" i="44"/>
  <c r="AC309" i="44" s="1"/>
  <c r="W309" i="44"/>
  <c r="X309" i="44" s="1"/>
  <c r="R309" i="44"/>
  <c r="J309" i="44"/>
  <c r="I309" i="44"/>
  <c r="G309" i="44"/>
  <c r="AW308" i="44"/>
  <c r="AV308" i="44"/>
  <c r="AR308" i="44"/>
  <c r="AQ308" i="44"/>
  <c r="AL308" i="44"/>
  <c r="AM308" i="44" s="1"/>
  <c r="AH308" i="44"/>
  <c r="AG308" i="44"/>
  <c r="AC308" i="44"/>
  <c r="AB308" i="44"/>
  <c r="W308" i="44"/>
  <c r="X308" i="44" s="1"/>
  <c r="R308" i="44"/>
  <c r="K308" i="44" s="1"/>
  <c r="M308" i="44"/>
  <c r="J308" i="44"/>
  <c r="I308" i="44"/>
  <c r="G308" i="44"/>
  <c r="AW307" i="44"/>
  <c r="AV307" i="44"/>
  <c r="AR307" i="44"/>
  <c r="AQ307" i="44"/>
  <c r="AM307" i="44"/>
  <c r="AL307" i="44"/>
  <c r="AG307" i="44"/>
  <c r="AH307" i="44" s="1"/>
  <c r="AC307" i="44"/>
  <c r="AB307" i="44"/>
  <c r="W307" i="44"/>
  <c r="X307" i="44" s="1"/>
  <c r="R307" i="44"/>
  <c r="S307" i="44" s="1"/>
  <c r="J307" i="44"/>
  <c r="I307" i="44"/>
  <c r="G307" i="44"/>
  <c r="AV306" i="44"/>
  <c r="AW306" i="44" s="1"/>
  <c r="AQ306" i="44"/>
  <c r="AR306" i="44" s="1"/>
  <c r="AM306" i="44"/>
  <c r="AL306" i="44"/>
  <c r="AG306" i="44"/>
  <c r="AH306" i="44" s="1"/>
  <c r="AB306" i="44"/>
  <c r="AC306" i="44" s="1"/>
  <c r="W306" i="44"/>
  <c r="X306" i="44" s="1"/>
  <c r="S306" i="44"/>
  <c r="R306" i="44"/>
  <c r="M306" i="44"/>
  <c r="K306" i="44"/>
  <c r="J306" i="44"/>
  <c r="I306" i="44"/>
  <c r="G306" i="44"/>
  <c r="AW305" i="44"/>
  <c r="AV305" i="44"/>
  <c r="AQ305" i="44"/>
  <c r="AR305" i="44" s="1"/>
  <c r="AM305" i="44"/>
  <c r="AL305" i="44"/>
  <c r="AH305" i="44"/>
  <c r="AG305" i="44"/>
  <c r="AB305" i="44"/>
  <c r="AC305" i="44" s="1"/>
  <c r="W305" i="44"/>
  <c r="X305" i="44" s="1"/>
  <c r="R305" i="44"/>
  <c r="S305" i="44" s="1"/>
  <c r="J305" i="44"/>
  <c r="I305" i="44"/>
  <c r="G305" i="44"/>
  <c r="AV304" i="44"/>
  <c r="AW304" i="44" s="1"/>
  <c r="AQ304" i="44"/>
  <c r="AR304" i="44" s="1"/>
  <c r="AL304" i="44"/>
  <c r="AM304" i="44" s="1"/>
  <c r="AH304" i="44"/>
  <c r="AG304" i="44"/>
  <c r="AB304" i="44"/>
  <c r="AC304" i="44" s="1"/>
  <c r="X304" i="44"/>
  <c r="W304" i="44"/>
  <c r="R304" i="44"/>
  <c r="S304" i="44" s="1"/>
  <c r="J304" i="44"/>
  <c r="I304" i="44"/>
  <c r="G304" i="44"/>
  <c r="AV303" i="44"/>
  <c r="AW303" i="44" s="1"/>
  <c r="AR303" i="44"/>
  <c r="AQ303" i="44"/>
  <c r="AL303" i="44"/>
  <c r="AM303" i="44" s="1"/>
  <c r="AG303" i="44"/>
  <c r="AH303" i="44" s="1"/>
  <c r="AC303" i="44"/>
  <c r="AB303" i="44"/>
  <c r="W303" i="44"/>
  <c r="X303" i="44" s="1"/>
  <c r="S303" i="44"/>
  <c r="R303" i="44"/>
  <c r="K303" i="44"/>
  <c r="M303" i="44" s="1"/>
  <c r="J303" i="44"/>
  <c r="I303" i="44"/>
  <c r="G303" i="44"/>
  <c r="AW302" i="44"/>
  <c r="AV302" i="44"/>
  <c r="AQ302" i="44"/>
  <c r="AR302" i="44" s="1"/>
  <c r="AL302" i="44"/>
  <c r="AM302" i="44" s="1"/>
  <c r="AH302" i="44"/>
  <c r="AG302" i="44"/>
  <c r="AC302" i="44"/>
  <c r="AB302" i="44"/>
  <c r="W302" i="44"/>
  <c r="X302" i="44" s="1"/>
  <c r="R302" i="44"/>
  <c r="S302" i="44" s="1"/>
  <c r="K302" i="44"/>
  <c r="M302" i="44" s="1"/>
  <c r="J302" i="44"/>
  <c r="I302" i="44"/>
  <c r="G302" i="44"/>
  <c r="AW301" i="44"/>
  <c r="AV301" i="44"/>
  <c r="AQ301" i="44"/>
  <c r="AR301" i="44" s="1"/>
  <c r="AM301" i="44"/>
  <c r="AL301" i="44"/>
  <c r="AH301" i="44"/>
  <c r="AG301" i="44"/>
  <c r="AB301" i="44"/>
  <c r="AC301" i="44" s="1"/>
  <c r="X301" i="44"/>
  <c r="W301" i="44"/>
  <c r="R301" i="44"/>
  <c r="J301" i="44"/>
  <c r="I301" i="44"/>
  <c r="G301" i="44"/>
  <c r="AV300" i="44"/>
  <c r="AW300" i="44" s="1"/>
  <c r="AR300" i="44"/>
  <c r="AQ300" i="44"/>
  <c r="AL300" i="44"/>
  <c r="AM300" i="44" s="1"/>
  <c r="AG300" i="44"/>
  <c r="AH300" i="44" s="1"/>
  <c r="AC300" i="44"/>
  <c r="AB300" i="44"/>
  <c r="X300" i="44"/>
  <c r="W300" i="44"/>
  <c r="R300" i="44"/>
  <c r="S300" i="44" s="1"/>
  <c r="M300" i="44"/>
  <c r="K300" i="44"/>
  <c r="J300" i="44"/>
  <c r="I300" i="44"/>
  <c r="G300" i="44"/>
  <c r="AV299" i="44"/>
  <c r="AW299" i="44" s="1"/>
  <c r="AQ299" i="44"/>
  <c r="AR299" i="44" s="1"/>
  <c r="AL299" i="44"/>
  <c r="AM299" i="44" s="1"/>
  <c r="AH299" i="44"/>
  <c r="AG299" i="44"/>
  <c r="AB299" i="44"/>
  <c r="AC299" i="44" s="1"/>
  <c r="W299" i="44"/>
  <c r="X299" i="44" s="1"/>
  <c r="S299" i="44"/>
  <c r="R299" i="44"/>
  <c r="M299" i="44"/>
  <c r="K299" i="44"/>
  <c r="J299" i="44"/>
  <c r="I299" i="44"/>
  <c r="G299" i="44"/>
  <c r="AW298" i="44"/>
  <c r="AV298" i="44"/>
  <c r="AQ298" i="44"/>
  <c r="AR298" i="44" s="1"/>
  <c r="AM298" i="44"/>
  <c r="AL298" i="44"/>
  <c r="AG298" i="44"/>
  <c r="AH298" i="44" s="1"/>
  <c r="AB298" i="44"/>
  <c r="AC298" i="44" s="1"/>
  <c r="W298" i="44"/>
  <c r="X298" i="44" s="1"/>
  <c r="S298" i="44"/>
  <c r="R298" i="44"/>
  <c r="K298" i="44"/>
  <c r="M298" i="44" s="1"/>
  <c r="J298" i="44"/>
  <c r="I298" i="44"/>
  <c r="G298" i="44"/>
  <c r="AV297" i="44"/>
  <c r="AW297" i="44" s="1"/>
  <c r="AQ297" i="44"/>
  <c r="AR297" i="44" s="1"/>
  <c r="AM297" i="44"/>
  <c r="AL297" i="44"/>
  <c r="AG297" i="44"/>
  <c r="AH297" i="44" s="1"/>
  <c r="AC297" i="44"/>
  <c r="AB297" i="44"/>
  <c r="W297" i="44"/>
  <c r="X297" i="44" s="1"/>
  <c r="S297" i="44"/>
  <c r="R297" i="44"/>
  <c r="K297" i="44" s="1"/>
  <c r="M297" i="44" s="1"/>
  <c r="J297" i="44"/>
  <c r="I297" i="44"/>
  <c r="G297" i="44"/>
  <c r="AW296" i="44"/>
  <c r="AV296" i="44"/>
  <c r="AR296" i="44"/>
  <c r="AQ296" i="44"/>
  <c r="AL296" i="44"/>
  <c r="AM296" i="44" s="1"/>
  <c r="AH296" i="44"/>
  <c r="AG296" i="44"/>
  <c r="AB296" i="44"/>
  <c r="AC296" i="44" s="1"/>
  <c r="W296" i="44"/>
  <c r="X296" i="44" s="1"/>
  <c r="R296" i="44"/>
  <c r="K296" i="44" s="1"/>
  <c r="M296" i="44"/>
  <c r="J296" i="44"/>
  <c r="I296" i="44"/>
  <c r="G296" i="44"/>
  <c r="AV295" i="44"/>
  <c r="AW295" i="44" s="1"/>
  <c r="AR295" i="44"/>
  <c r="AQ295" i="44"/>
  <c r="AM295" i="44"/>
  <c r="AL295" i="44"/>
  <c r="AH295" i="44"/>
  <c r="AG295" i="44"/>
  <c r="AB295" i="44"/>
  <c r="AC295" i="44" s="1"/>
  <c r="X295" i="44"/>
  <c r="W295" i="44"/>
  <c r="R295" i="44"/>
  <c r="J295" i="44"/>
  <c r="I295" i="44"/>
  <c r="G295" i="44"/>
  <c r="AW294" i="44"/>
  <c r="AV294" i="44"/>
  <c r="AQ294" i="44"/>
  <c r="AR294" i="44" s="1"/>
  <c r="AM294" i="44"/>
  <c r="AL294" i="44"/>
  <c r="AH294" i="44"/>
  <c r="AG294" i="44"/>
  <c r="AC294" i="44"/>
  <c r="AB294" i="44"/>
  <c r="W294" i="44"/>
  <c r="X294" i="44" s="1"/>
  <c r="R294" i="44"/>
  <c r="S294" i="44" s="1"/>
  <c r="K294" i="44"/>
  <c r="M294" i="44" s="1"/>
  <c r="J294" i="44"/>
  <c r="I294" i="44"/>
  <c r="G294" i="44"/>
  <c r="AV293" i="44"/>
  <c r="AW293" i="44" s="1"/>
  <c r="AQ293" i="44"/>
  <c r="AR293" i="44" s="1"/>
  <c r="AM293" i="44"/>
  <c r="AL293" i="44"/>
  <c r="AG293" i="44"/>
  <c r="AH293" i="44" s="1"/>
  <c r="AC293" i="44"/>
  <c r="AB293" i="44"/>
  <c r="W293" i="44"/>
  <c r="X293" i="44" s="1"/>
  <c r="S293" i="44"/>
  <c r="R293" i="44"/>
  <c r="M293" i="44"/>
  <c r="K293" i="44"/>
  <c r="J293" i="44"/>
  <c r="I293" i="44"/>
  <c r="G293" i="44"/>
  <c r="AV292" i="44"/>
  <c r="AW292" i="44" s="1"/>
  <c r="AQ292" i="44"/>
  <c r="AR292" i="44" s="1"/>
  <c r="AL292" i="44"/>
  <c r="AM292" i="44" s="1"/>
  <c r="AG292" i="44"/>
  <c r="AH292" i="44" s="1"/>
  <c r="AC292" i="44"/>
  <c r="AB292" i="44"/>
  <c r="X292" i="44"/>
  <c r="W292" i="44"/>
  <c r="R292" i="44"/>
  <c r="S292" i="44" s="1"/>
  <c r="K292" i="44"/>
  <c r="M292" i="44" s="1"/>
  <c r="J292" i="44"/>
  <c r="I292" i="44"/>
  <c r="G292" i="44"/>
  <c r="AW291" i="44"/>
  <c r="AV291" i="44"/>
  <c r="AQ291" i="44"/>
  <c r="AR291" i="44" s="1"/>
  <c r="AL291" i="44"/>
  <c r="AM291" i="44" s="1"/>
  <c r="AG291" i="44"/>
  <c r="AH291" i="44" s="1"/>
  <c r="AB291" i="44"/>
  <c r="AC291" i="44" s="1"/>
  <c r="W291" i="44"/>
  <c r="X291" i="44" s="1"/>
  <c r="R291" i="44"/>
  <c r="S291" i="44" s="1"/>
  <c r="J291" i="44"/>
  <c r="I291" i="44"/>
  <c r="G291" i="44"/>
  <c r="AW290" i="44"/>
  <c r="AV290" i="44"/>
  <c r="AQ290" i="44"/>
  <c r="AR290" i="44" s="1"/>
  <c r="AM290" i="44"/>
  <c r="AL290" i="44"/>
  <c r="AG290" i="44"/>
  <c r="AH290" i="44" s="1"/>
  <c r="AB290" i="44"/>
  <c r="AC290" i="44" s="1"/>
  <c r="X290" i="44"/>
  <c r="W290" i="44"/>
  <c r="S290" i="44"/>
  <c r="R290" i="44"/>
  <c r="K290" i="44"/>
  <c r="M290" i="44" s="1"/>
  <c r="J290" i="44"/>
  <c r="I290" i="44"/>
  <c r="G290" i="44"/>
  <c r="AV289" i="44"/>
  <c r="AW289" i="44" s="1"/>
  <c r="AR289" i="44"/>
  <c r="AQ289" i="44"/>
  <c r="AL289" i="44"/>
  <c r="AM289" i="44" s="1"/>
  <c r="AG289" i="44"/>
  <c r="AH289" i="44" s="1"/>
  <c r="AC289" i="44"/>
  <c r="AB289" i="44"/>
  <c r="X289" i="44"/>
  <c r="W289" i="44"/>
  <c r="R289" i="44"/>
  <c r="J289" i="44"/>
  <c r="I289" i="44"/>
  <c r="G289" i="44"/>
  <c r="AV288" i="44"/>
  <c r="AW288" i="44" s="1"/>
  <c r="AR288" i="44"/>
  <c r="AQ288" i="44"/>
  <c r="AL288" i="44"/>
  <c r="AM288" i="44" s="1"/>
  <c r="AG288" i="44"/>
  <c r="AH288" i="44" s="1"/>
  <c r="AB288" i="44"/>
  <c r="AC288" i="44" s="1"/>
  <c r="W288" i="44"/>
  <c r="X288" i="44" s="1"/>
  <c r="S288" i="44"/>
  <c r="R288" i="44"/>
  <c r="K288" i="44" s="1"/>
  <c r="M288" i="44"/>
  <c r="J288" i="44"/>
  <c r="I288" i="44"/>
  <c r="G288" i="44"/>
  <c r="AX287" i="44"/>
  <c r="AS287" i="44"/>
  <c r="AN287" i="44"/>
  <c r="AI287" i="44"/>
  <c r="AD287" i="44"/>
  <c r="Y287" i="44"/>
  <c r="H287" i="44"/>
  <c r="C1" i="45"/>
  <c r="AW201" i="45"/>
  <c r="AV201" i="45"/>
  <c r="AR201" i="45"/>
  <c r="AQ201" i="45"/>
  <c r="AL201" i="45"/>
  <c r="AM201" i="45" s="1"/>
  <c r="AG201" i="45"/>
  <c r="AH201" i="45" s="1"/>
  <c r="AB201" i="45"/>
  <c r="AC201" i="45" s="1"/>
  <c r="W201" i="45"/>
  <c r="X201" i="45" s="1"/>
  <c r="R201" i="45"/>
  <c r="S201" i="45" s="1"/>
  <c r="J201" i="45"/>
  <c r="I201" i="45"/>
  <c r="G201" i="45"/>
  <c r="AW200" i="45"/>
  <c r="AV200" i="45"/>
  <c r="AQ200" i="45"/>
  <c r="AR200" i="45" s="1"/>
  <c r="AL200" i="45"/>
  <c r="AM200" i="45" s="1"/>
  <c r="AG200" i="45"/>
  <c r="AH200" i="45" s="1"/>
  <c r="AC200" i="45"/>
  <c r="AB200" i="45"/>
  <c r="W200" i="45"/>
  <c r="X200" i="45" s="1"/>
  <c r="R200" i="45"/>
  <c r="S200" i="45" s="1"/>
  <c r="K200" i="45"/>
  <c r="M200" i="45" s="1"/>
  <c r="J200" i="45"/>
  <c r="I200" i="45"/>
  <c r="G200" i="45"/>
  <c r="AW199" i="45"/>
  <c r="AV199" i="45"/>
  <c r="AR199" i="45"/>
  <c r="AQ199" i="45"/>
  <c r="AM199" i="45"/>
  <c r="AL199" i="45"/>
  <c r="AG199" i="45"/>
  <c r="AH199" i="45" s="1"/>
  <c r="AB199" i="45"/>
  <c r="AC199" i="45" s="1"/>
  <c r="W199" i="45"/>
  <c r="X199" i="45" s="1"/>
  <c r="R199" i="45"/>
  <c r="S199" i="45" s="1"/>
  <c r="M199" i="45"/>
  <c r="K199" i="45"/>
  <c r="J199" i="45"/>
  <c r="I199" i="45"/>
  <c r="G199" i="45"/>
  <c r="AW198" i="45"/>
  <c r="AV198" i="45"/>
  <c r="AR198" i="45"/>
  <c r="AQ198" i="45"/>
  <c r="AL198" i="45"/>
  <c r="AM198" i="45" s="1"/>
  <c r="AG198" i="45"/>
  <c r="AH198" i="45" s="1"/>
  <c r="AB198" i="45"/>
  <c r="AC198" i="45" s="1"/>
  <c r="X198" i="45"/>
  <c r="W198" i="45"/>
  <c r="R198" i="45"/>
  <c r="S198" i="45" s="1"/>
  <c r="K198" i="45"/>
  <c r="M198" i="45" s="1"/>
  <c r="J198" i="45"/>
  <c r="I198" i="45"/>
  <c r="G198" i="45"/>
  <c r="AW197" i="45"/>
  <c r="AV197" i="45"/>
  <c r="AR197" i="45"/>
  <c r="AQ197" i="45"/>
  <c r="AM197" i="45"/>
  <c r="AL197" i="45"/>
  <c r="AH197" i="45"/>
  <c r="AG197" i="45"/>
  <c r="AB197" i="45"/>
  <c r="AC197" i="45" s="1"/>
  <c r="W197" i="45"/>
  <c r="X197" i="45" s="1"/>
  <c r="R197" i="45"/>
  <c r="S197" i="45" s="1"/>
  <c r="K197" i="45"/>
  <c r="M197" i="45" s="1"/>
  <c r="J197" i="45"/>
  <c r="I197" i="45"/>
  <c r="G197" i="45"/>
  <c r="AW196" i="45"/>
  <c r="AV196" i="45"/>
  <c r="AR196" i="45"/>
  <c r="AQ196" i="45"/>
  <c r="AM196" i="45"/>
  <c r="AL196" i="45"/>
  <c r="AG196" i="45"/>
  <c r="AH196" i="45" s="1"/>
  <c r="AB196" i="45"/>
  <c r="AC196" i="45" s="1"/>
  <c r="W196" i="45"/>
  <c r="X196" i="45" s="1"/>
  <c r="S196" i="45"/>
  <c r="R196" i="45"/>
  <c r="K196" i="45"/>
  <c r="M196" i="45" s="1"/>
  <c r="J196" i="45"/>
  <c r="I196" i="45"/>
  <c r="G196" i="45"/>
  <c r="AV195" i="45"/>
  <c r="AW195" i="45" s="1"/>
  <c r="AR195" i="45"/>
  <c r="AQ195" i="45"/>
  <c r="AM195" i="45"/>
  <c r="AL195" i="45"/>
  <c r="AH195" i="45"/>
  <c r="AG195" i="45"/>
  <c r="AC195" i="45"/>
  <c r="AB195" i="45"/>
  <c r="W195" i="45"/>
  <c r="X195" i="45" s="1"/>
  <c r="R195" i="45"/>
  <c r="K195" i="45" s="1"/>
  <c r="M195" i="45" s="1"/>
  <c r="J195" i="45"/>
  <c r="I195" i="45"/>
  <c r="G195" i="45"/>
  <c r="AV194" i="45"/>
  <c r="AW194" i="45" s="1"/>
  <c r="AQ194" i="45"/>
  <c r="AR194" i="45" s="1"/>
  <c r="AM194" i="45"/>
  <c r="AL194" i="45"/>
  <c r="AH194" i="45"/>
  <c r="AG194" i="45"/>
  <c r="AB194" i="45"/>
  <c r="AC194" i="45" s="1"/>
  <c r="W194" i="45"/>
  <c r="X194" i="45" s="1"/>
  <c r="R194" i="45"/>
  <c r="J194" i="45"/>
  <c r="I194" i="45"/>
  <c r="G194" i="45"/>
  <c r="AV193" i="45"/>
  <c r="AW193" i="45" s="1"/>
  <c r="AQ193" i="45"/>
  <c r="AR193" i="45" s="1"/>
  <c r="AL193" i="45"/>
  <c r="AM193" i="45" s="1"/>
  <c r="AH193" i="45"/>
  <c r="AG193" i="45"/>
  <c r="AC193" i="45"/>
  <c r="AB193" i="45"/>
  <c r="X193" i="45"/>
  <c r="W193" i="45"/>
  <c r="R193" i="45"/>
  <c r="S193" i="45" s="1"/>
  <c r="K193" i="45"/>
  <c r="M193" i="45" s="1"/>
  <c r="J193" i="45"/>
  <c r="I193" i="45"/>
  <c r="G193" i="45"/>
  <c r="AV192" i="45"/>
  <c r="AW192" i="45" s="1"/>
  <c r="AR192" i="45"/>
  <c r="AQ192" i="45"/>
  <c r="AL192" i="45"/>
  <c r="AM192" i="45" s="1"/>
  <c r="AH192" i="45"/>
  <c r="AG192" i="45"/>
  <c r="AC192" i="45"/>
  <c r="AB192" i="45"/>
  <c r="W192" i="45"/>
  <c r="X192" i="45" s="1"/>
  <c r="R192" i="45"/>
  <c r="S192" i="45" s="1"/>
  <c r="K192" i="45"/>
  <c r="M192" i="45" s="1"/>
  <c r="J192" i="45"/>
  <c r="I192" i="45"/>
  <c r="G192" i="45"/>
  <c r="AV191" i="45"/>
  <c r="AW191" i="45" s="1"/>
  <c r="AR191" i="45"/>
  <c r="AQ191" i="45"/>
  <c r="AM191" i="45"/>
  <c r="AL191" i="45"/>
  <c r="AH191" i="45"/>
  <c r="AG191" i="45"/>
  <c r="AC191" i="45"/>
  <c r="AB191" i="45"/>
  <c r="X191" i="45"/>
  <c r="W191" i="45"/>
  <c r="S191" i="45"/>
  <c r="R191" i="45"/>
  <c r="K191" i="45"/>
  <c r="M191" i="45" s="1"/>
  <c r="J191" i="45"/>
  <c r="I191" i="45"/>
  <c r="G191" i="45"/>
  <c r="AV190" i="45"/>
  <c r="AW190" i="45" s="1"/>
  <c r="AQ190" i="45"/>
  <c r="AR190" i="45" s="1"/>
  <c r="AL190" i="45"/>
  <c r="AM190" i="45" s="1"/>
  <c r="AH190" i="45"/>
  <c r="AG190" i="45"/>
  <c r="AC190" i="45"/>
  <c r="AB190" i="45"/>
  <c r="X190" i="45"/>
  <c r="W190" i="45"/>
  <c r="R190" i="45"/>
  <c r="S190" i="45" s="1"/>
  <c r="K190" i="45"/>
  <c r="M190" i="45" s="1"/>
  <c r="J190" i="45"/>
  <c r="I190" i="45"/>
  <c r="G190" i="45"/>
  <c r="AV189" i="45"/>
  <c r="AW189" i="45" s="1"/>
  <c r="AQ189" i="45"/>
  <c r="AR189" i="45" s="1"/>
  <c r="AL189" i="45"/>
  <c r="AM189" i="45" s="1"/>
  <c r="AG189" i="45"/>
  <c r="AH189" i="45" s="1"/>
  <c r="AC189" i="45"/>
  <c r="AB189" i="45"/>
  <c r="X189" i="45"/>
  <c r="W189" i="45"/>
  <c r="S189" i="45"/>
  <c r="R189" i="45"/>
  <c r="M189" i="45"/>
  <c r="K189" i="45"/>
  <c r="J189" i="45"/>
  <c r="I189" i="45"/>
  <c r="G189" i="45"/>
  <c r="AW188" i="45"/>
  <c r="AV188" i="45"/>
  <c r="AQ188" i="45"/>
  <c r="AR188" i="45" s="1"/>
  <c r="AL188" i="45"/>
  <c r="AM188" i="45" s="1"/>
  <c r="AG188" i="45"/>
  <c r="AH188" i="45" s="1"/>
  <c r="AC188" i="45"/>
  <c r="AB188" i="45"/>
  <c r="X188" i="45"/>
  <c r="W188" i="45"/>
  <c r="S188" i="45"/>
  <c r="R188" i="45"/>
  <c r="K188" i="45"/>
  <c r="M188" i="45" s="1"/>
  <c r="J188" i="45"/>
  <c r="I188" i="45"/>
  <c r="G188" i="45"/>
  <c r="AX187" i="45"/>
  <c r="AW187" i="45"/>
  <c r="AV187" i="45"/>
  <c r="AQ187" i="45"/>
  <c r="AS187" i="45" s="1"/>
  <c r="AL187" i="45"/>
  <c r="AN187" i="45" s="1"/>
  <c r="AG187" i="45"/>
  <c r="AI187" i="45" s="1"/>
  <c r="AD187" i="45"/>
  <c r="AC187" i="45"/>
  <c r="AB187" i="45"/>
  <c r="X187" i="45"/>
  <c r="W187" i="45"/>
  <c r="Y187" i="45" s="1"/>
  <c r="R187" i="45"/>
  <c r="J187" i="45"/>
  <c r="I187" i="45"/>
  <c r="H187" i="45"/>
  <c r="G187" i="45"/>
  <c r="AV181" i="45"/>
  <c r="AW181" i="45" s="1"/>
  <c r="AQ181" i="45"/>
  <c r="AR181" i="45" s="1"/>
  <c r="AL181" i="45"/>
  <c r="AM181" i="45" s="1"/>
  <c r="AH181" i="45"/>
  <c r="AG181" i="45"/>
  <c r="AC181" i="45"/>
  <c r="AB181" i="45"/>
  <c r="X181" i="45"/>
  <c r="W181" i="45"/>
  <c r="S181" i="45"/>
  <c r="R181" i="45"/>
  <c r="M181" i="45"/>
  <c r="K181" i="45"/>
  <c r="J181" i="45"/>
  <c r="I181" i="45"/>
  <c r="G181" i="45"/>
  <c r="AW180" i="45"/>
  <c r="AV180" i="45"/>
  <c r="AQ180" i="45"/>
  <c r="AR180" i="45" s="1"/>
  <c r="AL180" i="45"/>
  <c r="AM180" i="45" s="1"/>
  <c r="AG180" i="45"/>
  <c r="AH180" i="45" s="1"/>
  <c r="AC180" i="45"/>
  <c r="AB180" i="45"/>
  <c r="X180" i="45"/>
  <c r="W180" i="45"/>
  <c r="S180" i="45"/>
  <c r="R180" i="45"/>
  <c r="K180" i="45"/>
  <c r="M180" i="45" s="1"/>
  <c r="J180" i="45"/>
  <c r="I180" i="45"/>
  <c r="G180" i="45"/>
  <c r="AW179" i="45"/>
  <c r="AV179" i="45"/>
  <c r="AQ179" i="45"/>
  <c r="AR179" i="45" s="1"/>
  <c r="AL179" i="45"/>
  <c r="AM179" i="45" s="1"/>
  <c r="AG179" i="45"/>
  <c r="AH179" i="45" s="1"/>
  <c r="AB179" i="45"/>
  <c r="AC179" i="45" s="1"/>
  <c r="W179" i="45"/>
  <c r="X179" i="45" s="1"/>
  <c r="S179" i="45"/>
  <c r="R179" i="45"/>
  <c r="K179" i="45" s="1"/>
  <c r="M179" i="45" s="1"/>
  <c r="J179" i="45"/>
  <c r="I179" i="45"/>
  <c r="G179" i="45"/>
  <c r="AV178" i="45"/>
  <c r="AW178" i="45" s="1"/>
  <c r="AR178" i="45"/>
  <c r="AQ178" i="45"/>
  <c r="AL178" i="45"/>
  <c r="AM178" i="45" s="1"/>
  <c r="AG178" i="45"/>
  <c r="AH178" i="45" s="1"/>
  <c r="AC178" i="45"/>
  <c r="AB178" i="45"/>
  <c r="W178" i="45"/>
  <c r="X178" i="45" s="1"/>
  <c r="S178" i="45"/>
  <c r="R178" i="45"/>
  <c r="K178" i="45" s="1"/>
  <c r="M178" i="45" s="1"/>
  <c r="J178" i="45"/>
  <c r="I178" i="45"/>
  <c r="G178" i="45"/>
  <c r="AV177" i="45"/>
  <c r="AW177" i="45" s="1"/>
  <c r="AR177" i="45"/>
  <c r="AQ177" i="45"/>
  <c r="AL177" i="45"/>
  <c r="AM177" i="45" s="1"/>
  <c r="AG177" i="45"/>
  <c r="AH177" i="45" s="1"/>
  <c r="AB177" i="45"/>
  <c r="AC177" i="45" s="1"/>
  <c r="X177" i="45"/>
  <c r="W177" i="45"/>
  <c r="S177" i="45"/>
  <c r="R177" i="45"/>
  <c r="K177" i="45" s="1"/>
  <c r="M177" i="45" s="1"/>
  <c r="J177" i="45"/>
  <c r="I177" i="45"/>
  <c r="G177" i="45"/>
  <c r="AV176" i="45"/>
  <c r="AW176" i="45" s="1"/>
  <c r="AQ176" i="45"/>
  <c r="AR176" i="45" s="1"/>
  <c r="AM176" i="45"/>
  <c r="AL176" i="45"/>
  <c r="AG176" i="45"/>
  <c r="AH176" i="45" s="1"/>
  <c r="AB176" i="45"/>
  <c r="AC176" i="45" s="1"/>
  <c r="W176" i="45"/>
  <c r="X176" i="45" s="1"/>
  <c r="S176" i="45"/>
  <c r="R176" i="45"/>
  <c r="K176" i="45" s="1"/>
  <c r="M176" i="45"/>
  <c r="J176" i="45"/>
  <c r="I176" i="45"/>
  <c r="G176" i="45"/>
  <c r="AW175" i="45"/>
  <c r="AV175" i="45"/>
  <c r="AQ175" i="45"/>
  <c r="AR175" i="45" s="1"/>
  <c r="AM175" i="45"/>
  <c r="AL175" i="45"/>
  <c r="AG175" i="45"/>
  <c r="AH175" i="45" s="1"/>
  <c r="AB175" i="45"/>
  <c r="AC175" i="45" s="1"/>
  <c r="W175" i="45"/>
  <c r="X175" i="45" s="1"/>
  <c r="R175" i="45"/>
  <c r="S175" i="45" s="1"/>
  <c r="K175" i="45"/>
  <c r="M175" i="45" s="1"/>
  <c r="J175" i="45"/>
  <c r="I175" i="45"/>
  <c r="G175" i="45"/>
  <c r="AV174" i="45"/>
  <c r="AW174" i="45" s="1"/>
  <c r="AQ174" i="45"/>
  <c r="AR174" i="45" s="1"/>
  <c r="AL174" i="45"/>
  <c r="AM174" i="45" s="1"/>
  <c r="AH174" i="45"/>
  <c r="AG174" i="45"/>
  <c r="AB174" i="45"/>
  <c r="AC174" i="45" s="1"/>
  <c r="W174" i="45"/>
  <c r="X174" i="45" s="1"/>
  <c r="S174" i="45"/>
  <c r="R174" i="45"/>
  <c r="K174" i="45" s="1"/>
  <c r="M174" i="45" s="1"/>
  <c r="J174" i="45"/>
  <c r="I174" i="45"/>
  <c r="G174" i="45"/>
  <c r="AW173" i="45"/>
  <c r="AV173" i="45"/>
  <c r="AR173" i="45"/>
  <c r="AQ173" i="45"/>
  <c r="AL173" i="45"/>
  <c r="AM173" i="45" s="1"/>
  <c r="AG173" i="45"/>
  <c r="AH173" i="45" s="1"/>
  <c r="AB173" i="45"/>
  <c r="AC173" i="45" s="1"/>
  <c r="W173" i="45"/>
  <c r="X173" i="45" s="1"/>
  <c r="S173" i="45"/>
  <c r="R173" i="45"/>
  <c r="K173" i="45" s="1"/>
  <c r="M173" i="45" s="1"/>
  <c r="J173" i="45"/>
  <c r="I173" i="45"/>
  <c r="G173" i="45"/>
  <c r="AW172" i="45"/>
  <c r="AV172" i="45"/>
  <c r="AQ172" i="45"/>
  <c r="AR172" i="45" s="1"/>
  <c r="AL172" i="45"/>
  <c r="AM172" i="45" s="1"/>
  <c r="AG172" i="45"/>
  <c r="AH172" i="45" s="1"/>
  <c r="AC172" i="45"/>
  <c r="AB172" i="45"/>
  <c r="W172" i="45"/>
  <c r="X172" i="45" s="1"/>
  <c r="R172" i="45"/>
  <c r="S172" i="45" s="1"/>
  <c r="K172" i="45"/>
  <c r="M172" i="45" s="1"/>
  <c r="J172" i="45"/>
  <c r="I172" i="45"/>
  <c r="G172" i="45"/>
  <c r="AW171" i="45"/>
  <c r="AV171" i="45"/>
  <c r="AR171" i="45"/>
  <c r="AQ171" i="45"/>
  <c r="AM171" i="45"/>
  <c r="AL171" i="45"/>
  <c r="AG171" i="45"/>
  <c r="AH171" i="45" s="1"/>
  <c r="AB171" i="45"/>
  <c r="AC171" i="45" s="1"/>
  <c r="W171" i="45"/>
  <c r="X171" i="45" s="1"/>
  <c r="R171" i="45"/>
  <c r="S171" i="45" s="1"/>
  <c r="K171" i="45"/>
  <c r="M171" i="45" s="1"/>
  <c r="J171" i="45"/>
  <c r="I171" i="45"/>
  <c r="G171" i="45"/>
  <c r="AW170" i="45"/>
  <c r="AV170" i="45"/>
  <c r="AR170" i="45"/>
  <c r="AQ170" i="45"/>
  <c r="AL170" i="45"/>
  <c r="AM170" i="45" s="1"/>
  <c r="AG170" i="45"/>
  <c r="AH170" i="45" s="1"/>
  <c r="AB170" i="45"/>
  <c r="AC170" i="45" s="1"/>
  <c r="X170" i="45"/>
  <c r="W170" i="45"/>
  <c r="R170" i="45"/>
  <c r="S170" i="45" s="1"/>
  <c r="K170" i="45"/>
  <c r="M170" i="45" s="1"/>
  <c r="J170" i="45"/>
  <c r="I170" i="45"/>
  <c r="G170" i="45"/>
  <c r="AV169" i="45"/>
  <c r="AW169" i="45" s="1"/>
  <c r="AR169" i="45"/>
  <c r="AQ169" i="45"/>
  <c r="AM169" i="45"/>
  <c r="AL169" i="45"/>
  <c r="AH169" i="45"/>
  <c r="AG169" i="45"/>
  <c r="AB169" i="45"/>
  <c r="AC169" i="45" s="1"/>
  <c r="X169" i="45"/>
  <c r="W169" i="45"/>
  <c r="R169" i="45"/>
  <c r="S169" i="45" s="1"/>
  <c r="K169" i="45"/>
  <c r="M169" i="45" s="1"/>
  <c r="J169" i="45"/>
  <c r="I169" i="45"/>
  <c r="G169" i="45"/>
  <c r="AV168" i="45"/>
  <c r="AW168" i="45" s="1"/>
  <c r="AR168" i="45"/>
  <c r="AQ168" i="45"/>
  <c r="AM168" i="45"/>
  <c r="AL168" i="45"/>
  <c r="AG168" i="45"/>
  <c r="AH168" i="45" s="1"/>
  <c r="AB168" i="45"/>
  <c r="AC168" i="45" s="1"/>
  <c r="W168" i="45"/>
  <c r="X168" i="45" s="1"/>
  <c r="S168" i="45"/>
  <c r="R168" i="45"/>
  <c r="K168" i="45"/>
  <c r="M168" i="45" s="1"/>
  <c r="J168" i="45"/>
  <c r="I168" i="45"/>
  <c r="G168" i="45"/>
  <c r="AX167" i="45"/>
  <c r="AV167" i="45"/>
  <c r="AW167" i="45" s="1"/>
  <c r="AS167" i="45"/>
  <c r="AR167" i="45"/>
  <c r="AQ167" i="45"/>
  <c r="AL167" i="45"/>
  <c r="AN167" i="45" s="1"/>
  <c r="AG167" i="45"/>
  <c r="AH167" i="45" s="1"/>
  <c r="AD167" i="45"/>
  <c r="AC167" i="45"/>
  <c r="AB167" i="45"/>
  <c r="W167" i="45"/>
  <c r="X167" i="45" s="1"/>
  <c r="T167" i="45"/>
  <c r="S167" i="45"/>
  <c r="R167" i="45"/>
  <c r="K167" i="45"/>
  <c r="M167" i="45" s="1"/>
  <c r="J167" i="45"/>
  <c r="I167" i="45"/>
  <c r="H167" i="45"/>
  <c r="G167" i="45"/>
  <c r="AV161" i="45"/>
  <c r="AW161" i="45" s="1"/>
  <c r="AR161" i="45"/>
  <c r="AQ161" i="45"/>
  <c r="AM161" i="45"/>
  <c r="AL161" i="45"/>
  <c r="AH161" i="45"/>
  <c r="AG161" i="45"/>
  <c r="AB161" i="45"/>
  <c r="AC161" i="45" s="1"/>
  <c r="W161" i="45"/>
  <c r="X161" i="45" s="1"/>
  <c r="R161" i="45"/>
  <c r="S161" i="45" s="1"/>
  <c r="K161" i="45"/>
  <c r="M161" i="45" s="1"/>
  <c r="J161" i="45"/>
  <c r="I161" i="45"/>
  <c r="G161" i="45"/>
  <c r="AV160" i="45"/>
  <c r="AW160" i="45" s="1"/>
  <c r="AR160" i="45"/>
  <c r="AQ160" i="45"/>
  <c r="AM160" i="45"/>
  <c r="AL160" i="45"/>
  <c r="AG160" i="45"/>
  <c r="AH160" i="45" s="1"/>
  <c r="AB160" i="45"/>
  <c r="AC160" i="45" s="1"/>
  <c r="W160" i="45"/>
  <c r="X160" i="45" s="1"/>
  <c r="S160" i="45"/>
  <c r="R160" i="45"/>
  <c r="K160" i="45"/>
  <c r="M160" i="45" s="1"/>
  <c r="J160" i="45"/>
  <c r="I160" i="45"/>
  <c r="G160" i="45"/>
  <c r="AV159" i="45"/>
  <c r="AW159" i="45" s="1"/>
  <c r="AQ159" i="45"/>
  <c r="AR159" i="45" s="1"/>
  <c r="AM159" i="45"/>
  <c r="AL159" i="45"/>
  <c r="AH159" i="45"/>
  <c r="AG159" i="45"/>
  <c r="AC159" i="45"/>
  <c r="AB159" i="45"/>
  <c r="W159" i="45"/>
  <c r="X159" i="45" s="1"/>
  <c r="R159" i="45"/>
  <c r="K159" i="45" s="1"/>
  <c r="M159" i="45" s="1"/>
  <c r="J159" i="45"/>
  <c r="I159" i="45"/>
  <c r="G159" i="45"/>
  <c r="AW158" i="45"/>
  <c r="AV158" i="45"/>
  <c r="AQ158" i="45"/>
  <c r="AR158" i="45" s="1"/>
  <c r="AM158" i="45"/>
  <c r="AL158" i="45"/>
  <c r="AH158" i="45"/>
  <c r="AG158" i="45"/>
  <c r="AB158" i="45"/>
  <c r="AC158" i="45" s="1"/>
  <c r="W158" i="45"/>
  <c r="X158" i="45" s="1"/>
  <c r="R158" i="45"/>
  <c r="J158" i="45"/>
  <c r="I158" i="45"/>
  <c r="G158" i="45"/>
  <c r="AV157" i="45"/>
  <c r="AW157" i="45" s="1"/>
  <c r="AR157" i="45"/>
  <c r="AQ157" i="45"/>
  <c r="AL157" i="45"/>
  <c r="AM157" i="45" s="1"/>
  <c r="AH157" i="45"/>
  <c r="AG157" i="45"/>
  <c r="AC157" i="45"/>
  <c r="AB157" i="45"/>
  <c r="X157" i="45"/>
  <c r="W157" i="45"/>
  <c r="R157" i="45"/>
  <c r="S157" i="45" s="1"/>
  <c r="M157" i="45"/>
  <c r="K157" i="45"/>
  <c r="J157" i="45"/>
  <c r="I157" i="45"/>
  <c r="G157" i="45"/>
  <c r="AV156" i="45"/>
  <c r="AW156" i="45" s="1"/>
  <c r="AQ156" i="45"/>
  <c r="AR156" i="45" s="1"/>
  <c r="AL156" i="45"/>
  <c r="AM156" i="45" s="1"/>
  <c r="AH156" i="45"/>
  <c r="AG156" i="45"/>
  <c r="AC156" i="45"/>
  <c r="AB156" i="45"/>
  <c r="W156" i="45"/>
  <c r="X156" i="45" s="1"/>
  <c r="R156" i="45"/>
  <c r="S156" i="45" s="1"/>
  <c r="K156" i="45"/>
  <c r="M156" i="45" s="1"/>
  <c r="J156" i="45"/>
  <c r="I156" i="45"/>
  <c r="G156" i="45"/>
  <c r="AV155" i="45"/>
  <c r="AW155" i="45" s="1"/>
  <c r="AQ155" i="45"/>
  <c r="AR155" i="45" s="1"/>
  <c r="AL155" i="45"/>
  <c r="AM155" i="45" s="1"/>
  <c r="AG155" i="45"/>
  <c r="AH155" i="45" s="1"/>
  <c r="AC155" i="45"/>
  <c r="AB155" i="45"/>
  <c r="X155" i="45"/>
  <c r="W155" i="45"/>
  <c r="S155" i="45"/>
  <c r="R155" i="45"/>
  <c r="K155" i="45"/>
  <c r="M155" i="45" s="1"/>
  <c r="J155" i="45"/>
  <c r="I155" i="45"/>
  <c r="G155" i="45"/>
  <c r="AV154" i="45"/>
  <c r="AW154" i="45" s="1"/>
  <c r="AQ154" i="45"/>
  <c r="AR154" i="45" s="1"/>
  <c r="AM154" i="45"/>
  <c r="AL154" i="45"/>
  <c r="AG154" i="45"/>
  <c r="AH154" i="45" s="1"/>
  <c r="AC154" i="45"/>
  <c r="AB154" i="45"/>
  <c r="X154" i="45"/>
  <c r="W154" i="45"/>
  <c r="R154" i="45"/>
  <c r="S154" i="45" s="1"/>
  <c r="K154" i="45"/>
  <c r="M154" i="45" s="1"/>
  <c r="J154" i="45"/>
  <c r="I154" i="45"/>
  <c r="G154" i="45"/>
  <c r="AV153" i="45"/>
  <c r="AW153" i="45" s="1"/>
  <c r="AQ153" i="45"/>
  <c r="AR153" i="45" s="1"/>
  <c r="AL153" i="45"/>
  <c r="AM153" i="45" s="1"/>
  <c r="AG153" i="45"/>
  <c r="AH153" i="45" s="1"/>
  <c r="AB153" i="45"/>
  <c r="AC153" i="45" s="1"/>
  <c r="X153" i="45"/>
  <c r="W153" i="45"/>
  <c r="S153" i="45"/>
  <c r="R153" i="45"/>
  <c r="M153" i="45"/>
  <c r="K153" i="45"/>
  <c r="J153" i="45"/>
  <c r="I153" i="45"/>
  <c r="G153" i="45"/>
  <c r="AW152" i="45"/>
  <c r="AV152" i="45"/>
  <c r="AQ152" i="45"/>
  <c r="AR152" i="45" s="1"/>
  <c r="AL152" i="45"/>
  <c r="AM152" i="45" s="1"/>
  <c r="AG152" i="45"/>
  <c r="AH152" i="45" s="1"/>
  <c r="AC152" i="45"/>
  <c r="AB152" i="45"/>
  <c r="X152" i="45"/>
  <c r="W152" i="45"/>
  <c r="S152" i="45"/>
  <c r="R152" i="45"/>
  <c r="K152" i="45"/>
  <c r="M152" i="45" s="1"/>
  <c r="J152" i="45"/>
  <c r="I152" i="45"/>
  <c r="G152" i="45"/>
  <c r="AV151" i="45"/>
  <c r="AW151" i="45" s="1"/>
  <c r="AQ151" i="45"/>
  <c r="AR151" i="45" s="1"/>
  <c r="AL151" i="45"/>
  <c r="AM151" i="45" s="1"/>
  <c r="AH151" i="45"/>
  <c r="AG151" i="45"/>
  <c r="AB151" i="45"/>
  <c r="AC151" i="45" s="1"/>
  <c r="W151" i="45"/>
  <c r="X151" i="45" s="1"/>
  <c r="S151" i="45"/>
  <c r="R151" i="45"/>
  <c r="K151" i="45" s="1"/>
  <c r="M151" i="45" s="1"/>
  <c r="J151" i="45"/>
  <c r="I151" i="45"/>
  <c r="G151" i="45"/>
  <c r="AV150" i="45"/>
  <c r="AW150" i="45" s="1"/>
  <c r="AR150" i="45"/>
  <c r="AQ150" i="45"/>
  <c r="AL150" i="45"/>
  <c r="AM150" i="45" s="1"/>
  <c r="AG150" i="45"/>
  <c r="AH150" i="45" s="1"/>
  <c r="AB150" i="45"/>
  <c r="AC150" i="45" s="1"/>
  <c r="W150" i="45"/>
  <c r="X150" i="45" s="1"/>
  <c r="S150" i="45"/>
  <c r="R150" i="45"/>
  <c r="K150" i="45" s="1"/>
  <c r="M150" i="45" s="1"/>
  <c r="J150" i="45"/>
  <c r="I150" i="45"/>
  <c r="G150" i="45"/>
  <c r="AV149" i="45"/>
  <c r="AW149" i="45" s="1"/>
  <c r="AR149" i="45"/>
  <c r="AQ149" i="45"/>
  <c r="AL149" i="45"/>
  <c r="AM149" i="45" s="1"/>
  <c r="AG149" i="45"/>
  <c r="AH149" i="45" s="1"/>
  <c r="AC149" i="45"/>
  <c r="AB149" i="45"/>
  <c r="W149" i="45"/>
  <c r="X149" i="45" s="1"/>
  <c r="R149" i="45"/>
  <c r="K149" i="45" s="1"/>
  <c r="M149" i="45" s="1"/>
  <c r="J149" i="45"/>
  <c r="I149" i="45"/>
  <c r="G149" i="45"/>
  <c r="AV148" i="45"/>
  <c r="AW148" i="45" s="1"/>
  <c r="AQ148" i="45"/>
  <c r="AR148" i="45" s="1"/>
  <c r="AM148" i="45"/>
  <c r="AL148" i="45"/>
  <c r="AG148" i="45"/>
  <c r="AH148" i="45" s="1"/>
  <c r="AB148" i="45"/>
  <c r="AC148" i="45" s="1"/>
  <c r="W148" i="45"/>
  <c r="X148" i="45" s="1"/>
  <c r="R148" i="45"/>
  <c r="K148" i="45" s="1"/>
  <c r="M148" i="45" s="1"/>
  <c r="J148" i="45"/>
  <c r="I148" i="45"/>
  <c r="G148" i="45"/>
  <c r="AV147" i="45"/>
  <c r="AX147" i="45" s="1"/>
  <c r="AQ147" i="45"/>
  <c r="AS147" i="45" s="1"/>
  <c r="AL147" i="45"/>
  <c r="AN147" i="45" s="1"/>
  <c r="AG147" i="45"/>
  <c r="AI147" i="45" s="1"/>
  <c r="AD147" i="45"/>
  <c r="AC147" i="45"/>
  <c r="AB147" i="45"/>
  <c r="Y147" i="45"/>
  <c r="X147" i="45"/>
  <c r="W147" i="45"/>
  <c r="R147" i="45"/>
  <c r="T147" i="45" s="1"/>
  <c r="K147" i="45"/>
  <c r="L147" i="45" s="1"/>
  <c r="J147" i="45"/>
  <c r="I147" i="45"/>
  <c r="H147" i="45"/>
  <c r="G147" i="45"/>
  <c r="C1" i="46"/>
  <c r="AW201" i="46"/>
  <c r="AV201" i="46"/>
  <c r="AQ201" i="46"/>
  <c r="AR201" i="46" s="1"/>
  <c r="AL201" i="46"/>
  <c r="AM201" i="46" s="1"/>
  <c r="AH201" i="46"/>
  <c r="AG201" i="46"/>
  <c r="AB201" i="46"/>
  <c r="AC201" i="46" s="1"/>
  <c r="W201" i="46"/>
  <c r="X201" i="46" s="1"/>
  <c r="R201" i="46"/>
  <c r="S201" i="46" s="1"/>
  <c r="J201" i="46"/>
  <c r="I201" i="46"/>
  <c r="G201" i="46"/>
  <c r="AW200" i="46"/>
  <c r="AV200" i="46"/>
  <c r="AQ200" i="46"/>
  <c r="AR200" i="46" s="1"/>
  <c r="AL200" i="46"/>
  <c r="AM200" i="46" s="1"/>
  <c r="AH200" i="46"/>
  <c r="AG200" i="46"/>
  <c r="AC200" i="46"/>
  <c r="AB200" i="46"/>
  <c r="W200" i="46"/>
  <c r="X200" i="46" s="1"/>
  <c r="R200" i="46"/>
  <c r="S200" i="46" s="1"/>
  <c r="K200" i="46"/>
  <c r="M200" i="46" s="1"/>
  <c r="J200" i="46"/>
  <c r="I200" i="46"/>
  <c r="G200" i="46"/>
  <c r="AV199" i="46"/>
  <c r="AW199" i="46" s="1"/>
  <c r="AR199" i="46"/>
  <c r="AQ199" i="46"/>
  <c r="AL199" i="46"/>
  <c r="AM199" i="46" s="1"/>
  <c r="AG199" i="46"/>
  <c r="AH199" i="46" s="1"/>
  <c r="AB199" i="46"/>
  <c r="AC199" i="46" s="1"/>
  <c r="W199" i="46"/>
  <c r="X199" i="46" s="1"/>
  <c r="R199" i="46"/>
  <c r="S199" i="46" s="1"/>
  <c r="M199" i="46"/>
  <c r="K199" i="46"/>
  <c r="J199" i="46"/>
  <c r="I199" i="46"/>
  <c r="G199" i="46"/>
  <c r="AV198" i="46"/>
  <c r="AW198" i="46" s="1"/>
  <c r="AR198" i="46"/>
  <c r="AQ198" i="46"/>
  <c r="AL198" i="46"/>
  <c r="AM198" i="46" s="1"/>
  <c r="AG198" i="46"/>
  <c r="AH198" i="46" s="1"/>
  <c r="AB198" i="46"/>
  <c r="AC198" i="46" s="1"/>
  <c r="X198" i="46"/>
  <c r="W198" i="46"/>
  <c r="R198" i="46"/>
  <c r="S198" i="46" s="1"/>
  <c r="K198" i="46"/>
  <c r="M198" i="46" s="1"/>
  <c r="J198" i="46"/>
  <c r="I198" i="46"/>
  <c r="G198" i="46"/>
  <c r="AW197" i="46"/>
  <c r="AV197" i="46"/>
  <c r="AR197" i="46"/>
  <c r="AQ197" i="46"/>
  <c r="AM197" i="46"/>
  <c r="AL197" i="46"/>
  <c r="AG197" i="46"/>
  <c r="AH197" i="46" s="1"/>
  <c r="AB197" i="46"/>
  <c r="AC197" i="46" s="1"/>
  <c r="W197" i="46"/>
  <c r="X197" i="46" s="1"/>
  <c r="R197" i="46"/>
  <c r="S197" i="46" s="1"/>
  <c r="K197" i="46"/>
  <c r="M197" i="46" s="1"/>
  <c r="J197" i="46"/>
  <c r="I197" i="46"/>
  <c r="G197" i="46"/>
  <c r="AV196" i="46"/>
  <c r="AW196" i="46" s="1"/>
  <c r="AR196" i="46"/>
  <c r="AQ196" i="46"/>
  <c r="AM196" i="46"/>
  <c r="AL196" i="46"/>
  <c r="AG196" i="46"/>
  <c r="AH196" i="46" s="1"/>
  <c r="AB196" i="46"/>
  <c r="AC196" i="46" s="1"/>
  <c r="W196" i="46"/>
  <c r="X196" i="46" s="1"/>
  <c r="S196" i="46"/>
  <c r="R196" i="46"/>
  <c r="K196" i="46"/>
  <c r="M196" i="46" s="1"/>
  <c r="J196" i="46"/>
  <c r="I196" i="46"/>
  <c r="G196" i="46"/>
  <c r="AV195" i="46"/>
  <c r="AW195" i="46" s="1"/>
  <c r="AQ195" i="46"/>
  <c r="AR195" i="46" s="1"/>
  <c r="AL195" i="46"/>
  <c r="AM195" i="46" s="1"/>
  <c r="AH195" i="46"/>
  <c r="AG195" i="46"/>
  <c r="AB195" i="46"/>
  <c r="AC195" i="46" s="1"/>
  <c r="W195" i="46"/>
  <c r="X195" i="46" s="1"/>
  <c r="R195" i="46"/>
  <c r="K195" i="46" s="1"/>
  <c r="M195" i="46" s="1"/>
  <c r="J195" i="46"/>
  <c r="I195" i="46"/>
  <c r="G195" i="46"/>
  <c r="AV194" i="46"/>
  <c r="AW194" i="46" s="1"/>
  <c r="AQ194" i="46"/>
  <c r="AR194" i="46" s="1"/>
  <c r="AL194" i="46"/>
  <c r="AM194" i="46" s="1"/>
  <c r="AH194" i="46"/>
  <c r="AG194" i="46"/>
  <c r="AB194" i="46"/>
  <c r="AC194" i="46" s="1"/>
  <c r="W194" i="46"/>
  <c r="X194" i="46" s="1"/>
  <c r="R194" i="46"/>
  <c r="K194" i="46" s="1"/>
  <c r="M194" i="46" s="1"/>
  <c r="J194" i="46"/>
  <c r="I194" i="46"/>
  <c r="G194" i="46"/>
  <c r="AW193" i="46"/>
  <c r="AV193" i="46"/>
  <c r="AR193" i="46"/>
  <c r="AQ193" i="46"/>
  <c r="AL193" i="46"/>
  <c r="AM193" i="46" s="1"/>
  <c r="AG193" i="46"/>
  <c r="AH193" i="46" s="1"/>
  <c r="AC193" i="46"/>
  <c r="AB193" i="46"/>
  <c r="W193" i="46"/>
  <c r="X193" i="46" s="1"/>
  <c r="R193" i="46"/>
  <c r="S193" i="46" s="1"/>
  <c r="K193" i="46"/>
  <c r="M193" i="46" s="1"/>
  <c r="J193" i="46"/>
  <c r="I193" i="46"/>
  <c r="G193" i="46"/>
  <c r="AV192" i="46"/>
  <c r="AW192" i="46" s="1"/>
  <c r="AR192" i="46"/>
  <c r="AQ192" i="46"/>
  <c r="AM192" i="46"/>
  <c r="AL192" i="46"/>
  <c r="AH192" i="46"/>
  <c r="AG192" i="46"/>
  <c r="AC192" i="46"/>
  <c r="AB192" i="46"/>
  <c r="W192" i="46"/>
  <c r="X192" i="46" s="1"/>
  <c r="R192" i="46"/>
  <c r="S192" i="46" s="1"/>
  <c r="K192" i="46"/>
  <c r="M192" i="46" s="1"/>
  <c r="J192" i="46"/>
  <c r="I192" i="46"/>
  <c r="G192" i="46"/>
  <c r="AV191" i="46"/>
  <c r="AW191" i="46" s="1"/>
  <c r="AQ191" i="46"/>
  <c r="AR191" i="46" s="1"/>
  <c r="AL191" i="46"/>
  <c r="AM191" i="46" s="1"/>
  <c r="AH191" i="46"/>
  <c r="AG191" i="46"/>
  <c r="AC191" i="46"/>
  <c r="AB191" i="46"/>
  <c r="X191" i="46"/>
  <c r="W191" i="46"/>
  <c r="R191" i="46"/>
  <c r="S191" i="46" s="1"/>
  <c r="K191" i="46"/>
  <c r="M191" i="46" s="1"/>
  <c r="J191" i="46"/>
  <c r="I191" i="46"/>
  <c r="G191" i="46"/>
  <c r="AV190" i="46"/>
  <c r="AW190" i="46" s="1"/>
  <c r="AQ190" i="46"/>
  <c r="AR190" i="46" s="1"/>
  <c r="AL190" i="46"/>
  <c r="AM190" i="46" s="1"/>
  <c r="AG190" i="46"/>
  <c r="AH190" i="46" s="1"/>
  <c r="AC190" i="46"/>
  <c r="AB190" i="46"/>
  <c r="X190" i="46"/>
  <c r="W190" i="46"/>
  <c r="R190" i="46"/>
  <c r="S190" i="46" s="1"/>
  <c r="K190" i="46"/>
  <c r="M190" i="46" s="1"/>
  <c r="J190" i="46"/>
  <c r="I190" i="46"/>
  <c r="G190" i="46"/>
  <c r="AV189" i="46"/>
  <c r="AW189" i="46" s="1"/>
  <c r="AQ189" i="46"/>
  <c r="AR189" i="46" s="1"/>
  <c r="AL189" i="46"/>
  <c r="AM189" i="46" s="1"/>
  <c r="AG189" i="46"/>
  <c r="AH189" i="46" s="1"/>
  <c r="AB189" i="46"/>
  <c r="AC189" i="46" s="1"/>
  <c r="W189" i="46"/>
  <c r="X189" i="46" s="1"/>
  <c r="S189" i="46"/>
  <c r="R189" i="46"/>
  <c r="K189" i="46"/>
  <c r="M189" i="46" s="1"/>
  <c r="J189" i="46"/>
  <c r="I189" i="46"/>
  <c r="G189" i="46"/>
  <c r="AW188" i="46"/>
  <c r="AV188" i="46"/>
  <c r="AQ188" i="46"/>
  <c r="AR188" i="46" s="1"/>
  <c r="AL188" i="46"/>
  <c r="AM188" i="46" s="1"/>
  <c r="AG188" i="46"/>
  <c r="AH188" i="46" s="1"/>
  <c r="AB188" i="46"/>
  <c r="AC188" i="46" s="1"/>
  <c r="W188" i="46"/>
  <c r="X188" i="46" s="1"/>
  <c r="S188" i="46"/>
  <c r="R188" i="46"/>
  <c r="K188" i="46" s="1"/>
  <c r="M188" i="46" s="1"/>
  <c r="J188" i="46"/>
  <c r="I188" i="46"/>
  <c r="G188" i="46"/>
  <c r="AX187" i="46"/>
  <c r="AW187" i="46"/>
  <c r="AV187" i="46"/>
  <c r="AQ187" i="46"/>
  <c r="AS187" i="46" s="1"/>
  <c r="AM187" i="46"/>
  <c r="AL187" i="46"/>
  <c r="AN187" i="46" s="1"/>
  <c r="AG187" i="46"/>
  <c r="AI187" i="46" s="1"/>
  <c r="AD187" i="46"/>
  <c r="AC187" i="46"/>
  <c r="AB187" i="46"/>
  <c r="W187" i="46"/>
  <c r="Y187" i="46" s="1"/>
  <c r="R187" i="46"/>
  <c r="S187" i="46" s="1"/>
  <c r="J187" i="46"/>
  <c r="I187" i="46"/>
  <c r="H187" i="46"/>
  <c r="G187" i="46"/>
  <c r="AV181" i="46"/>
  <c r="AW181" i="46" s="1"/>
  <c r="AQ181" i="46"/>
  <c r="AR181" i="46" s="1"/>
  <c r="AM181" i="46"/>
  <c r="AL181" i="46"/>
  <c r="AG181" i="46"/>
  <c r="AH181" i="46" s="1"/>
  <c r="AB181" i="46"/>
  <c r="AC181" i="46" s="1"/>
  <c r="W181" i="46"/>
  <c r="X181" i="46" s="1"/>
  <c r="S181" i="46"/>
  <c r="R181" i="46"/>
  <c r="K181" i="46"/>
  <c r="M181" i="46" s="1"/>
  <c r="J181" i="46"/>
  <c r="I181" i="46"/>
  <c r="G181" i="46"/>
  <c r="AW180" i="46"/>
  <c r="AV180" i="46"/>
  <c r="AQ180" i="46"/>
  <c r="AR180" i="46" s="1"/>
  <c r="AL180" i="46"/>
  <c r="AM180" i="46" s="1"/>
  <c r="AG180" i="46"/>
  <c r="AH180" i="46" s="1"/>
  <c r="AC180" i="46"/>
  <c r="AB180" i="46"/>
  <c r="W180" i="46"/>
  <c r="X180" i="46" s="1"/>
  <c r="S180" i="46"/>
  <c r="R180" i="46"/>
  <c r="K180" i="46" s="1"/>
  <c r="M180" i="46" s="1"/>
  <c r="J180" i="46"/>
  <c r="I180" i="46"/>
  <c r="G180" i="46"/>
  <c r="AV179" i="46"/>
  <c r="AW179" i="46" s="1"/>
  <c r="AQ179" i="46"/>
  <c r="AR179" i="46" s="1"/>
  <c r="AL179" i="46"/>
  <c r="AM179" i="46" s="1"/>
  <c r="AH179" i="46"/>
  <c r="AG179" i="46"/>
  <c r="AC179" i="46"/>
  <c r="AB179" i="46"/>
  <c r="W179" i="46"/>
  <c r="X179" i="46" s="1"/>
  <c r="R179" i="46"/>
  <c r="K179" i="46" s="1"/>
  <c r="M179" i="46" s="1"/>
  <c r="J179" i="46"/>
  <c r="I179" i="46"/>
  <c r="G179" i="46"/>
  <c r="AV178" i="46"/>
  <c r="AW178" i="46" s="1"/>
  <c r="AR178" i="46"/>
  <c r="AQ178" i="46"/>
  <c r="AL178" i="46"/>
  <c r="AM178" i="46" s="1"/>
  <c r="AG178" i="46"/>
  <c r="AH178" i="46" s="1"/>
  <c r="AC178" i="46"/>
  <c r="AB178" i="46"/>
  <c r="W178" i="46"/>
  <c r="X178" i="46" s="1"/>
  <c r="R178" i="46"/>
  <c r="K178" i="46" s="1"/>
  <c r="M178" i="46" s="1"/>
  <c r="J178" i="46"/>
  <c r="I178" i="46"/>
  <c r="G178" i="46"/>
  <c r="AV177" i="46"/>
  <c r="AW177" i="46" s="1"/>
  <c r="AQ177" i="46"/>
  <c r="AR177" i="46" s="1"/>
  <c r="AL177" i="46"/>
  <c r="AM177" i="46" s="1"/>
  <c r="AG177" i="46"/>
  <c r="AH177" i="46" s="1"/>
  <c r="AB177" i="46"/>
  <c r="AC177" i="46" s="1"/>
  <c r="W177" i="46"/>
  <c r="X177" i="46" s="1"/>
  <c r="R177" i="46"/>
  <c r="K177" i="46" s="1"/>
  <c r="M177" i="46" s="1"/>
  <c r="J177" i="46"/>
  <c r="I177" i="46"/>
  <c r="G177" i="46"/>
  <c r="AV176" i="46"/>
  <c r="AW176" i="46" s="1"/>
  <c r="AQ176" i="46"/>
  <c r="AR176" i="46" s="1"/>
  <c r="AM176" i="46"/>
  <c r="AL176" i="46"/>
  <c r="AG176" i="46"/>
  <c r="AH176" i="46" s="1"/>
  <c r="AB176" i="46"/>
  <c r="AC176" i="46" s="1"/>
  <c r="W176" i="46"/>
  <c r="X176" i="46" s="1"/>
  <c r="R176" i="46"/>
  <c r="S176" i="46" s="1"/>
  <c r="K176" i="46"/>
  <c r="M176" i="46" s="1"/>
  <c r="J176" i="46"/>
  <c r="I176" i="46"/>
  <c r="G176" i="46"/>
  <c r="AV175" i="46"/>
  <c r="AW175" i="46" s="1"/>
  <c r="AQ175" i="46"/>
  <c r="AR175" i="46" s="1"/>
  <c r="AL175" i="46"/>
  <c r="AM175" i="46" s="1"/>
  <c r="AG175" i="46"/>
  <c r="AH175" i="46" s="1"/>
  <c r="AB175" i="46"/>
  <c r="AC175" i="46" s="1"/>
  <c r="W175" i="46"/>
  <c r="X175" i="46" s="1"/>
  <c r="S175" i="46"/>
  <c r="R175" i="46"/>
  <c r="K175" i="46"/>
  <c r="M175" i="46" s="1"/>
  <c r="J175" i="46"/>
  <c r="I175" i="46"/>
  <c r="G175" i="46"/>
  <c r="AW174" i="46"/>
  <c r="AV174" i="46"/>
  <c r="AQ174" i="46"/>
  <c r="AR174" i="46" s="1"/>
  <c r="AM174" i="46"/>
  <c r="AL174" i="46"/>
  <c r="AH174" i="46"/>
  <c r="AG174" i="46"/>
  <c r="AB174" i="46"/>
  <c r="AC174" i="46" s="1"/>
  <c r="W174" i="46"/>
  <c r="X174" i="46" s="1"/>
  <c r="R174" i="46"/>
  <c r="S174" i="46" s="1"/>
  <c r="K174" i="46"/>
  <c r="M174" i="46" s="1"/>
  <c r="J174" i="46"/>
  <c r="I174" i="46"/>
  <c r="G174" i="46"/>
  <c r="AW173" i="46"/>
  <c r="AV173" i="46"/>
  <c r="AQ173" i="46"/>
  <c r="AR173" i="46" s="1"/>
  <c r="AL173" i="46"/>
  <c r="AM173" i="46" s="1"/>
  <c r="AG173" i="46"/>
  <c r="AH173" i="46" s="1"/>
  <c r="AB173" i="46"/>
  <c r="AC173" i="46" s="1"/>
  <c r="W173" i="46"/>
  <c r="X173" i="46" s="1"/>
  <c r="S173" i="46"/>
  <c r="R173" i="46"/>
  <c r="M173" i="46"/>
  <c r="K173" i="46"/>
  <c r="J173" i="46"/>
  <c r="I173" i="46"/>
  <c r="G173" i="46"/>
  <c r="AW172" i="46"/>
  <c r="AV172" i="46"/>
  <c r="AR172" i="46"/>
  <c r="AQ172" i="46"/>
  <c r="AL172" i="46"/>
  <c r="AM172" i="46" s="1"/>
  <c r="AG172" i="46"/>
  <c r="AH172" i="46" s="1"/>
  <c r="AC172" i="46"/>
  <c r="AB172" i="46"/>
  <c r="W172" i="46"/>
  <c r="X172" i="46" s="1"/>
  <c r="R172" i="46"/>
  <c r="S172" i="46" s="1"/>
  <c r="J172" i="46"/>
  <c r="I172" i="46"/>
  <c r="G172" i="46"/>
  <c r="AV171" i="46"/>
  <c r="AW171" i="46" s="1"/>
  <c r="AR171" i="46"/>
  <c r="AQ171" i="46"/>
  <c r="AL171" i="46"/>
  <c r="AM171" i="46" s="1"/>
  <c r="AG171" i="46"/>
  <c r="AH171" i="46" s="1"/>
  <c r="AC171" i="46"/>
  <c r="AB171" i="46"/>
  <c r="W171" i="46"/>
  <c r="X171" i="46" s="1"/>
  <c r="R171" i="46"/>
  <c r="S171" i="46" s="1"/>
  <c r="K171" i="46"/>
  <c r="M171" i="46" s="1"/>
  <c r="J171" i="46"/>
  <c r="I171" i="46"/>
  <c r="G171" i="46"/>
  <c r="AV170" i="46"/>
  <c r="AW170" i="46" s="1"/>
  <c r="AR170" i="46"/>
  <c r="AQ170" i="46"/>
  <c r="AM170" i="46"/>
  <c r="AL170" i="46"/>
  <c r="AG170" i="46"/>
  <c r="AH170" i="46" s="1"/>
  <c r="AB170" i="46"/>
  <c r="AC170" i="46" s="1"/>
  <c r="X170" i="46"/>
  <c r="W170" i="46"/>
  <c r="R170" i="46"/>
  <c r="S170" i="46" s="1"/>
  <c r="K170" i="46"/>
  <c r="M170" i="46" s="1"/>
  <c r="J170" i="46"/>
  <c r="I170" i="46"/>
  <c r="G170" i="46"/>
  <c r="AV169" i="46"/>
  <c r="AW169" i="46" s="1"/>
  <c r="AQ169" i="46"/>
  <c r="AR169" i="46" s="1"/>
  <c r="AM169" i="46"/>
  <c r="AL169" i="46"/>
  <c r="AG169" i="46"/>
  <c r="AH169" i="46" s="1"/>
  <c r="AB169" i="46"/>
  <c r="AC169" i="46" s="1"/>
  <c r="X169" i="46"/>
  <c r="W169" i="46"/>
  <c r="R169" i="46"/>
  <c r="S169" i="46" s="1"/>
  <c r="K169" i="46"/>
  <c r="M169" i="46" s="1"/>
  <c r="J169" i="46"/>
  <c r="I169" i="46"/>
  <c r="G169" i="46"/>
  <c r="AW168" i="46"/>
  <c r="AV168" i="46"/>
  <c r="AQ168" i="46"/>
  <c r="AR168" i="46" s="1"/>
  <c r="AM168" i="46"/>
  <c r="AL168" i="46"/>
  <c r="AH168" i="46"/>
  <c r="AG168" i="46"/>
  <c r="AB168" i="46"/>
  <c r="AC168" i="46" s="1"/>
  <c r="W168" i="46"/>
  <c r="X168" i="46" s="1"/>
  <c r="S168" i="46"/>
  <c r="R168" i="46"/>
  <c r="K168" i="46"/>
  <c r="M168" i="46" s="1"/>
  <c r="J168" i="46"/>
  <c r="I168" i="46"/>
  <c r="G168" i="46"/>
  <c r="AV167" i="46"/>
  <c r="AW167" i="46" s="1"/>
  <c r="AS167" i="46"/>
  <c r="AQ167" i="46"/>
  <c r="AR167" i="46" s="1"/>
  <c r="AN167" i="46"/>
  <c r="AM167" i="46"/>
  <c r="AL167" i="46"/>
  <c r="AG167" i="46"/>
  <c r="AD167" i="46"/>
  <c r="AC167" i="46"/>
  <c r="AB167" i="46"/>
  <c r="W167" i="46"/>
  <c r="Y167" i="46" s="1"/>
  <c r="R167" i="46"/>
  <c r="T167" i="46" s="1"/>
  <c r="L167" i="46"/>
  <c r="K167" i="46"/>
  <c r="M167" i="46" s="1"/>
  <c r="J167" i="46"/>
  <c r="I167" i="46"/>
  <c r="H167" i="46"/>
  <c r="G167" i="46"/>
  <c r="AW161" i="46"/>
  <c r="AV161" i="46"/>
  <c r="AR161" i="46"/>
  <c r="AQ161" i="46"/>
  <c r="AM161" i="46"/>
  <c r="AL161" i="46"/>
  <c r="AG161" i="46"/>
  <c r="AH161" i="46" s="1"/>
  <c r="AB161" i="46"/>
  <c r="AC161" i="46" s="1"/>
  <c r="W161" i="46"/>
  <c r="X161" i="46" s="1"/>
  <c r="R161" i="46"/>
  <c r="S161" i="46" s="1"/>
  <c r="K161" i="46"/>
  <c r="M161" i="46" s="1"/>
  <c r="J161" i="46"/>
  <c r="I161" i="46"/>
  <c r="G161" i="46"/>
  <c r="AV160" i="46"/>
  <c r="AW160" i="46" s="1"/>
  <c r="AQ160" i="46"/>
  <c r="AR160" i="46" s="1"/>
  <c r="AM160" i="46"/>
  <c r="AL160" i="46"/>
  <c r="AH160" i="46"/>
  <c r="AG160" i="46"/>
  <c r="AB160" i="46"/>
  <c r="AC160" i="46" s="1"/>
  <c r="W160" i="46"/>
  <c r="X160" i="46" s="1"/>
  <c r="S160" i="46"/>
  <c r="R160" i="46"/>
  <c r="K160" i="46"/>
  <c r="M160" i="46" s="1"/>
  <c r="J160" i="46"/>
  <c r="I160" i="46"/>
  <c r="G160" i="46"/>
  <c r="AW159" i="46"/>
  <c r="AV159" i="46"/>
  <c r="AQ159" i="46"/>
  <c r="AR159" i="46" s="1"/>
  <c r="AL159" i="46"/>
  <c r="AM159" i="46" s="1"/>
  <c r="AH159" i="46"/>
  <c r="AG159" i="46"/>
  <c r="AB159" i="46"/>
  <c r="AC159" i="46" s="1"/>
  <c r="W159" i="46"/>
  <c r="X159" i="46" s="1"/>
  <c r="S159" i="46"/>
  <c r="R159" i="46"/>
  <c r="K159" i="46" s="1"/>
  <c r="M159" i="46" s="1"/>
  <c r="J159" i="46"/>
  <c r="I159" i="46"/>
  <c r="G159" i="46"/>
  <c r="AW158" i="46"/>
  <c r="AV158" i="46"/>
  <c r="AQ158" i="46"/>
  <c r="AR158" i="46" s="1"/>
  <c r="AL158" i="46"/>
  <c r="AM158" i="46" s="1"/>
  <c r="AH158" i="46"/>
  <c r="AG158" i="46"/>
  <c r="AC158" i="46"/>
  <c r="AB158" i="46"/>
  <c r="W158" i="46"/>
  <c r="X158" i="46" s="1"/>
  <c r="R158" i="46"/>
  <c r="K158" i="46" s="1"/>
  <c r="M158" i="46"/>
  <c r="J158" i="46"/>
  <c r="I158" i="46"/>
  <c r="G158" i="46"/>
  <c r="AV157" i="46"/>
  <c r="AW157" i="46" s="1"/>
  <c r="AQ157" i="46"/>
  <c r="AR157" i="46" s="1"/>
  <c r="AL157" i="46"/>
  <c r="AM157" i="46" s="1"/>
  <c r="AG157" i="46"/>
  <c r="AH157" i="46" s="1"/>
  <c r="AC157" i="46"/>
  <c r="AB157" i="46"/>
  <c r="W157" i="46"/>
  <c r="X157" i="46" s="1"/>
  <c r="R157" i="46"/>
  <c r="S157" i="46" s="1"/>
  <c r="K157" i="46"/>
  <c r="M157" i="46" s="1"/>
  <c r="J157" i="46"/>
  <c r="I157" i="46"/>
  <c r="G157" i="46"/>
  <c r="AV156" i="46"/>
  <c r="AW156" i="46" s="1"/>
  <c r="AR156" i="46"/>
  <c r="AQ156" i="46"/>
  <c r="AL156" i="46"/>
  <c r="AM156" i="46" s="1"/>
  <c r="AG156" i="46"/>
  <c r="AH156" i="46" s="1"/>
  <c r="AC156" i="46"/>
  <c r="AB156" i="46"/>
  <c r="X156" i="46"/>
  <c r="W156" i="46"/>
  <c r="R156" i="46"/>
  <c r="S156" i="46" s="1"/>
  <c r="K156" i="46"/>
  <c r="M156" i="46" s="1"/>
  <c r="J156" i="46"/>
  <c r="I156" i="46"/>
  <c r="G156" i="46"/>
  <c r="AV155" i="46"/>
  <c r="AW155" i="46" s="1"/>
  <c r="AQ155" i="46"/>
  <c r="AR155" i="46" s="1"/>
  <c r="AL155" i="46"/>
  <c r="AM155" i="46" s="1"/>
  <c r="AH155" i="46"/>
  <c r="AG155" i="46"/>
  <c r="AC155" i="46"/>
  <c r="AB155" i="46"/>
  <c r="X155" i="46"/>
  <c r="W155" i="46"/>
  <c r="R155" i="46"/>
  <c r="S155" i="46" s="1"/>
  <c r="K155" i="46"/>
  <c r="M155" i="46" s="1"/>
  <c r="J155" i="46"/>
  <c r="I155" i="46"/>
  <c r="G155" i="46"/>
  <c r="AV154" i="46"/>
  <c r="AW154" i="46" s="1"/>
  <c r="AQ154" i="46"/>
  <c r="AR154" i="46" s="1"/>
  <c r="AL154" i="46"/>
  <c r="AM154" i="46" s="1"/>
  <c r="AG154" i="46"/>
  <c r="AH154" i="46" s="1"/>
  <c r="AC154" i="46"/>
  <c r="AB154" i="46"/>
  <c r="X154" i="46"/>
  <c r="W154" i="46"/>
  <c r="S154" i="46"/>
  <c r="R154" i="46"/>
  <c r="K154" i="46"/>
  <c r="M154" i="46" s="1"/>
  <c r="J154" i="46"/>
  <c r="I154" i="46"/>
  <c r="G154" i="46"/>
  <c r="AV153" i="46"/>
  <c r="AW153" i="46" s="1"/>
  <c r="AQ153" i="46"/>
  <c r="AR153" i="46" s="1"/>
  <c r="AM153" i="46"/>
  <c r="AL153" i="46"/>
  <c r="AG153" i="46"/>
  <c r="AH153" i="46" s="1"/>
  <c r="AB153" i="46"/>
  <c r="AC153" i="46" s="1"/>
  <c r="W153" i="46"/>
  <c r="X153" i="46" s="1"/>
  <c r="S153" i="46"/>
  <c r="R153" i="46"/>
  <c r="K153" i="46"/>
  <c r="M153" i="46" s="1"/>
  <c r="J153" i="46"/>
  <c r="I153" i="46"/>
  <c r="G153" i="46"/>
  <c r="AW152" i="46"/>
  <c r="AV152" i="46"/>
  <c r="AQ152" i="46"/>
  <c r="AR152" i="46" s="1"/>
  <c r="AL152" i="46"/>
  <c r="AM152" i="46" s="1"/>
  <c r="AG152" i="46"/>
  <c r="AH152" i="46" s="1"/>
  <c r="AC152" i="46"/>
  <c r="AB152" i="46"/>
  <c r="W152" i="46"/>
  <c r="X152" i="46" s="1"/>
  <c r="S152" i="46"/>
  <c r="R152" i="46"/>
  <c r="K152" i="46" s="1"/>
  <c r="M152" i="46" s="1"/>
  <c r="J152" i="46"/>
  <c r="I152" i="46"/>
  <c r="G152" i="46"/>
  <c r="AV151" i="46"/>
  <c r="AW151" i="46" s="1"/>
  <c r="AQ151" i="46"/>
  <c r="AR151" i="46" s="1"/>
  <c r="AL151" i="46"/>
  <c r="AM151" i="46" s="1"/>
  <c r="AH151" i="46"/>
  <c r="AG151" i="46"/>
  <c r="AC151" i="46"/>
  <c r="AB151" i="46"/>
  <c r="W151" i="46"/>
  <c r="X151" i="46" s="1"/>
  <c r="R151" i="46"/>
  <c r="K151" i="46" s="1"/>
  <c r="M151" i="46" s="1"/>
  <c r="J151" i="46"/>
  <c r="I151" i="46"/>
  <c r="G151" i="46"/>
  <c r="AV150" i="46"/>
  <c r="AW150" i="46" s="1"/>
  <c r="AR150" i="46"/>
  <c r="AQ150" i="46"/>
  <c r="AL150" i="46"/>
  <c r="AM150" i="46" s="1"/>
  <c r="AG150" i="46"/>
  <c r="AH150" i="46" s="1"/>
  <c r="AC150" i="46"/>
  <c r="AB150" i="46"/>
  <c r="W150" i="46"/>
  <c r="X150" i="46" s="1"/>
  <c r="R150" i="46"/>
  <c r="K150" i="46" s="1"/>
  <c r="M150" i="46" s="1"/>
  <c r="J150" i="46"/>
  <c r="I150" i="46"/>
  <c r="G150" i="46"/>
  <c r="AV149" i="46"/>
  <c r="AW149" i="46" s="1"/>
  <c r="AQ149" i="46"/>
  <c r="AR149" i="46" s="1"/>
  <c r="AL149" i="46"/>
  <c r="AM149" i="46" s="1"/>
  <c r="AG149" i="46"/>
  <c r="AH149" i="46" s="1"/>
  <c r="AB149" i="46"/>
  <c r="AC149" i="46" s="1"/>
  <c r="W149" i="46"/>
  <c r="X149" i="46" s="1"/>
  <c r="R149" i="46"/>
  <c r="K149" i="46" s="1"/>
  <c r="M149" i="46" s="1"/>
  <c r="J149" i="46"/>
  <c r="I149" i="46"/>
  <c r="G149" i="46"/>
  <c r="AV148" i="46"/>
  <c r="AW148" i="46" s="1"/>
  <c r="AQ148" i="46"/>
  <c r="AR148" i="46" s="1"/>
  <c r="AM148" i="46"/>
  <c r="AL148" i="46"/>
  <c r="AG148" i="46"/>
  <c r="AH148" i="46" s="1"/>
  <c r="AB148" i="46"/>
  <c r="AC148" i="46" s="1"/>
  <c r="W148" i="46"/>
  <c r="X148" i="46" s="1"/>
  <c r="R148" i="46"/>
  <c r="S148" i="46" s="1"/>
  <c r="K148" i="46"/>
  <c r="M148" i="46" s="1"/>
  <c r="J148" i="46"/>
  <c r="I148" i="46"/>
  <c r="G148" i="46"/>
  <c r="AV147" i="46"/>
  <c r="AW147" i="46" s="1"/>
  <c r="AQ147" i="46"/>
  <c r="AS147" i="46" s="1"/>
  <c r="AL147" i="46"/>
  <c r="AN147" i="46" s="1"/>
  <c r="AG147" i="46"/>
  <c r="AI147" i="46" s="1"/>
  <c r="AD147" i="46"/>
  <c r="AC147" i="46"/>
  <c r="AB147" i="46"/>
  <c r="W147" i="46"/>
  <c r="X147" i="46" s="1"/>
  <c r="T147" i="46"/>
  <c r="S147" i="46"/>
  <c r="R147" i="46"/>
  <c r="K147" i="46"/>
  <c r="J147" i="46"/>
  <c r="I147" i="46"/>
  <c r="H147" i="46"/>
  <c r="G147" i="46"/>
  <c r="C1" i="47"/>
  <c r="AW201" i="47"/>
  <c r="AV201" i="47"/>
  <c r="AQ201" i="47"/>
  <c r="AR201" i="47" s="1"/>
  <c r="AL201" i="47"/>
  <c r="AM201" i="47" s="1"/>
  <c r="AH201" i="47"/>
  <c r="AG201" i="47"/>
  <c r="AB201" i="47"/>
  <c r="AC201" i="47" s="1"/>
  <c r="W201" i="47"/>
  <c r="X201" i="47" s="1"/>
  <c r="R201" i="47"/>
  <c r="S201" i="47" s="1"/>
  <c r="K201" i="47"/>
  <c r="M201" i="47" s="1"/>
  <c r="J201" i="47"/>
  <c r="I201" i="47"/>
  <c r="G201" i="47"/>
  <c r="AW200" i="47"/>
  <c r="AV200" i="47"/>
  <c r="AQ200" i="47"/>
  <c r="AR200" i="47" s="1"/>
  <c r="AL200" i="47"/>
  <c r="AM200" i="47" s="1"/>
  <c r="AG200" i="47"/>
  <c r="AH200" i="47" s="1"/>
  <c r="AB200" i="47"/>
  <c r="AC200" i="47" s="1"/>
  <c r="W200" i="47"/>
  <c r="X200" i="47" s="1"/>
  <c r="R200" i="47"/>
  <c r="S200" i="47" s="1"/>
  <c r="K200" i="47"/>
  <c r="M200" i="47" s="1"/>
  <c r="J200" i="47"/>
  <c r="I200" i="47"/>
  <c r="G200" i="47"/>
  <c r="AV199" i="47"/>
  <c r="AW199" i="47" s="1"/>
  <c r="AR199" i="47"/>
  <c r="AQ199" i="47"/>
  <c r="AL199" i="47"/>
  <c r="AM199" i="47" s="1"/>
  <c r="AG199" i="47"/>
  <c r="AH199" i="47" s="1"/>
  <c r="AC199" i="47"/>
  <c r="AB199" i="47"/>
  <c r="W199" i="47"/>
  <c r="X199" i="47" s="1"/>
  <c r="R199" i="47"/>
  <c r="S199" i="47" s="1"/>
  <c r="K199" i="47"/>
  <c r="M199" i="47" s="1"/>
  <c r="J199" i="47"/>
  <c r="I199" i="47"/>
  <c r="G199" i="47"/>
  <c r="AW198" i="47"/>
  <c r="AV198" i="47"/>
  <c r="AR198" i="47"/>
  <c r="AQ198" i="47"/>
  <c r="AL198" i="47"/>
  <c r="AM198" i="47" s="1"/>
  <c r="AG198" i="47"/>
  <c r="AH198" i="47" s="1"/>
  <c r="AB198" i="47"/>
  <c r="AC198" i="47" s="1"/>
  <c r="W198" i="47"/>
  <c r="X198" i="47" s="1"/>
  <c r="R198" i="47"/>
  <c r="S198" i="47" s="1"/>
  <c r="M198" i="47"/>
  <c r="K198" i="47"/>
  <c r="J198" i="47"/>
  <c r="I198" i="47"/>
  <c r="G198" i="47"/>
  <c r="AV197" i="47"/>
  <c r="AW197" i="47" s="1"/>
  <c r="AQ197" i="47"/>
  <c r="AR197" i="47" s="1"/>
  <c r="AM197" i="47"/>
  <c r="AL197" i="47"/>
  <c r="AG197" i="47"/>
  <c r="AH197" i="47" s="1"/>
  <c r="AB197" i="47"/>
  <c r="AC197" i="47" s="1"/>
  <c r="X197" i="47"/>
  <c r="W197" i="47"/>
  <c r="R197" i="47"/>
  <c r="S197" i="47" s="1"/>
  <c r="K197" i="47"/>
  <c r="M197" i="47" s="1"/>
  <c r="J197" i="47"/>
  <c r="I197" i="47"/>
  <c r="G197" i="47"/>
  <c r="AV196" i="47"/>
  <c r="AW196" i="47" s="1"/>
  <c r="AR196" i="47"/>
  <c r="AQ196" i="47"/>
  <c r="AM196" i="47"/>
  <c r="AL196" i="47"/>
  <c r="AG196" i="47"/>
  <c r="AH196" i="47" s="1"/>
  <c r="AB196" i="47"/>
  <c r="AC196" i="47" s="1"/>
  <c r="W196" i="47"/>
  <c r="X196" i="47" s="1"/>
  <c r="R196" i="47"/>
  <c r="S196" i="47" s="1"/>
  <c r="K196" i="47"/>
  <c r="M196" i="47" s="1"/>
  <c r="J196" i="47"/>
  <c r="I196" i="47"/>
  <c r="G196" i="47"/>
  <c r="AV195" i="47"/>
  <c r="AW195" i="47" s="1"/>
  <c r="AQ195" i="47"/>
  <c r="AR195" i="47" s="1"/>
  <c r="AM195" i="47"/>
  <c r="AL195" i="47"/>
  <c r="AH195" i="47"/>
  <c r="AG195" i="47"/>
  <c r="AB195" i="47"/>
  <c r="AC195" i="47" s="1"/>
  <c r="W195" i="47"/>
  <c r="X195" i="47" s="1"/>
  <c r="S195" i="47"/>
  <c r="R195" i="47"/>
  <c r="K195" i="47"/>
  <c r="M195" i="47" s="1"/>
  <c r="J195" i="47"/>
  <c r="I195" i="47"/>
  <c r="G195" i="47"/>
  <c r="AW194" i="47"/>
  <c r="AV194" i="47"/>
  <c r="AQ194" i="47"/>
  <c r="AR194" i="47" s="1"/>
  <c r="AL194" i="47"/>
  <c r="AM194" i="47" s="1"/>
  <c r="AH194" i="47"/>
  <c r="AG194" i="47"/>
  <c r="AB194" i="47"/>
  <c r="AC194" i="47" s="1"/>
  <c r="W194" i="47"/>
  <c r="X194" i="47" s="1"/>
  <c r="S194" i="47"/>
  <c r="R194" i="47"/>
  <c r="K194" i="47" s="1"/>
  <c r="M194" i="47" s="1"/>
  <c r="J194" i="47"/>
  <c r="I194" i="47"/>
  <c r="G194" i="47"/>
  <c r="AV193" i="47"/>
  <c r="AW193" i="47" s="1"/>
  <c r="AR193" i="47"/>
  <c r="AQ193" i="47"/>
  <c r="AL193" i="47"/>
  <c r="AM193" i="47" s="1"/>
  <c r="AG193" i="47"/>
  <c r="AH193" i="47" s="1"/>
  <c r="AC193" i="47"/>
  <c r="AB193" i="47"/>
  <c r="W193" i="47"/>
  <c r="X193" i="47" s="1"/>
  <c r="R193" i="47"/>
  <c r="K193" i="47" s="1"/>
  <c r="M193" i="47" s="1"/>
  <c r="J193" i="47"/>
  <c r="I193" i="47"/>
  <c r="G193" i="47"/>
  <c r="AV192" i="47"/>
  <c r="AW192" i="47" s="1"/>
  <c r="AQ192" i="47"/>
  <c r="AR192" i="47" s="1"/>
  <c r="AL192" i="47"/>
  <c r="AM192" i="47" s="1"/>
  <c r="AH192" i="47"/>
  <c r="AG192" i="47"/>
  <c r="AC192" i="47"/>
  <c r="AB192" i="47"/>
  <c r="W192" i="47"/>
  <c r="X192" i="47" s="1"/>
  <c r="R192" i="47"/>
  <c r="S192" i="47" s="1"/>
  <c r="K192" i="47"/>
  <c r="M192" i="47" s="1"/>
  <c r="J192" i="47"/>
  <c r="I192" i="47"/>
  <c r="G192" i="47"/>
  <c r="AV191" i="47"/>
  <c r="AW191" i="47" s="1"/>
  <c r="AR191" i="47"/>
  <c r="AQ191" i="47"/>
  <c r="AL191" i="47"/>
  <c r="AM191" i="47" s="1"/>
  <c r="AG191" i="47"/>
  <c r="AH191" i="47" s="1"/>
  <c r="AB191" i="47"/>
  <c r="AC191" i="47" s="1"/>
  <c r="X191" i="47"/>
  <c r="W191" i="47"/>
  <c r="R191" i="47"/>
  <c r="S191" i="47" s="1"/>
  <c r="K191" i="47"/>
  <c r="M191" i="47" s="1"/>
  <c r="J191" i="47"/>
  <c r="I191" i="47"/>
  <c r="G191" i="47"/>
  <c r="AV190" i="47"/>
  <c r="AW190" i="47" s="1"/>
  <c r="AR190" i="47"/>
  <c r="AQ190" i="47"/>
  <c r="AM190" i="47"/>
  <c r="AL190" i="47"/>
  <c r="AH190" i="47"/>
  <c r="AG190" i="47"/>
  <c r="AB190" i="47"/>
  <c r="AC190" i="47" s="1"/>
  <c r="X190" i="47"/>
  <c r="W190" i="47"/>
  <c r="R190" i="47"/>
  <c r="S190" i="47" s="1"/>
  <c r="K190" i="47"/>
  <c r="M190" i="47" s="1"/>
  <c r="J190" i="47"/>
  <c r="I190" i="47"/>
  <c r="G190" i="47"/>
  <c r="AV189" i="47"/>
  <c r="AW189" i="47" s="1"/>
  <c r="AQ189" i="47"/>
  <c r="AR189" i="47" s="1"/>
  <c r="AL189" i="47"/>
  <c r="AM189" i="47" s="1"/>
  <c r="AG189" i="47"/>
  <c r="AH189" i="47" s="1"/>
  <c r="AB189" i="47"/>
  <c r="AC189" i="47" s="1"/>
  <c r="X189" i="47"/>
  <c r="W189" i="47"/>
  <c r="S189" i="47"/>
  <c r="R189" i="47"/>
  <c r="K189" i="47"/>
  <c r="M189" i="47" s="1"/>
  <c r="J189" i="47"/>
  <c r="I189" i="47"/>
  <c r="G189" i="47"/>
  <c r="AV188" i="47"/>
  <c r="AW188" i="47" s="1"/>
  <c r="AQ188" i="47"/>
  <c r="AR188" i="47" s="1"/>
  <c r="AM188" i="47"/>
  <c r="AL188" i="47"/>
  <c r="AG188" i="47"/>
  <c r="AH188" i="47" s="1"/>
  <c r="AB188" i="47"/>
  <c r="AC188" i="47" s="1"/>
  <c r="W188" i="47"/>
  <c r="X188" i="47" s="1"/>
  <c r="S188" i="47"/>
  <c r="R188" i="47"/>
  <c r="K188" i="47"/>
  <c r="M188" i="47" s="1"/>
  <c r="J188" i="47"/>
  <c r="I188" i="47"/>
  <c r="G188" i="47"/>
  <c r="AX187" i="47"/>
  <c r="AV187" i="47"/>
  <c r="AW187" i="47" s="1"/>
  <c r="AQ187" i="47"/>
  <c r="AN187" i="47"/>
  <c r="AM187" i="47"/>
  <c r="AL187" i="47"/>
  <c r="AG187" i="47"/>
  <c r="AI187" i="47" s="1"/>
  <c r="AD187" i="47"/>
  <c r="AC187" i="47"/>
  <c r="AB187" i="47"/>
  <c r="W187" i="47"/>
  <c r="Y187" i="47" s="1"/>
  <c r="T187" i="47"/>
  <c r="R187" i="47"/>
  <c r="K187" i="47" s="1"/>
  <c r="J187" i="47"/>
  <c r="I187" i="47"/>
  <c r="H187" i="47"/>
  <c r="G187" i="47"/>
  <c r="AV181" i="47"/>
  <c r="AW181" i="47" s="1"/>
  <c r="AQ181" i="47"/>
  <c r="AR181" i="47" s="1"/>
  <c r="AL181" i="47"/>
  <c r="AM181" i="47" s="1"/>
  <c r="AH181" i="47"/>
  <c r="AG181" i="47"/>
  <c r="AC181" i="47"/>
  <c r="AB181" i="47"/>
  <c r="X181" i="47"/>
  <c r="W181" i="47"/>
  <c r="S181" i="47"/>
  <c r="R181" i="47"/>
  <c r="K181" i="47"/>
  <c r="M181" i="47" s="1"/>
  <c r="J181" i="47"/>
  <c r="I181" i="47"/>
  <c r="G181" i="47"/>
  <c r="AV180" i="47"/>
  <c r="AW180" i="47" s="1"/>
  <c r="AQ180" i="47"/>
  <c r="AR180" i="47" s="1"/>
  <c r="AL180" i="47"/>
  <c r="AM180" i="47" s="1"/>
  <c r="AG180" i="47"/>
  <c r="AH180" i="47" s="1"/>
  <c r="AB180" i="47"/>
  <c r="AC180" i="47" s="1"/>
  <c r="X180" i="47"/>
  <c r="W180" i="47"/>
  <c r="S180" i="47"/>
  <c r="R180" i="47"/>
  <c r="K180" i="47"/>
  <c r="M180" i="47" s="1"/>
  <c r="J180" i="47"/>
  <c r="I180" i="47"/>
  <c r="G180" i="47"/>
  <c r="AW179" i="47"/>
  <c r="AV179" i="47"/>
  <c r="AQ179" i="47"/>
  <c r="AR179" i="47" s="1"/>
  <c r="AL179" i="47"/>
  <c r="AM179" i="47" s="1"/>
  <c r="AG179" i="47"/>
  <c r="AH179" i="47" s="1"/>
  <c r="AB179" i="47"/>
  <c r="AC179" i="47" s="1"/>
  <c r="W179" i="47"/>
  <c r="X179" i="47" s="1"/>
  <c r="R179" i="47"/>
  <c r="K179" i="47" s="1"/>
  <c r="M179" i="47" s="1"/>
  <c r="J179" i="47"/>
  <c r="I179" i="47"/>
  <c r="G179" i="47"/>
  <c r="AV178" i="47"/>
  <c r="AW178" i="47" s="1"/>
  <c r="AQ178" i="47"/>
  <c r="AR178" i="47" s="1"/>
  <c r="AL178" i="47"/>
  <c r="AM178" i="47" s="1"/>
  <c r="AG178" i="47"/>
  <c r="AH178" i="47" s="1"/>
  <c r="AB178" i="47"/>
  <c r="AC178" i="47" s="1"/>
  <c r="X178" i="47"/>
  <c r="W178" i="47"/>
  <c r="S178" i="47"/>
  <c r="R178" i="47"/>
  <c r="K178" i="47" s="1"/>
  <c r="M178" i="47"/>
  <c r="J178" i="47"/>
  <c r="I178" i="47"/>
  <c r="G178" i="47"/>
  <c r="AV177" i="47"/>
  <c r="AW177" i="47" s="1"/>
  <c r="AR177" i="47"/>
  <c r="AQ177" i="47"/>
  <c r="AL177" i="47"/>
  <c r="AM177" i="47" s="1"/>
  <c r="AG177" i="47"/>
  <c r="AH177" i="47" s="1"/>
  <c r="AB177" i="47"/>
  <c r="AC177" i="47" s="1"/>
  <c r="W177" i="47"/>
  <c r="X177" i="47" s="1"/>
  <c r="R177" i="47"/>
  <c r="S177" i="47" s="1"/>
  <c r="J177" i="47"/>
  <c r="I177" i="47"/>
  <c r="G177" i="47"/>
  <c r="AV176" i="47"/>
  <c r="AW176" i="47" s="1"/>
  <c r="AQ176" i="47"/>
  <c r="AR176" i="47" s="1"/>
  <c r="AL176" i="47"/>
  <c r="AM176" i="47" s="1"/>
  <c r="AG176" i="47"/>
  <c r="AH176" i="47" s="1"/>
  <c r="AB176" i="47"/>
  <c r="AC176" i="47" s="1"/>
  <c r="W176" i="47"/>
  <c r="X176" i="47" s="1"/>
  <c r="R176" i="47"/>
  <c r="S176" i="47" s="1"/>
  <c r="K176" i="47"/>
  <c r="M176" i="47" s="1"/>
  <c r="J176" i="47"/>
  <c r="I176" i="47"/>
  <c r="G176" i="47"/>
  <c r="AV175" i="47"/>
  <c r="AW175" i="47" s="1"/>
  <c r="AR175" i="47"/>
  <c r="AQ175" i="47"/>
  <c r="AM175" i="47"/>
  <c r="AL175" i="47"/>
  <c r="AG175" i="47"/>
  <c r="AH175" i="47" s="1"/>
  <c r="AB175" i="47"/>
  <c r="AC175" i="47" s="1"/>
  <c r="W175" i="47"/>
  <c r="X175" i="47" s="1"/>
  <c r="R175" i="47"/>
  <c r="K175" i="47" s="1"/>
  <c r="M175" i="47" s="1"/>
  <c r="J175" i="47"/>
  <c r="I175" i="47"/>
  <c r="G175" i="47"/>
  <c r="AV174" i="47"/>
  <c r="AW174" i="47" s="1"/>
  <c r="AQ174" i="47"/>
  <c r="AR174" i="47" s="1"/>
  <c r="AM174" i="47"/>
  <c r="AL174" i="47"/>
  <c r="AG174" i="47"/>
  <c r="AH174" i="47" s="1"/>
  <c r="AB174" i="47"/>
  <c r="AC174" i="47" s="1"/>
  <c r="W174" i="47"/>
  <c r="X174" i="47" s="1"/>
  <c r="R174" i="47"/>
  <c r="S174" i="47" s="1"/>
  <c r="K174" i="47"/>
  <c r="M174" i="47" s="1"/>
  <c r="J174" i="47"/>
  <c r="I174" i="47"/>
  <c r="G174" i="47"/>
  <c r="AW173" i="47"/>
  <c r="AV173" i="47"/>
  <c r="AQ173" i="47"/>
  <c r="AR173" i="47" s="1"/>
  <c r="AL173" i="47"/>
  <c r="AM173" i="47" s="1"/>
  <c r="AH173" i="47"/>
  <c r="AG173" i="47"/>
  <c r="AB173" i="47"/>
  <c r="AC173" i="47" s="1"/>
  <c r="W173" i="47"/>
  <c r="X173" i="47" s="1"/>
  <c r="R173" i="47"/>
  <c r="S173" i="47" s="1"/>
  <c r="K173" i="47"/>
  <c r="M173" i="47" s="1"/>
  <c r="J173" i="47"/>
  <c r="I173" i="47"/>
  <c r="G173" i="47"/>
  <c r="AW172" i="47"/>
  <c r="AV172" i="47"/>
  <c r="AQ172" i="47"/>
  <c r="AR172" i="47" s="1"/>
  <c r="AL172" i="47"/>
  <c r="AM172" i="47" s="1"/>
  <c r="AG172" i="47"/>
  <c r="AH172" i="47" s="1"/>
  <c r="AB172" i="47"/>
  <c r="AC172" i="47" s="1"/>
  <c r="W172" i="47"/>
  <c r="X172" i="47" s="1"/>
  <c r="R172" i="47"/>
  <c r="S172" i="47" s="1"/>
  <c r="K172" i="47"/>
  <c r="M172" i="47" s="1"/>
  <c r="J172" i="47"/>
  <c r="I172" i="47"/>
  <c r="G172" i="47"/>
  <c r="AV171" i="47"/>
  <c r="AW171" i="47" s="1"/>
  <c r="AR171" i="47"/>
  <c r="AQ171" i="47"/>
  <c r="AL171" i="47"/>
  <c r="AM171" i="47" s="1"/>
  <c r="AG171" i="47"/>
  <c r="AH171" i="47" s="1"/>
  <c r="AC171" i="47"/>
  <c r="AB171" i="47"/>
  <c r="W171" i="47"/>
  <c r="X171" i="47" s="1"/>
  <c r="R171" i="47"/>
  <c r="S171" i="47" s="1"/>
  <c r="K171" i="47"/>
  <c r="M171" i="47" s="1"/>
  <c r="J171" i="47"/>
  <c r="I171" i="47"/>
  <c r="G171" i="47"/>
  <c r="AW170" i="47"/>
  <c r="AV170" i="47"/>
  <c r="AR170" i="47"/>
  <c r="AQ170" i="47"/>
  <c r="AL170" i="47"/>
  <c r="AM170" i="47" s="1"/>
  <c r="AG170" i="47"/>
  <c r="AH170" i="47" s="1"/>
  <c r="AB170" i="47"/>
  <c r="AC170" i="47" s="1"/>
  <c r="W170" i="47"/>
  <c r="X170" i="47" s="1"/>
  <c r="R170" i="47"/>
  <c r="S170" i="47" s="1"/>
  <c r="M170" i="47"/>
  <c r="K170" i="47"/>
  <c r="J170" i="47"/>
  <c r="I170" i="47"/>
  <c r="G170" i="47"/>
  <c r="AV169" i="47"/>
  <c r="AW169" i="47" s="1"/>
  <c r="AQ169" i="47"/>
  <c r="AR169" i="47" s="1"/>
  <c r="AM169" i="47"/>
  <c r="AL169" i="47"/>
  <c r="AG169" i="47"/>
  <c r="AH169" i="47" s="1"/>
  <c r="AB169" i="47"/>
  <c r="AC169" i="47" s="1"/>
  <c r="X169" i="47"/>
  <c r="W169" i="47"/>
  <c r="R169" i="47"/>
  <c r="S169" i="47" s="1"/>
  <c r="K169" i="47"/>
  <c r="M169" i="47" s="1"/>
  <c r="J169" i="47"/>
  <c r="I169" i="47"/>
  <c r="G169" i="47"/>
  <c r="AV168" i="47"/>
  <c r="AW168" i="47" s="1"/>
  <c r="AQ168" i="47"/>
  <c r="AR168" i="47" s="1"/>
  <c r="AM168" i="47"/>
  <c r="AL168" i="47"/>
  <c r="AG168" i="47"/>
  <c r="AH168" i="47" s="1"/>
  <c r="AB168" i="47"/>
  <c r="AC168" i="47" s="1"/>
  <c r="W168" i="47"/>
  <c r="X168" i="47" s="1"/>
  <c r="R168" i="47"/>
  <c r="S168" i="47" s="1"/>
  <c r="K168" i="47"/>
  <c r="M168" i="47" s="1"/>
  <c r="J168" i="47"/>
  <c r="I168" i="47"/>
  <c r="G168" i="47"/>
  <c r="AV167" i="47"/>
  <c r="AX167" i="47" s="1"/>
  <c r="AS167" i="47"/>
  <c r="AR167" i="47"/>
  <c r="AQ167" i="47"/>
  <c r="AL167" i="47"/>
  <c r="AN167" i="47" s="1"/>
  <c r="AG167" i="47"/>
  <c r="AI167" i="47" s="1"/>
  <c r="AD167" i="47"/>
  <c r="AB167" i="47"/>
  <c r="AC167" i="47" s="1"/>
  <c r="W167" i="47"/>
  <c r="R167" i="47"/>
  <c r="T167" i="47" s="1"/>
  <c r="J167" i="47"/>
  <c r="I167" i="47"/>
  <c r="H167" i="47"/>
  <c r="G167" i="47"/>
  <c r="AV161" i="47"/>
  <c r="AW161" i="47" s="1"/>
  <c r="AQ161" i="47"/>
  <c r="AR161" i="47" s="1"/>
  <c r="AM161" i="47"/>
  <c r="AL161" i="47"/>
  <c r="AG161" i="47"/>
  <c r="AH161" i="47" s="1"/>
  <c r="AC161" i="47"/>
  <c r="AB161" i="47"/>
  <c r="X161" i="47"/>
  <c r="W161" i="47"/>
  <c r="R161" i="47"/>
  <c r="S161" i="47" s="1"/>
  <c r="K161" i="47"/>
  <c r="M161" i="47" s="1"/>
  <c r="J161" i="47"/>
  <c r="I161" i="47"/>
  <c r="G161" i="47"/>
  <c r="AW160" i="47"/>
  <c r="AV160" i="47"/>
  <c r="AR160" i="47"/>
  <c r="AQ160" i="47"/>
  <c r="AM160" i="47"/>
  <c r="AL160" i="47"/>
  <c r="AG160" i="47"/>
  <c r="AH160" i="47" s="1"/>
  <c r="AB160" i="47"/>
  <c r="AC160" i="47" s="1"/>
  <c r="X160" i="47"/>
  <c r="W160" i="47"/>
  <c r="R160" i="47"/>
  <c r="S160" i="47" s="1"/>
  <c r="K160" i="47"/>
  <c r="M160" i="47" s="1"/>
  <c r="J160" i="47"/>
  <c r="I160" i="47"/>
  <c r="G160" i="47"/>
  <c r="AV159" i="47"/>
  <c r="AW159" i="47" s="1"/>
  <c r="AQ159" i="47"/>
  <c r="AR159" i="47" s="1"/>
  <c r="AL159" i="47"/>
  <c r="AM159" i="47" s="1"/>
  <c r="AH159" i="47"/>
  <c r="AG159" i="47"/>
  <c r="AB159" i="47"/>
  <c r="AC159" i="47" s="1"/>
  <c r="W159" i="47"/>
  <c r="X159" i="47" s="1"/>
  <c r="S159" i="47"/>
  <c r="R159" i="47"/>
  <c r="K159" i="47"/>
  <c r="M159" i="47" s="1"/>
  <c r="J159" i="47"/>
  <c r="I159" i="47"/>
  <c r="G159" i="47"/>
  <c r="AV158" i="47"/>
  <c r="AW158" i="47" s="1"/>
  <c r="AQ158" i="47"/>
  <c r="AR158" i="47" s="1"/>
  <c r="AL158" i="47"/>
  <c r="AM158" i="47" s="1"/>
  <c r="AH158" i="47"/>
  <c r="AG158" i="47"/>
  <c r="AB158" i="47"/>
  <c r="AC158" i="47" s="1"/>
  <c r="W158" i="47"/>
  <c r="X158" i="47" s="1"/>
  <c r="S158" i="47"/>
  <c r="R158" i="47"/>
  <c r="K158" i="47" s="1"/>
  <c r="M158" i="47" s="1"/>
  <c r="J158" i="47"/>
  <c r="I158" i="47"/>
  <c r="G158" i="47"/>
  <c r="AV157" i="47"/>
  <c r="AW157" i="47" s="1"/>
  <c r="AR157" i="47"/>
  <c r="AQ157" i="47"/>
  <c r="AM157" i="47"/>
  <c r="AL157" i="47"/>
  <c r="AG157" i="47"/>
  <c r="AH157" i="47" s="1"/>
  <c r="AC157" i="47"/>
  <c r="AB157" i="47"/>
  <c r="W157" i="47"/>
  <c r="X157" i="47" s="1"/>
  <c r="S157" i="47"/>
  <c r="R157" i="47"/>
  <c r="K157" i="47" s="1"/>
  <c r="M157" i="47"/>
  <c r="J157" i="47"/>
  <c r="I157" i="47"/>
  <c r="G157" i="47"/>
  <c r="AV156" i="47"/>
  <c r="AW156" i="47" s="1"/>
  <c r="AQ156" i="47"/>
  <c r="AR156" i="47" s="1"/>
  <c r="AM156" i="47"/>
  <c r="AL156" i="47"/>
  <c r="AG156" i="47"/>
  <c r="AH156" i="47" s="1"/>
  <c r="AC156" i="47"/>
  <c r="AB156" i="47"/>
  <c r="W156" i="47"/>
  <c r="X156" i="47" s="1"/>
  <c r="R156" i="47"/>
  <c r="S156" i="47" s="1"/>
  <c r="K156" i="47"/>
  <c r="M156" i="47" s="1"/>
  <c r="J156" i="47"/>
  <c r="I156" i="47"/>
  <c r="G156" i="47"/>
  <c r="AV155" i="47"/>
  <c r="AW155" i="47" s="1"/>
  <c r="AR155" i="47"/>
  <c r="AQ155" i="47"/>
  <c r="AL155" i="47"/>
  <c r="AM155" i="47" s="1"/>
  <c r="AG155" i="47"/>
  <c r="AH155" i="47" s="1"/>
  <c r="AC155" i="47"/>
  <c r="AB155" i="47"/>
  <c r="X155" i="47"/>
  <c r="W155" i="47"/>
  <c r="R155" i="47"/>
  <c r="S155" i="47" s="1"/>
  <c r="K155" i="47"/>
  <c r="M155" i="47" s="1"/>
  <c r="J155" i="47"/>
  <c r="I155" i="47"/>
  <c r="G155" i="47"/>
  <c r="AV154" i="47"/>
  <c r="AW154" i="47" s="1"/>
  <c r="AQ154" i="47"/>
  <c r="AR154" i="47" s="1"/>
  <c r="AL154" i="47"/>
  <c r="AM154" i="47" s="1"/>
  <c r="AG154" i="47"/>
  <c r="AH154" i="47" s="1"/>
  <c r="AB154" i="47"/>
  <c r="AC154" i="47" s="1"/>
  <c r="X154" i="47"/>
  <c r="W154" i="47"/>
  <c r="R154" i="47"/>
  <c r="S154" i="47" s="1"/>
  <c r="K154" i="47"/>
  <c r="M154" i="47" s="1"/>
  <c r="J154" i="47"/>
  <c r="I154" i="47"/>
  <c r="G154" i="47"/>
  <c r="AV153" i="47"/>
  <c r="AW153" i="47" s="1"/>
  <c r="AQ153" i="47"/>
  <c r="AR153" i="47" s="1"/>
  <c r="AL153" i="47"/>
  <c r="AM153" i="47" s="1"/>
  <c r="AH153" i="47"/>
  <c r="AG153" i="47"/>
  <c r="AC153" i="47"/>
  <c r="AB153" i="47"/>
  <c r="X153" i="47"/>
  <c r="W153" i="47"/>
  <c r="S153" i="47"/>
  <c r="R153" i="47"/>
  <c r="K153" i="47"/>
  <c r="M153" i="47" s="1"/>
  <c r="J153" i="47"/>
  <c r="I153" i="47"/>
  <c r="G153" i="47"/>
  <c r="AV152" i="47"/>
  <c r="AW152" i="47" s="1"/>
  <c r="AQ152" i="47"/>
  <c r="AR152" i="47" s="1"/>
  <c r="AL152" i="47"/>
  <c r="AM152" i="47" s="1"/>
  <c r="AG152" i="47"/>
  <c r="AH152" i="47" s="1"/>
  <c r="AB152" i="47"/>
  <c r="AC152" i="47" s="1"/>
  <c r="X152" i="47"/>
  <c r="W152" i="47"/>
  <c r="S152" i="47"/>
  <c r="R152" i="47"/>
  <c r="K152" i="47"/>
  <c r="M152" i="47" s="1"/>
  <c r="J152" i="47"/>
  <c r="I152" i="47"/>
  <c r="G152" i="47"/>
  <c r="AW151" i="47"/>
  <c r="AV151" i="47"/>
  <c r="AQ151" i="47"/>
  <c r="AR151" i="47" s="1"/>
  <c r="AL151" i="47"/>
  <c r="AM151" i="47" s="1"/>
  <c r="AG151" i="47"/>
  <c r="AH151" i="47" s="1"/>
  <c r="AB151" i="47"/>
  <c r="AC151" i="47" s="1"/>
  <c r="W151" i="47"/>
  <c r="X151" i="47" s="1"/>
  <c r="R151" i="47"/>
  <c r="K151" i="47" s="1"/>
  <c r="M151" i="47" s="1"/>
  <c r="J151" i="47"/>
  <c r="I151" i="47"/>
  <c r="G151" i="47"/>
  <c r="AV150" i="47"/>
  <c r="AW150" i="47" s="1"/>
  <c r="AQ150" i="47"/>
  <c r="AR150" i="47" s="1"/>
  <c r="AL150" i="47"/>
  <c r="AM150" i="47" s="1"/>
  <c r="AG150" i="47"/>
  <c r="AH150" i="47" s="1"/>
  <c r="AB150" i="47"/>
  <c r="AC150" i="47" s="1"/>
  <c r="X150" i="47"/>
  <c r="W150" i="47"/>
  <c r="S150" i="47"/>
  <c r="R150" i="47"/>
  <c r="K150" i="47" s="1"/>
  <c r="M150" i="47"/>
  <c r="J150" i="47"/>
  <c r="I150" i="47"/>
  <c r="G150" i="47"/>
  <c r="AV149" i="47"/>
  <c r="AW149" i="47" s="1"/>
  <c r="AR149" i="47"/>
  <c r="AQ149" i="47"/>
  <c r="AL149" i="47"/>
  <c r="AM149" i="47" s="1"/>
  <c r="AG149" i="47"/>
  <c r="AH149" i="47" s="1"/>
  <c r="AB149" i="47"/>
  <c r="AC149" i="47" s="1"/>
  <c r="W149" i="47"/>
  <c r="X149" i="47" s="1"/>
  <c r="R149" i="47"/>
  <c r="S149" i="47" s="1"/>
  <c r="J149" i="47"/>
  <c r="I149" i="47"/>
  <c r="G149" i="47"/>
  <c r="AV148" i="47"/>
  <c r="AW148" i="47" s="1"/>
  <c r="AQ148" i="47"/>
  <c r="AR148" i="47" s="1"/>
  <c r="AL148" i="47"/>
  <c r="AM148" i="47" s="1"/>
  <c r="AG148" i="47"/>
  <c r="AH148" i="47" s="1"/>
  <c r="AB148" i="47"/>
  <c r="AC148" i="47" s="1"/>
  <c r="W148" i="47"/>
  <c r="X148" i="47" s="1"/>
  <c r="R148" i="47"/>
  <c r="S148" i="47" s="1"/>
  <c r="K148" i="47"/>
  <c r="M148" i="47" s="1"/>
  <c r="J148" i="47"/>
  <c r="I148" i="47"/>
  <c r="G148" i="47"/>
  <c r="AV147" i="47"/>
  <c r="AS147" i="47"/>
  <c r="AR147" i="47"/>
  <c r="AQ147" i="47"/>
  <c r="AL147" i="47"/>
  <c r="AN147" i="47" s="1"/>
  <c r="AG147" i="47"/>
  <c r="AH147" i="47" s="1"/>
  <c r="AD147" i="47"/>
  <c r="AB147" i="47"/>
  <c r="AC147" i="47" s="1"/>
  <c r="Y147" i="47"/>
  <c r="X147" i="47"/>
  <c r="W147" i="47"/>
  <c r="R147" i="47"/>
  <c r="T147" i="47" s="1"/>
  <c r="K147" i="47"/>
  <c r="M147" i="47" s="1"/>
  <c r="J147" i="47"/>
  <c r="I147" i="47"/>
  <c r="H147" i="47"/>
  <c r="G147" i="47"/>
  <c r="C1" i="48"/>
  <c r="AV201" i="48"/>
  <c r="AW201" i="48" s="1"/>
  <c r="AQ201" i="48"/>
  <c r="AR201" i="48" s="1"/>
  <c r="AL201" i="48"/>
  <c r="AM201" i="48" s="1"/>
  <c r="AG201" i="48"/>
  <c r="AH201" i="48" s="1"/>
  <c r="AB201" i="48"/>
  <c r="AC201" i="48" s="1"/>
  <c r="X201" i="48"/>
  <c r="W201" i="48"/>
  <c r="R201" i="48"/>
  <c r="S201" i="48" s="1"/>
  <c r="J201" i="48"/>
  <c r="I201" i="48"/>
  <c r="G201" i="48"/>
  <c r="AW200" i="48"/>
  <c r="AV200" i="48"/>
  <c r="AQ200" i="48"/>
  <c r="AR200" i="48" s="1"/>
  <c r="AL200" i="48"/>
  <c r="AM200" i="48" s="1"/>
  <c r="AG200" i="48"/>
  <c r="AH200" i="48" s="1"/>
  <c r="AC200" i="48"/>
  <c r="AB200" i="48"/>
  <c r="W200" i="48"/>
  <c r="X200" i="48" s="1"/>
  <c r="R200" i="48"/>
  <c r="S200" i="48" s="1"/>
  <c r="K200" i="48"/>
  <c r="M200" i="48" s="1"/>
  <c r="J200" i="48"/>
  <c r="I200" i="48"/>
  <c r="G200" i="48"/>
  <c r="AV199" i="48"/>
  <c r="AW199" i="48" s="1"/>
  <c r="AQ199" i="48"/>
  <c r="AR199" i="48" s="1"/>
  <c r="AL199" i="48"/>
  <c r="AM199" i="48" s="1"/>
  <c r="AG199" i="48"/>
  <c r="AH199" i="48" s="1"/>
  <c r="AC199" i="48"/>
  <c r="AB199" i="48"/>
  <c r="W199" i="48"/>
  <c r="X199" i="48" s="1"/>
  <c r="S199" i="48"/>
  <c r="R199" i="48"/>
  <c r="K199" i="48"/>
  <c r="M199" i="48" s="1"/>
  <c r="J199" i="48"/>
  <c r="I199" i="48"/>
  <c r="G199" i="48"/>
  <c r="AV198" i="48"/>
  <c r="AW198" i="48" s="1"/>
  <c r="AR198" i="48"/>
  <c r="AQ198" i="48"/>
  <c r="AL198" i="48"/>
  <c r="AM198" i="48" s="1"/>
  <c r="AG198" i="48"/>
  <c r="AH198" i="48" s="1"/>
  <c r="AC198" i="48"/>
  <c r="AB198" i="48"/>
  <c r="X198" i="48"/>
  <c r="W198" i="48"/>
  <c r="R198" i="48"/>
  <c r="J198" i="48"/>
  <c r="I198" i="48"/>
  <c r="G198" i="48"/>
  <c r="AV197" i="48"/>
  <c r="AW197" i="48" s="1"/>
  <c r="AR197" i="48"/>
  <c r="AQ197" i="48"/>
  <c r="AL197" i="48"/>
  <c r="AM197" i="48" s="1"/>
  <c r="AG197" i="48"/>
  <c r="AH197" i="48" s="1"/>
  <c r="AB197" i="48"/>
  <c r="AC197" i="48" s="1"/>
  <c r="W197" i="48"/>
  <c r="X197" i="48" s="1"/>
  <c r="R197" i="48"/>
  <c r="S197" i="48" s="1"/>
  <c r="J197" i="48"/>
  <c r="I197" i="48"/>
  <c r="G197" i="48"/>
  <c r="AV196" i="48"/>
  <c r="AW196" i="48" s="1"/>
  <c r="AR196" i="48"/>
  <c r="AQ196" i="48"/>
  <c r="AM196" i="48"/>
  <c r="AL196" i="48"/>
  <c r="AG196" i="48"/>
  <c r="AH196" i="48" s="1"/>
  <c r="AB196" i="48"/>
  <c r="AC196" i="48" s="1"/>
  <c r="W196" i="48"/>
  <c r="X196" i="48" s="1"/>
  <c r="S196" i="48"/>
  <c r="R196" i="48"/>
  <c r="K196" i="48"/>
  <c r="M196" i="48" s="1"/>
  <c r="J196" i="48"/>
  <c r="I196" i="48"/>
  <c r="G196" i="48"/>
  <c r="AV195" i="48"/>
  <c r="AW195" i="48" s="1"/>
  <c r="AQ195" i="48"/>
  <c r="AR195" i="48" s="1"/>
  <c r="AL195" i="48"/>
  <c r="AM195" i="48" s="1"/>
  <c r="AG195" i="48"/>
  <c r="AH195" i="48" s="1"/>
  <c r="AB195" i="48"/>
  <c r="AC195" i="48" s="1"/>
  <c r="X195" i="48"/>
  <c r="W195" i="48"/>
  <c r="R195" i="48"/>
  <c r="K195" i="48" s="1"/>
  <c r="M195" i="48" s="1"/>
  <c r="J195" i="48"/>
  <c r="I195" i="48"/>
  <c r="G195" i="48"/>
  <c r="AV194" i="48"/>
  <c r="AW194" i="48" s="1"/>
  <c r="AQ194" i="48"/>
  <c r="AR194" i="48" s="1"/>
  <c r="AM194" i="48"/>
  <c r="AL194" i="48"/>
  <c r="AH194" i="48"/>
  <c r="AG194" i="48"/>
  <c r="AB194" i="48"/>
  <c r="AC194" i="48" s="1"/>
  <c r="W194" i="48"/>
  <c r="X194" i="48" s="1"/>
  <c r="R194" i="48"/>
  <c r="K194" i="48" s="1"/>
  <c r="M194" i="48" s="1"/>
  <c r="J194" i="48"/>
  <c r="I194" i="48"/>
  <c r="G194" i="48"/>
  <c r="AV193" i="48"/>
  <c r="AW193" i="48" s="1"/>
  <c r="AQ193" i="48"/>
  <c r="AR193" i="48" s="1"/>
  <c r="AL193" i="48"/>
  <c r="AM193" i="48" s="1"/>
  <c r="AG193" i="48"/>
  <c r="AH193" i="48" s="1"/>
  <c r="AB193" i="48"/>
  <c r="AC193" i="48" s="1"/>
  <c r="W193" i="48"/>
  <c r="X193" i="48" s="1"/>
  <c r="R193" i="48"/>
  <c r="S193" i="48" s="1"/>
  <c r="K193" i="48"/>
  <c r="M193" i="48" s="1"/>
  <c r="J193" i="48"/>
  <c r="I193" i="48"/>
  <c r="G193" i="48"/>
  <c r="AV192" i="48"/>
  <c r="AW192" i="48" s="1"/>
  <c r="AR192" i="48"/>
  <c r="AQ192" i="48"/>
  <c r="AL192" i="48"/>
  <c r="AM192" i="48" s="1"/>
  <c r="AG192" i="48"/>
  <c r="AH192" i="48" s="1"/>
  <c r="AC192" i="48"/>
  <c r="AB192" i="48"/>
  <c r="W192" i="48"/>
  <c r="X192" i="48" s="1"/>
  <c r="R192" i="48"/>
  <c r="S192" i="48" s="1"/>
  <c r="K192" i="48"/>
  <c r="M192" i="48" s="1"/>
  <c r="J192" i="48"/>
  <c r="I192" i="48"/>
  <c r="G192" i="48"/>
  <c r="AW191" i="48"/>
  <c r="AV191" i="48"/>
  <c r="AQ191" i="48"/>
  <c r="AR191" i="48" s="1"/>
  <c r="AM191" i="48"/>
  <c r="AL191" i="48"/>
  <c r="AH191" i="48"/>
  <c r="AG191" i="48"/>
  <c r="AB191" i="48"/>
  <c r="AC191" i="48" s="1"/>
  <c r="W191" i="48"/>
  <c r="X191" i="48" s="1"/>
  <c r="R191" i="48"/>
  <c r="S191" i="48" s="1"/>
  <c r="K191" i="48"/>
  <c r="M191" i="48" s="1"/>
  <c r="J191" i="48"/>
  <c r="I191" i="48"/>
  <c r="G191" i="48"/>
  <c r="AV190" i="48"/>
  <c r="AW190" i="48" s="1"/>
  <c r="AQ190" i="48"/>
  <c r="AR190" i="48" s="1"/>
  <c r="AM190" i="48"/>
  <c r="AL190" i="48"/>
  <c r="AG190" i="48"/>
  <c r="AH190" i="48" s="1"/>
  <c r="AB190" i="48"/>
  <c r="AC190" i="48" s="1"/>
  <c r="X190" i="48"/>
  <c r="W190" i="48"/>
  <c r="R190" i="48"/>
  <c r="S190" i="48" s="1"/>
  <c r="K190" i="48"/>
  <c r="M190" i="48" s="1"/>
  <c r="J190" i="48"/>
  <c r="I190" i="48"/>
  <c r="G190" i="48"/>
  <c r="AV189" i="48"/>
  <c r="AW189" i="48" s="1"/>
  <c r="AR189" i="48"/>
  <c r="AQ189" i="48"/>
  <c r="AL189" i="48"/>
  <c r="AM189" i="48" s="1"/>
  <c r="AG189" i="48"/>
  <c r="AH189" i="48" s="1"/>
  <c r="AB189" i="48"/>
  <c r="AC189" i="48" s="1"/>
  <c r="W189" i="48"/>
  <c r="X189" i="48" s="1"/>
  <c r="R189" i="48"/>
  <c r="S189" i="48" s="1"/>
  <c r="K189" i="48"/>
  <c r="M189" i="48" s="1"/>
  <c r="J189" i="48"/>
  <c r="I189" i="48"/>
  <c r="G189" i="48"/>
  <c r="AW188" i="48"/>
  <c r="AV188" i="48"/>
  <c r="AQ188" i="48"/>
  <c r="AR188" i="48" s="1"/>
  <c r="AL188" i="48"/>
  <c r="AM188" i="48" s="1"/>
  <c r="AG188" i="48"/>
  <c r="AH188" i="48" s="1"/>
  <c r="AB188" i="48"/>
  <c r="AC188" i="48" s="1"/>
  <c r="W188" i="48"/>
  <c r="X188" i="48" s="1"/>
  <c r="S188" i="48"/>
  <c r="R188" i="48"/>
  <c r="K188" i="48"/>
  <c r="M188" i="48" s="1"/>
  <c r="J188" i="48"/>
  <c r="I188" i="48"/>
  <c r="G188" i="48"/>
  <c r="AX187" i="48"/>
  <c r="AW187" i="48"/>
  <c r="AV187" i="48"/>
  <c r="AS187" i="48"/>
  <c r="AR187" i="48"/>
  <c r="AQ187" i="48"/>
  <c r="AM187" i="48"/>
  <c r="AL187" i="48"/>
  <c r="AN187" i="48" s="1"/>
  <c r="AG187" i="48"/>
  <c r="AH187" i="48" s="1"/>
  <c r="AD187" i="48"/>
  <c r="AC187" i="48"/>
  <c r="AB187" i="48"/>
  <c r="W187" i="48"/>
  <c r="Y187" i="48" s="1"/>
  <c r="S187" i="48"/>
  <c r="R187" i="48"/>
  <c r="K187" i="48" s="1"/>
  <c r="L187" i="48" s="1"/>
  <c r="M187" i="48"/>
  <c r="J187" i="48"/>
  <c r="I187" i="48"/>
  <c r="H187" i="48"/>
  <c r="G187" i="48"/>
  <c r="AV181" i="48"/>
  <c r="AW181" i="48" s="1"/>
  <c r="AR181" i="48"/>
  <c r="AQ181" i="48"/>
  <c r="AL181" i="48"/>
  <c r="AM181" i="48" s="1"/>
  <c r="AG181" i="48"/>
  <c r="AH181" i="48" s="1"/>
  <c r="AB181" i="48"/>
  <c r="AC181" i="48" s="1"/>
  <c r="X181" i="48"/>
  <c r="W181" i="48"/>
  <c r="R181" i="48"/>
  <c r="S181" i="48" s="1"/>
  <c r="K181" i="48"/>
  <c r="M181" i="48" s="1"/>
  <c r="J181" i="48"/>
  <c r="I181" i="48"/>
  <c r="G181" i="48"/>
  <c r="AW180" i="48"/>
  <c r="AV180" i="48"/>
  <c r="AQ180" i="48"/>
  <c r="AR180" i="48" s="1"/>
  <c r="AL180" i="48"/>
  <c r="AM180" i="48" s="1"/>
  <c r="AG180" i="48"/>
  <c r="AH180" i="48" s="1"/>
  <c r="AC180" i="48"/>
  <c r="AB180" i="48"/>
  <c r="X180" i="48"/>
  <c r="W180" i="48"/>
  <c r="S180" i="48"/>
  <c r="R180" i="48"/>
  <c r="K180" i="48"/>
  <c r="M180" i="48" s="1"/>
  <c r="J180" i="48"/>
  <c r="I180" i="48"/>
  <c r="G180" i="48"/>
  <c r="AV179" i="48"/>
  <c r="AW179" i="48" s="1"/>
  <c r="AQ179" i="48"/>
  <c r="AR179" i="48" s="1"/>
  <c r="AM179" i="48"/>
  <c r="AL179" i="48"/>
  <c r="AG179" i="48"/>
  <c r="AH179" i="48" s="1"/>
  <c r="AB179" i="48"/>
  <c r="AC179" i="48" s="1"/>
  <c r="W179" i="48"/>
  <c r="X179" i="48" s="1"/>
  <c r="S179" i="48"/>
  <c r="R179" i="48"/>
  <c r="K179" i="48" s="1"/>
  <c r="M179" i="48" s="1"/>
  <c r="J179" i="48"/>
  <c r="I179" i="48"/>
  <c r="G179" i="48"/>
  <c r="AV178" i="48"/>
  <c r="AW178" i="48" s="1"/>
  <c r="AR178" i="48"/>
  <c r="AQ178" i="48"/>
  <c r="AL178" i="48"/>
  <c r="AM178" i="48" s="1"/>
  <c r="AG178" i="48"/>
  <c r="AH178" i="48" s="1"/>
  <c r="AB178" i="48"/>
  <c r="AC178" i="48" s="1"/>
  <c r="W178" i="48"/>
  <c r="X178" i="48" s="1"/>
  <c r="R178" i="48"/>
  <c r="K178" i="48" s="1"/>
  <c r="M178" i="48"/>
  <c r="J178" i="48"/>
  <c r="I178" i="48"/>
  <c r="G178" i="48"/>
  <c r="AV177" i="48"/>
  <c r="AW177" i="48" s="1"/>
  <c r="AQ177" i="48"/>
  <c r="AR177" i="48" s="1"/>
  <c r="AL177" i="48"/>
  <c r="AM177" i="48" s="1"/>
  <c r="AH177" i="48"/>
  <c r="AG177" i="48"/>
  <c r="AB177" i="48"/>
  <c r="AC177" i="48" s="1"/>
  <c r="X177" i="48"/>
  <c r="W177" i="48"/>
  <c r="R177" i="48"/>
  <c r="S177" i="48" s="1"/>
  <c r="K177" i="48"/>
  <c r="M177" i="48" s="1"/>
  <c r="J177" i="48"/>
  <c r="I177" i="48"/>
  <c r="G177" i="48"/>
  <c r="AV176" i="48"/>
  <c r="AW176" i="48" s="1"/>
  <c r="AQ176" i="48"/>
  <c r="AR176" i="48" s="1"/>
  <c r="AM176" i="48"/>
  <c r="AL176" i="48"/>
  <c r="AG176" i="48"/>
  <c r="AH176" i="48" s="1"/>
  <c r="AB176" i="48"/>
  <c r="AC176" i="48" s="1"/>
  <c r="W176" i="48"/>
  <c r="X176" i="48" s="1"/>
  <c r="S176" i="48"/>
  <c r="R176" i="48"/>
  <c r="K176" i="48" s="1"/>
  <c r="M176" i="48" s="1"/>
  <c r="J176" i="48"/>
  <c r="I176" i="48"/>
  <c r="G176" i="48"/>
  <c r="AV175" i="48"/>
  <c r="AW175" i="48" s="1"/>
  <c r="AQ175" i="48"/>
  <c r="AR175" i="48" s="1"/>
  <c r="AL175" i="48"/>
  <c r="AM175" i="48" s="1"/>
  <c r="AG175" i="48"/>
  <c r="AH175" i="48" s="1"/>
  <c r="AC175" i="48"/>
  <c r="AB175" i="48"/>
  <c r="W175" i="48"/>
  <c r="X175" i="48" s="1"/>
  <c r="R175" i="48"/>
  <c r="S175" i="48" s="1"/>
  <c r="K175" i="48"/>
  <c r="M175" i="48" s="1"/>
  <c r="J175" i="48"/>
  <c r="I175" i="48"/>
  <c r="G175" i="48"/>
  <c r="AV174" i="48"/>
  <c r="AW174" i="48" s="1"/>
  <c r="AQ174" i="48"/>
  <c r="AR174" i="48" s="1"/>
  <c r="AM174" i="48"/>
  <c r="AL174" i="48"/>
  <c r="AH174" i="48"/>
  <c r="AG174" i="48"/>
  <c r="AB174" i="48"/>
  <c r="AC174" i="48" s="1"/>
  <c r="W174" i="48"/>
  <c r="X174" i="48" s="1"/>
  <c r="R174" i="48"/>
  <c r="S174" i="48" s="1"/>
  <c r="J174" i="48"/>
  <c r="I174" i="48"/>
  <c r="G174" i="48"/>
  <c r="AV173" i="48"/>
  <c r="AW173" i="48" s="1"/>
  <c r="AQ173" i="48"/>
  <c r="AR173" i="48" s="1"/>
  <c r="AM173" i="48"/>
  <c r="AL173" i="48"/>
  <c r="AH173" i="48"/>
  <c r="AG173" i="48"/>
  <c r="AB173" i="48"/>
  <c r="AC173" i="48" s="1"/>
  <c r="X173" i="48"/>
  <c r="W173" i="48"/>
  <c r="R173" i="48"/>
  <c r="S173" i="48" s="1"/>
  <c r="K173" i="48"/>
  <c r="M173" i="48" s="1"/>
  <c r="J173" i="48"/>
  <c r="I173" i="48"/>
  <c r="G173" i="48"/>
  <c r="AW172" i="48"/>
  <c r="AV172" i="48"/>
  <c r="AQ172" i="48"/>
  <c r="AR172" i="48" s="1"/>
  <c r="AL172" i="48"/>
  <c r="AM172" i="48" s="1"/>
  <c r="AG172" i="48"/>
  <c r="AH172" i="48" s="1"/>
  <c r="AC172" i="48"/>
  <c r="AB172" i="48"/>
  <c r="W172" i="48"/>
  <c r="X172" i="48" s="1"/>
  <c r="R172" i="48"/>
  <c r="S172" i="48" s="1"/>
  <c r="K172" i="48"/>
  <c r="M172" i="48" s="1"/>
  <c r="J172" i="48"/>
  <c r="I172" i="48"/>
  <c r="G172" i="48"/>
  <c r="AV171" i="48"/>
  <c r="AW171" i="48" s="1"/>
  <c r="AQ171" i="48"/>
  <c r="AR171" i="48" s="1"/>
  <c r="AL171" i="48"/>
  <c r="AM171" i="48" s="1"/>
  <c r="AG171" i="48"/>
  <c r="AH171" i="48" s="1"/>
  <c r="AB171" i="48"/>
  <c r="AC171" i="48" s="1"/>
  <c r="W171" i="48"/>
  <c r="X171" i="48" s="1"/>
  <c r="S171" i="48"/>
  <c r="R171" i="48"/>
  <c r="K171" i="48"/>
  <c r="M171" i="48" s="1"/>
  <c r="J171" i="48"/>
  <c r="I171" i="48"/>
  <c r="G171" i="48"/>
  <c r="AV170" i="48"/>
  <c r="AW170" i="48" s="1"/>
  <c r="AR170" i="48"/>
  <c r="AQ170" i="48"/>
  <c r="AL170" i="48"/>
  <c r="AM170" i="48" s="1"/>
  <c r="AG170" i="48"/>
  <c r="AH170" i="48" s="1"/>
  <c r="AB170" i="48"/>
  <c r="AC170" i="48" s="1"/>
  <c r="X170" i="48"/>
  <c r="W170" i="48"/>
  <c r="R170" i="48"/>
  <c r="J170" i="48"/>
  <c r="I170" i="48"/>
  <c r="G170" i="48"/>
  <c r="AV169" i="48"/>
  <c r="AW169" i="48" s="1"/>
  <c r="AQ169" i="48"/>
  <c r="AR169" i="48" s="1"/>
  <c r="AL169" i="48"/>
  <c r="AM169" i="48" s="1"/>
  <c r="AG169" i="48"/>
  <c r="AH169" i="48" s="1"/>
  <c r="AB169" i="48"/>
  <c r="AC169" i="48" s="1"/>
  <c r="X169" i="48"/>
  <c r="W169" i="48"/>
  <c r="R169" i="48"/>
  <c r="S169" i="48" s="1"/>
  <c r="J169" i="48"/>
  <c r="I169" i="48"/>
  <c r="G169" i="48"/>
  <c r="AV168" i="48"/>
  <c r="AW168" i="48" s="1"/>
  <c r="AQ168" i="48"/>
  <c r="AR168" i="48" s="1"/>
  <c r="AM168" i="48"/>
  <c r="AL168" i="48"/>
  <c r="AG168" i="48"/>
  <c r="AH168" i="48" s="1"/>
  <c r="AB168" i="48"/>
  <c r="AC168" i="48" s="1"/>
  <c r="X168" i="48"/>
  <c r="W168" i="48"/>
  <c r="S168" i="48"/>
  <c r="R168" i="48"/>
  <c r="K168" i="48"/>
  <c r="M168" i="48" s="1"/>
  <c r="J168" i="48"/>
  <c r="I168" i="48"/>
  <c r="G168" i="48"/>
  <c r="AV167" i="48"/>
  <c r="AX167" i="48" s="1"/>
  <c r="AQ167" i="48"/>
  <c r="AS167" i="48" s="1"/>
  <c r="AL167" i="48"/>
  <c r="AN167" i="48" s="1"/>
  <c r="AH167" i="48"/>
  <c r="AG167" i="48"/>
  <c r="AI167" i="48" s="1"/>
  <c r="AD167" i="48"/>
  <c r="AC167" i="48"/>
  <c r="AB167" i="48"/>
  <c r="Y167" i="48"/>
  <c r="X167" i="48"/>
  <c r="W167" i="48"/>
  <c r="R167" i="48"/>
  <c r="T167" i="48" s="1"/>
  <c r="K167" i="48"/>
  <c r="M167" i="48" s="1"/>
  <c r="J167" i="48"/>
  <c r="I167" i="48"/>
  <c r="H167" i="48"/>
  <c r="G167" i="48"/>
  <c r="AW161" i="48"/>
  <c r="AV161" i="48"/>
  <c r="AR161" i="48"/>
  <c r="AQ161" i="48"/>
  <c r="AL161" i="48"/>
  <c r="AM161" i="48" s="1"/>
  <c r="AG161" i="48"/>
  <c r="AH161" i="48" s="1"/>
  <c r="AB161" i="48"/>
  <c r="AC161" i="48" s="1"/>
  <c r="W161" i="48"/>
  <c r="X161" i="48" s="1"/>
  <c r="R161" i="48"/>
  <c r="S161" i="48" s="1"/>
  <c r="J161" i="48"/>
  <c r="I161" i="48"/>
  <c r="G161" i="48"/>
  <c r="AW160" i="48"/>
  <c r="AV160" i="48"/>
  <c r="AQ160" i="48"/>
  <c r="AR160" i="48" s="1"/>
  <c r="AM160" i="48"/>
  <c r="AL160" i="48"/>
  <c r="AG160" i="48"/>
  <c r="AH160" i="48" s="1"/>
  <c r="AB160" i="48"/>
  <c r="AC160" i="48" s="1"/>
  <c r="W160" i="48"/>
  <c r="X160" i="48" s="1"/>
  <c r="S160" i="48"/>
  <c r="R160" i="48"/>
  <c r="K160" i="48"/>
  <c r="M160" i="48" s="1"/>
  <c r="J160" i="48"/>
  <c r="I160" i="48"/>
  <c r="G160" i="48"/>
  <c r="AV159" i="48"/>
  <c r="AW159" i="48" s="1"/>
  <c r="AR159" i="48"/>
  <c r="AQ159" i="48"/>
  <c r="AM159" i="48"/>
  <c r="AL159" i="48"/>
  <c r="AG159" i="48"/>
  <c r="AH159" i="48" s="1"/>
  <c r="AB159" i="48"/>
  <c r="AC159" i="48" s="1"/>
  <c r="W159" i="48"/>
  <c r="X159" i="48" s="1"/>
  <c r="R159" i="48"/>
  <c r="K159" i="48" s="1"/>
  <c r="M159" i="48" s="1"/>
  <c r="J159" i="48"/>
  <c r="I159" i="48"/>
  <c r="G159" i="48"/>
  <c r="AV158" i="48"/>
  <c r="AW158" i="48" s="1"/>
  <c r="AQ158" i="48"/>
  <c r="AR158" i="48" s="1"/>
  <c r="AL158" i="48"/>
  <c r="AM158" i="48" s="1"/>
  <c r="AH158" i="48"/>
  <c r="AG158" i="48"/>
  <c r="AB158" i="48"/>
  <c r="AC158" i="48" s="1"/>
  <c r="W158" i="48"/>
  <c r="X158" i="48" s="1"/>
  <c r="R158" i="48"/>
  <c r="K158" i="48" s="1"/>
  <c r="M158" i="48"/>
  <c r="J158" i="48"/>
  <c r="I158" i="48"/>
  <c r="G158" i="48"/>
  <c r="AV157" i="48"/>
  <c r="AW157" i="48" s="1"/>
  <c r="AQ157" i="48"/>
  <c r="AR157" i="48" s="1"/>
  <c r="AM157" i="48"/>
  <c r="AL157" i="48"/>
  <c r="AG157" i="48"/>
  <c r="AH157" i="48" s="1"/>
  <c r="AB157" i="48"/>
  <c r="AC157" i="48" s="1"/>
  <c r="W157" i="48"/>
  <c r="X157" i="48" s="1"/>
  <c r="R157" i="48"/>
  <c r="S157" i="48" s="1"/>
  <c r="J157" i="48"/>
  <c r="I157" i="48"/>
  <c r="G157" i="48"/>
  <c r="AV156" i="48"/>
  <c r="AW156" i="48" s="1"/>
  <c r="AQ156" i="48"/>
  <c r="AR156" i="48" s="1"/>
  <c r="AL156" i="48"/>
  <c r="AM156" i="48" s="1"/>
  <c r="AG156" i="48"/>
  <c r="AH156" i="48" s="1"/>
  <c r="AC156" i="48"/>
  <c r="AB156" i="48"/>
  <c r="W156" i="48"/>
  <c r="X156" i="48" s="1"/>
  <c r="R156" i="48"/>
  <c r="S156" i="48" s="1"/>
  <c r="K156" i="48"/>
  <c r="M156" i="48" s="1"/>
  <c r="J156" i="48"/>
  <c r="I156" i="48"/>
  <c r="G156" i="48"/>
  <c r="AW155" i="48"/>
  <c r="AV155" i="48"/>
  <c r="AQ155" i="48"/>
  <c r="AR155" i="48" s="1"/>
  <c r="AL155" i="48"/>
  <c r="AM155" i="48" s="1"/>
  <c r="AG155" i="48"/>
  <c r="AH155" i="48" s="1"/>
  <c r="AB155" i="48"/>
  <c r="AC155" i="48" s="1"/>
  <c r="W155" i="48"/>
  <c r="X155" i="48" s="1"/>
  <c r="R155" i="48"/>
  <c r="S155" i="48" s="1"/>
  <c r="M155" i="48"/>
  <c r="K155" i="48"/>
  <c r="J155" i="48"/>
  <c r="I155" i="48"/>
  <c r="G155" i="48"/>
  <c r="AV154" i="48"/>
  <c r="AW154" i="48" s="1"/>
  <c r="AQ154" i="48"/>
  <c r="AR154" i="48" s="1"/>
  <c r="AL154" i="48"/>
  <c r="AM154" i="48" s="1"/>
  <c r="AG154" i="48"/>
  <c r="AH154" i="48" s="1"/>
  <c r="AB154" i="48"/>
  <c r="AC154" i="48" s="1"/>
  <c r="X154" i="48"/>
  <c r="W154" i="48"/>
  <c r="R154" i="48"/>
  <c r="S154" i="48" s="1"/>
  <c r="K154" i="48"/>
  <c r="M154" i="48" s="1"/>
  <c r="J154" i="48"/>
  <c r="I154" i="48"/>
  <c r="G154" i="48"/>
  <c r="AV153" i="48"/>
  <c r="AW153" i="48" s="1"/>
  <c r="AR153" i="48"/>
  <c r="AQ153" i="48"/>
  <c r="AL153" i="48"/>
  <c r="AM153" i="48" s="1"/>
  <c r="AG153" i="48"/>
  <c r="AH153" i="48" s="1"/>
  <c r="AB153" i="48"/>
  <c r="AC153" i="48" s="1"/>
  <c r="X153" i="48"/>
  <c r="W153" i="48"/>
  <c r="R153" i="48"/>
  <c r="S153" i="48" s="1"/>
  <c r="K153" i="48"/>
  <c r="M153" i="48" s="1"/>
  <c r="J153" i="48"/>
  <c r="I153" i="48"/>
  <c r="G153" i="48"/>
  <c r="AW152" i="48"/>
  <c r="AV152" i="48"/>
  <c r="AQ152" i="48"/>
  <c r="AR152" i="48" s="1"/>
  <c r="AL152" i="48"/>
  <c r="AM152" i="48" s="1"/>
  <c r="AG152" i="48"/>
  <c r="AH152" i="48" s="1"/>
  <c r="AB152" i="48"/>
  <c r="AC152" i="48" s="1"/>
  <c r="W152" i="48"/>
  <c r="X152" i="48" s="1"/>
  <c r="S152" i="48"/>
  <c r="R152" i="48"/>
  <c r="K152" i="48"/>
  <c r="M152" i="48" s="1"/>
  <c r="J152" i="48"/>
  <c r="I152" i="48"/>
  <c r="G152" i="48"/>
  <c r="AV151" i="48"/>
  <c r="AW151" i="48" s="1"/>
  <c r="AQ151" i="48"/>
  <c r="AR151" i="48" s="1"/>
  <c r="AM151" i="48"/>
  <c r="AL151" i="48"/>
  <c r="AG151" i="48"/>
  <c r="AH151" i="48" s="1"/>
  <c r="AC151" i="48"/>
  <c r="AB151" i="48"/>
  <c r="W151" i="48"/>
  <c r="X151" i="48" s="1"/>
  <c r="R151" i="48"/>
  <c r="K151" i="48" s="1"/>
  <c r="M151" i="48" s="1"/>
  <c r="J151" i="48"/>
  <c r="I151" i="48"/>
  <c r="G151" i="48"/>
  <c r="AV150" i="48"/>
  <c r="AW150" i="48" s="1"/>
  <c r="AR150" i="48"/>
  <c r="AQ150" i="48"/>
  <c r="AL150" i="48"/>
  <c r="AM150" i="48" s="1"/>
  <c r="AG150" i="48"/>
  <c r="AH150" i="48" s="1"/>
  <c r="AB150" i="48"/>
  <c r="AC150" i="48" s="1"/>
  <c r="W150" i="48"/>
  <c r="X150" i="48" s="1"/>
  <c r="R150" i="48"/>
  <c r="K150" i="48" s="1"/>
  <c r="M150" i="48" s="1"/>
  <c r="J150" i="48"/>
  <c r="I150" i="48"/>
  <c r="G150" i="48"/>
  <c r="AV149" i="48"/>
  <c r="AW149" i="48" s="1"/>
  <c r="AQ149" i="48"/>
  <c r="AR149" i="48" s="1"/>
  <c r="AL149" i="48"/>
  <c r="AM149" i="48" s="1"/>
  <c r="AH149" i="48"/>
  <c r="AG149" i="48"/>
  <c r="AB149" i="48"/>
  <c r="AC149" i="48" s="1"/>
  <c r="X149" i="48"/>
  <c r="W149" i="48"/>
  <c r="R149" i="48"/>
  <c r="S149" i="48" s="1"/>
  <c r="K149" i="48"/>
  <c r="M149" i="48" s="1"/>
  <c r="J149" i="48"/>
  <c r="I149" i="48"/>
  <c r="G149" i="48"/>
  <c r="AV148" i="48"/>
  <c r="AW148" i="48" s="1"/>
  <c r="AR148" i="48"/>
  <c r="AQ148" i="48"/>
  <c r="AM148" i="48"/>
  <c r="AL148" i="48"/>
  <c r="AG148" i="48"/>
  <c r="AH148" i="48" s="1"/>
  <c r="AB148" i="48"/>
  <c r="AC148" i="48" s="1"/>
  <c r="W148" i="48"/>
  <c r="X148" i="48" s="1"/>
  <c r="S148" i="48"/>
  <c r="R148" i="48"/>
  <c r="M148" i="48"/>
  <c r="K148" i="48"/>
  <c r="J148" i="48"/>
  <c r="I148" i="48"/>
  <c r="G148" i="48"/>
  <c r="AV147" i="48"/>
  <c r="AS147" i="48"/>
  <c r="AR147" i="48"/>
  <c r="AQ147" i="48"/>
  <c r="AL147" i="48"/>
  <c r="AG147" i="48"/>
  <c r="AB147" i="48"/>
  <c r="AD147" i="48" s="1"/>
  <c r="W147" i="48"/>
  <c r="Y147" i="48" s="1"/>
  <c r="R147" i="48"/>
  <c r="T147" i="48" s="1"/>
  <c r="L147" i="48"/>
  <c r="K147" i="48"/>
  <c r="M147" i="48" s="1"/>
  <c r="J147" i="48"/>
  <c r="I147" i="48"/>
  <c r="H147" i="48"/>
  <c r="G147" i="48"/>
  <c r="C1" i="49"/>
  <c r="C1" i="50"/>
  <c r="C1" i="51"/>
  <c r="AV201" i="52"/>
  <c r="AW201" i="52" s="1"/>
  <c r="AQ201" i="52"/>
  <c r="AR201" i="52" s="1"/>
  <c r="AL201" i="52"/>
  <c r="AM201" i="52" s="1"/>
  <c r="AG201" i="52"/>
  <c r="AH201" i="52" s="1"/>
  <c r="AB201" i="52"/>
  <c r="AC201" i="52" s="1"/>
  <c r="W201" i="52"/>
  <c r="X201" i="52" s="1"/>
  <c r="R201" i="52"/>
  <c r="S201" i="52" s="1"/>
  <c r="J201" i="52"/>
  <c r="I201" i="52"/>
  <c r="G201" i="52"/>
  <c r="AV200" i="52"/>
  <c r="AW200" i="52" s="1"/>
  <c r="AQ200" i="52"/>
  <c r="AR200" i="52" s="1"/>
  <c r="AL200" i="52"/>
  <c r="AM200" i="52" s="1"/>
  <c r="AG200" i="52"/>
  <c r="AH200" i="52" s="1"/>
  <c r="AB200" i="52"/>
  <c r="AC200" i="52" s="1"/>
  <c r="W200" i="52"/>
  <c r="X200" i="52" s="1"/>
  <c r="R200" i="52"/>
  <c r="S200" i="52" s="1"/>
  <c r="J200" i="52"/>
  <c r="I200" i="52"/>
  <c r="G200" i="52"/>
  <c r="AV199" i="52"/>
  <c r="AW199" i="52" s="1"/>
  <c r="AQ199" i="52"/>
  <c r="AR199" i="52" s="1"/>
  <c r="AL199" i="52"/>
  <c r="AM199" i="52" s="1"/>
  <c r="AG199" i="52"/>
  <c r="AH199" i="52" s="1"/>
  <c r="AB199" i="52"/>
  <c r="AC199" i="52" s="1"/>
  <c r="W199" i="52"/>
  <c r="X199" i="52" s="1"/>
  <c r="R199" i="52"/>
  <c r="S199" i="52" s="1"/>
  <c r="J199" i="52"/>
  <c r="I199" i="52"/>
  <c r="G199" i="52"/>
  <c r="AV198" i="52"/>
  <c r="AW198" i="52" s="1"/>
  <c r="AQ198" i="52"/>
  <c r="AR198" i="52" s="1"/>
  <c r="AL198" i="52"/>
  <c r="AM198" i="52" s="1"/>
  <c r="AG198" i="52"/>
  <c r="AH198" i="52" s="1"/>
  <c r="AB198" i="52"/>
  <c r="AC198" i="52" s="1"/>
  <c r="W198" i="52"/>
  <c r="X198" i="52" s="1"/>
  <c r="R198" i="52"/>
  <c r="S198" i="52" s="1"/>
  <c r="J198" i="52"/>
  <c r="I198" i="52"/>
  <c r="G198" i="52"/>
  <c r="AV197" i="52"/>
  <c r="AW197" i="52" s="1"/>
  <c r="AQ197" i="52"/>
  <c r="AR197" i="52" s="1"/>
  <c r="AL197" i="52"/>
  <c r="AM197" i="52" s="1"/>
  <c r="AG197" i="52"/>
  <c r="AH197" i="52" s="1"/>
  <c r="AB197" i="52"/>
  <c r="AC197" i="52" s="1"/>
  <c r="W197" i="52"/>
  <c r="X197" i="52" s="1"/>
  <c r="R197" i="52"/>
  <c r="S197" i="52" s="1"/>
  <c r="K197" i="52"/>
  <c r="M197" i="52" s="1"/>
  <c r="J197" i="52"/>
  <c r="I197" i="52"/>
  <c r="G197" i="52"/>
  <c r="AV196" i="52"/>
  <c r="AW196" i="52" s="1"/>
  <c r="AQ196" i="52"/>
  <c r="AR196" i="52" s="1"/>
  <c r="AL196" i="52"/>
  <c r="AM196" i="52" s="1"/>
  <c r="AG196" i="52"/>
  <c r="AH196" i="52" s="1"/>
  <c r="AB196" i="52"/>
  <c r="AC196" i="52" s="1"/>
  <c r="W196" i="52"/>
  <c r="X196" i="52" s="1"/>
  <c r="R196" i="52"/>
  <c r="S196" i="52" s="1"/>
  <c r="J196" i="52"/>
  <c r="I196" i="52"/>
  <c r="G196" i="52"/>
  <c r="AV195" i="52"/>
  <c r="AW195" i="52" s="1"/>
  <c r="AQ195" i="52"/>
  <c r="AR195" i="52" s="1"/>
  <c r="AL195" i="52"/>
  <c r="AM195" i="52" s="1"/>
  <c r="AG195" i="52"/>
  <c r="AH195" i="52" s="1"/>
  <c r="AB195" i="52"/>
  <c r="AC195" i="52" s="1"/>
  <c r="W195" i="52"/>
  <c r="X195" i="52" s="1"/>
  <c r="R195" i="52"/>
  <c r="K195" i="52" s="1"/>
  <c r="M195" i="52" s="1"/>
  <c r="J195" i="52"/>
  <c r="I195" i="52"/>
  <c r="G195" i="52"/>
  <c r="AV194" i="52"/>
  <c r="AW194" i="52" s="1"/>
  <c r="AQ194" i="52"/>
  <c r="AR194" i="52" s="1"/>
  <c r="AL194" i="52"/>
  <c r="AM194" i="52" s="1"/>
  <c r="AH194" i="52"/>
  <c r="AG194" i="52"/>
  <c r="AB194" i="52"/>
  <c r="AC194" i="52" s="1"/>
  <c r="W194" i="52"/>
  <c r="X194" i="52" s="1"/>
  <c r="R194" i="52"/>
  <c r="J194" i="52"/>
  <c r="I194" i="52"/>
  <c r="G194" i="52"/>
  <c r="AV193" i="52"/>
  <c r="AW193" i="52" s="1"/>
  <c r="AQ193" i="52"/>
  <c r="AR193" i="52" s="1"/>
  <c r="AL193" i="52"/>
  <c r="AM193" i="52" s="1"/>
  <c r="AG193" i="52"/>
  <c r="AH193" i="52" s="1"/>
  <c r="AB193" i="52"/>
  <c r="AC193" i="52" s="1"/>
  <c r="W193" i="52"/>
  <c r="X193" i="52" s="1"/>
  <c r="R193" i="52"/>
  <c r="S193" i="52" s="1"/>
  <c r="J193" i="52"/>
  <c r="I193" i="52"/>
  <c r="G193" i="52"/>
  <c r="AV192" i="52"/>
  <c r="AW192" i="52" s="1"/>
  <c r="AQ192" i="52"/>
  <c r="AR192" i="52" s="1"/>
  <c r="AL192" i="52"/>
  <c r="AM192" i="52" s="1"/>
  <c r="AG192" i="52"/>
  <c r="AH192" i="52" s="1"/>
  <c r="AB192" i="52"/>
  <c r="AC192" i="52" s="1"/>
  <c r="W192" i="52"/>
  <c r="X192" i="52" s="1"/>
  <c r="R192" i="52"/>
  <c r="S192" i="52" s="1"/>
  <c r="K192" i="52"/>
  <c r="M192" i="52" s="1"/>
  <c r="J192" i="52"/>
  <c r="I192" i="52"/>
  <c r="G192" i="52"/>
  <c r="AV191" i="52"/>
  <c r="AW191" i="52" s="1"/>
  <c r="AQ191" i="52"/>
  <c r="AR191" i="52" s="1"/>
  <c r="AL191" i="52"/>
  <c r="AM191" i="52" s="1"/>
  <c r="AG191" i="52"/>
  <c r="AH191" i="52" s="1"/>
  <c r="AB191" i="52"/>
  <c r="AC191" i="52" s="1"/>
  <c r="W191" i="52"/>
  <c r="X191" i="52" s="1"/>
  <c r="R191" i="52"/>
  <c r="S191" i="52" s="1"/>
  <c r="K191" i="52"/>
  <c r="M191" i="52" s="1"/>
  <c r="J191" i="52"/>
  <c r="I191" i="52"/>
  <c r="G191" i="52"/>
  <c r="AV190" i="52"/>
  <c r="AW190" i="52" s="1"/>
  <c r="AQ190" i="52"/>
  <c r="AR190" i="52" s="1"/>
  <c r="AL190" i="52"/>
  <c r="AM190" i="52" s="1"/>
  <c r="AG190" i="52"/>
  <c r="AH190" i="52" s="1"/>
  <c r="AB190" i="52"/>
  <c r="AC190" i="52" s="1"/>
  <c r="W190" i="52"/>
  <c r="X190" i="52" s="1"/>
  <c r="R190" i="52"/>
  <c r="S190" i="52" s="1"/>
  <c r="J190" i="52"/>
  <c r="I190" i="52"/>
  <c r="G190" i="52"/>
  <c r="AV189" i="52"/>
  <c r="AW189" i="52" s="1"/>
  <c r="AQ189" i="52"/>
  <c r="AR189" i="52" s="1"/>
  <c r="AL189" i="52"/>
  <c r="AM189" i="52" s="1"/>
  <c r="AG189" i="52"/>
  <c r="AH189" i="52" s="1"/>
  <c r="AB189" i="52"/>
  <c r="AC189" i="52" s="1"/>
  <c r="W189" i="52"/>
  <c r="X189" i="52" s="1"/>
  <c r="R189" i="52"/>
  <c r="S189" i="52" s="1"/>
  <c r="J189" i="52"/>
  <c r="I189" i="52"/>
  <c r="G189" i="52"/>
  <c r="AW188" i="52"/>
  <c r="AV188" i="52"/>
  <c r="AQ188" i="52"/>
  <c r="AR188" i="52" s="1"/>
  <c r="AL188" i="52"/>
  <c r="AM188" i="52" s="1"/>
  <c r="AG188" i="52"/>
  <c r="AH188" i="52" s="1"/>
  <c r="AB188" i="52"/>
  <c r="AC188" i="52" s="1"/>
  <c r="W188" i="52"/>
  <c r="X188" i="52" s="1"/>
  <c r="R188" i="52"/>
  <c r="S188" i="52" s="1"/>
  <c r="J188" i="52"/>
  <c r="I188" i="52"/>
  <c r="G188" i="52"/>
  <c r="AV187" i="52"/>
  <c r="AX187" i="52" s="1"/>
  <c r="AQ187" i="52"/>
  <c r="AL187" i="52"/>
  <c r="AN187" i="52" s="1"/>
  <c r="AG187" i="52"/>
  <c r="AH187" i="52" s="1"/>
  <c r="AD187" i="52"/>
  <c r="AC187" i="52"/>
  <c r="AB187" i="52"/>
  <c r="W187" i="52"/>
  <c r="X187" i="52" s="1"/>
  <c r="R187" i="52"/>
  <c r="J187" i="52"/>
  <c r="I187" i="52"/>
  <c r="H187" i="52"/>
  <c r="G187" i="52"/>
  <c r="AV181" i="52"/>
  <c r="AW181" i="52" s="1"/>
  <c r="AQ181" i="52"/>
  <c r="AR181" i="52" s="1"/>
  <c r="AL181" i="52"/>
  <c r="AM181" i="52" s="1"/>
  <c r="AG181" i="52"/>
  <c r="AH181" i="52" s="1"/>
  <c r="AB181" i="52"/>
  <c r="AC181" i="52" s="1"/>
  <c r="W181" i="52"/>
  <c r="X181" i="52" s="1"/>
  <c r="R181" i="52"/>
  <c r="S181" i="52" s="1"/>
  <c r="J181" i="52"/>
  <c r="I181" i="52"/>
  <c r="G181" i="52"/>
  <c r="AV180" i="52"/>
  <c r="AW180" i="52" s="1"/>
  <c r="AQ180" i="52"/>
  <c r="AR180" i="52" s="1"/>
  <c r="AL180" i="52"/>
  <c r="AM180" i="52" s="1"/>
  <c r="AG180" i="52"/>
  <c r="AH180" i="52" s="1"/>
  <c r="AB180" i="52"/>
  <c r="AC180" i="52" s="1"/>
  <c r="W180" i="52"/>
  <c r="X180" i="52" s="1"/>
  <c r="R180" i="52"/>
  <c r="S180" i="52" s="1"/>
  <c r="J180" i="52"/>
  <c r="I180" i="52"/>
  <c r="G180" i="52"/>
  <c r="AV179" i="52"/>
  <c r="AW179" i="52" s="1"/>
  <c r="AQ179" i="52"/>
  <c r="AR179" i="52" s="1"/>
  <c r="AL179" i="52"/>
  <c r="AM179" i="52" s="1"/>
  <c r="AG179" i="52"/>
  <c r="AH179" i="52" s="1"/>
  <c r="AB179" i="52"/>
  <c r="AC179" i="52" s="1"/>
  <c r="W179" i="52"/>
  <c r="X179" i="52" s="1"/>
  <c r="R179" i="52"/>
  <c r="K179" i="52" s="1"/>
  <c r="M179" i="52" s="1"/>
  <c r="J179" i="52"/>
  <c r="I179" i="52"/>
  <c r="G179" i="52"/>
  <c r="AV178" i="52"/>
  <c r="AW178" i="52" s="1"/>
  <c r="AR178" i="52"/>
  <c r="AQ178" i="52"/>
  <c r="AL178" i="52"/>
  <c r="AM178" i="52" s="1"/>
  <c r="AG178" i="52"/>
  <c r="AH178" i="52" s="1"/>
  <c r="AB178" i="52"/>
  <c r="AC178" i="52" s="1"/>
  <c r="W178" i="52"/>
  <c r="X178" i="52" s="1"/>
  <c r="R178" i="52"/>
  <c r="K178" i="52" s="1"/>
  <c r="M178" i="52" s="1"/>
  <c r="J178" i="52"/>
  <c r="I178" i="52"/>
  <c r="G178" i="52"/>
  <c r="AV177" i="52"/>
  <c r="AW177" i="52" s="1"/>
  <c r="AQ177" i="52"/>
  <c r="AR177" i="52" s="1"/>
  <c r="AL177" i="52"/>
  <c r="AM177" i="52" s="1"/>
  <c r="AG177" i="52"/>
  <c r="AH177" i="52" s="1"/>
  <c r="AB177" i="52"/>
  <c r="AC177" i="52" s="1"/>
  <c r="W177" i="52"/>
  <c r="X177" i="52" s="1"/>
  <c r="R177" i="52"/>
  <c r="K177" i="52" s="1"/>
  <c r="M177" i="52" s="1"/>
  <c r="J177" i="52"/>
  <c r="I177" i="52"/>
  <c r="G177" i="52"/>
  <c r="AV176" i="52"/>
  <c r="AW176" i="52" s="1"/>
  <c r="AQ176" i="52"/>
  <c r="AR176" i="52" s="1"/>
  <c r="AL176" i="52"/>
  <c r="AM176" i="52" s="1"/>
  <c r="AG176" i="52"/>
  <c r="AH176" i="52" s="1"/>
  <c r="AB176" i="52"/>
  <c r="AC176" i="52" s="1"/>
  <c r="W176" i="52"/>
  <c r="X176" i="52" s="1"/>
  <c r="R176" i="52"/>
  <c r="S176" i="52" s="1"/>
  <c r="J176" i="52"/>
  <c r="I176" i="52"/>
  <c r="G176" i="52"/>
  <c r="AV175" i="52"/>
  <c r="AW175" i="52" s="1"/>
  <c r="AQ175" i="52"/>
  <c r="AR175" i="52" s="1"/>
  <c r="AL175" i="52"/>
  <c r="AM175" i="52" s="1"/>
  <c r="AG175" i="52"/>
  <c r="AH175" i="52" s="1"/>
  <c r="AB175" i="52"/>
  <c r="AC175" i="52" s="1"/>
  <c r="W175" i="52"/>
  <c r="X175" i="52" s="1"/>
  <c r="R175" i="52"/>
  <c r="S175" i="52" s="1"/>
  <c r="J175" i="52"/>
  <c r="I175" i="52"/>
  <c r="G175" i="52"/>
  <c r="AW174" i="52"/>
  <c r="AV174" i="52"/>
  <c r="AQ174" i="52"/>
  <c r="AR174" i="52" s="1"/>
  <c r="AL174" i="52"/>
  <c r="AM174" i="52" s="1"/>
  <c r="AH174" i="52"/>
  <c r="AG174" i="52"/>
  <c r="AB174" i="52"/>
  <c r="AC174" i="52" s="1"/>
  <c r="W174" i="52"/>
  <c r="X174" i="52" s="1"/>
  <c r="R174" i="52"/>
  <c r="S174" i="52" s="1"/>
  <c r="J174" i="52"/>
  <c r="I174" i="52"/>
  <c r="G174" i="52"/>
  <c r="AV173" i="52"/>
  <c r="AW173" i="52" s="1"/>
  <c r="AQ173" i="52"/>
  <c r="AR173" i="52" s="1"/>
  <c r="AL173" i="52"/>
  <c r="AM173" i="52" s="1"/>
  <c r="AG173" i="52"/>
  <c r="AH173" i="52" s="1"/>
  <c r="AB173" i="52"/>
  <c r="AC173" i="52" s="1"/>
  <c r="W173" i="52"/>
  <c r="X173" i="52" s="1"/>
  <c r="R173" i="52"/>
  <c r="S173" i="52" s="1"/>
  <c r="J173" i="52"/>
  <c r="I173" i="52"/>
  <c r="G173" i="52"/>
  <c r="AV172" i="52"/>
  <c r="AW172" i="52" s="1"/>
  <c r="AQ172" i="52"/>
  <c r="AR172" i="52" s="1"/>
  <c r="AL172" i="52"/>
  <c r="AM172" i="52" s="1"/>
  <c r="AG172" i="52"/>
  <c r="AH172" i="52" s="1"/>
  <c r="AB172" i="52"/>
  <c r="AC172" i="52" s="1"/>
  <c r="W172" i="52"/>
  <c r="X172" i="52" s="1"/>
  <c r="R172" i="52"/>
  <c r="J172" i="52"/>
  <c r="I172" i="52"/>
  <c r="G172" i="52"/>
  <c r="AV171" i="52"/>
  <c r="AW171" i="52" s="1"/>
  <c r="AQ171" i="52"/>
  <c r="AR171" i="52" s="1"/>
  <c r="AL171" i="52"/>
  <c r="AM171" i="52" s="1"/>
  <c r="AG171" i="52"/>
  <c r="AH171" i="52" s="1"/>
  <c r="AB171" i="52"/>
  <c r="AC171" i="52" s="1"/>
  <c r="W171" i="52"/>
  <c r="X171" i="52" s="1"/>
  <c r="R171" i="52"/>
  <c r="S171" i="52" s="1"/>
  <c r="K171" i="52"/>
  <c r="M171" i="52" s="1"/>
  <c r="J171" i="52"/>
  <c r="I171" i="52"/>
  <c r="G171" i="52"/>
  <c r="AV170" i="52"/>
  <c r="AW170" i="52" s="1"/>
  <c r="AQ170" i="52"/>
  <c r="AR170" i="52" s="1"/>
  <c r="AL170" i="52"/>
  <c r="AM170" i="52" s="1"/>
  <c r="AG170" i="52"/>
  <c r="AH170" i="52" s="1"/>
  <c r="AB170" i="52"/>
  <c r="AC170" i="52" s="1"/>
  <c r="W170" i="52"/>
  <c r="X170" i="52" s="1"/>
  <c r="R170" i="52"/>
  <c r="S170" i="52" s="1"/>
  <c r="K170" i="52"/>
  <c r="M170" i="52" s="1"/>
  <c r="J170" i="52"/>
  <c r="I170" i="52"/>
  <c r="G170" i="52"/>
  <c r="AV169" i="52"/>
  <c r="AW169" i="52" s="1"/>
  <c r="AQ169" i="52"/>
  <c r="AR169" i="52" s="1"/>
  <c r="AL169" i="52"/>
  <c r="AM169" i="52" s="1"/>
  <c r="AG169" i="52"/>
  <c r="AH169" i="52" s="1"/>
  <c r="AB169" i="52"/>
  <c r="AC169" i="52" s="1"/>
  <c r="W169" i="52"/>
  <c r="X169" i="52" s="1"/>
  <c r="R169" i="52"/>
  <c r="S169" i="52" s="1"/>
  <c r="J169" i="52"/>
  <c r="I169" i="52"/>
  <c r="G169" i="52"/>
  <c r="AV168" i="52"/>
  <c r="AW168" i="52" s="1"/>
  <c r="AQ168" i="52"/>
  <c r="AR168" i="52" s="1"/>
  <c r="AL168" i="52"/>
  <c r="AM168" i="52" s="1"/>
  <c r="AG168" i="52"/>
  <c r="AH168" i="52" s="1"/>
  <c r="AB168" i="52"/>
  <c r="AC168" i="52" s="1"/>
  <c r="W168" i="52"/>
  <c r="X168" i="52" s="1"/>
  <c r="S168" i="52"/>
  <c r="R168" i="52"/>
  <c r="K168" i="52" s="1"/>
  <c r="M168" i="52" s="1"/>
  <c r="J168" i="52"/>
  <c r="I168" i="52"/>
  <c r="G168" i="52"/>
  <c r="AV167" i="52"/>
  <c r="AX167" i="52" s="1"/>
  <c r="AQ167" i="52"/>
  <c r="AS167" i="52" s="1"/>
  <c r="AL167" i="52"/>
  <c r="AN167" i="52" s="1"/>
  <c r="AG167" i="52"/>
  <c r="AH167" i="52" s="1"/>
  <c r="AB167" i="52"/>
  <c r="AC167" i="52" s="1"/>
  <c r="W167" i="52"/>
  <c r="R167" i="52"/>
  <c r="S167" i="52" s="1"/>
  <c r="J167" i="52"/>
  <c r="I167" i="52"/>
  <c r="H167" i="52"/>
  <c r="G167" i="52"/>
  <c r="AV161" i="52"/>
  <c r="AW161" i="52" s="1"/>
  <c r="AQ161" i="52"/>
  <c r="AR161" i="52" s="1"/>
  <c r="AL161" i="52"/>
  <c r="AM161" i="52" s="1"/>
  <c r="AG161" i="52"/>
  <c r="AH161" i="52" s="1"/>
  <c r="AB161" i="52"/>
  <c r="AC161" i="52" s="1"/>
  <c r="W161" i="52"/>
  <c r="X161" i="52" s="1"/>
  <c r="R161" i="52"/>
  <c r="S161" i="52" s="1"/>
  <c r="J161" i="52"/>
  <c r="I161" i="52"/>
  <c r="G161" i="52"/>
  <c r="AV160" i="52"/>
  <c r="AW160" i="52" s="1"/>
  <c r="AQ160" i="52"/>
  <c r="AR160" i="52" s="1"/>
  <c r="AL160" i="52"/>
  <c r="AM160" i="52" s="1"/>
  <c r="AG160" i="52"/>
  <c r="AH160" i="52" s="1"/>
  <c r="AB160" i="52"/>
  <c r="AC160" i="52" s="1"/>
  <c r="W160" i="52"/>
  <c r="X160" i="52" s="1"/>
  <c r="R160" i="52"/>
  <c r="S160" i="52" s="1"/>
  <c r="K160" i="52"/>
  <c r="M160" i="52" s="1"/>
  <c r="J160" i="52"/>
  <c r="I160" i="52"/>
  <c r="G160" i="52"/>
  <c r="AV159" i="52"/>
  <c r="AW159" i="52" s="1"/>
  <c r="AQ159" i="52"/>
  <c r="AR159" i="52" s="1"/>
  <c r="AL159" i="52"/>
  <c r="AM159" i="52" s="1"/>
  <c r="AG159" i="52"/>
  <c r="AH159" i="52" s="1"/>
  <c r="AB159" i="52"/>
  <c r="AC159" i="52" s="1"/>
  <c r="W159" i="52"/>
  <c r="X159" i="52" s="1"/>
  <c r="R159" i="52"/>
  <c r="K159" i="52" s="1"/>
  <c r="M159" i="52" s="1"/>
  <c r="J159" i="52"/>
  <c r="I159" i="52"/>
  <c r="G159" i="52"/>
  <c r="AV158" i="52"/>
  <c r="AW158" i="52" s="1"/>
  <c r="AQ158" i="52"/>
  <c r="AR158" i="52" s="1"/>
  <c r="AL158" i="52"/>
  <c r="AM158" i="52" s="1"/>
  <c r="AG158" i="52"/>
  <c r="AH158" i="52" s="1"/>
  <c r="AB158" i="52"/>
  <c r="AC158" i="52" s="1"/>
  <c r="W158" i="52"/>
  <c r="X158" i="52" s="1"/>
  <c r="R158" i="52"/>
  <c r="J158" i="52"/>
  <c r="I158" i="52"/>
  <c r="G158" i="52"/>
  <c r="AV157" i="52"/>
  <c r="AW157" i="52" s="1"/>
  <c r="AQ157" i="52"/>
  <c r="AR157" i="52" s="1"/>
  <c r="AL157" i="52"/>
  <c r="AM157" i="52" s="1"/>
  <c r="AG157" i="52"/>
  <c r="AH157" i="52" s="1"/>
  <c r="AB157" i="52"/>
  <c r="AC157" i="52" s="1"/>
  <c r="W157" i="52"/>
  <c r="X157" i="52" s="1"/>
  <c r="R157" i="52"/>
  <c r="S157" i="52" s="1"/>
  <c r="K157" i="52"/>
  <c r="M157" i="52" s="1"/>
  <c r="J157" i="52"/>
  <c r="I157" i="52"/>
  <c r="G157" i="52"/>
  <c r="AV156" i="52"/>
  <c r="AW156" i="52" s="1"/>
  <c r="AR156" i="52"/>
  <c r="AQ156" i="52"/>
  <c r="AL156" i="52"/>
  <c r="AM156" i="52" s="1"/>
  <c r="AG156" i="52"/>
  <c r="AH156" i="52" s="1"/>
  <c r="AB156" i="52"/>
  <c r="AC156" i="52" s="1"/>
  <c r="W156" i="52"/>
  <c r="X156" i="52" s="1"/>
  <c r="R156" i="52"/>
  <c r="S156" i="52" s="1"/>
  <c r="J156" i="52"/>
  <c r="I156" i="52"/>
  <c r="G156" i="52"/>
  <c r="AV155" i="52"/>
  <c r="AW155" i="52" s="1"/>
  <c r="AQ155" i="52"/>
  <c r="AR155" i="52" s="1"/>
  <c r="AL155" i="52"/>
  <c r="AM155" i="52" s="1"/>
  <c r="AG155" i="52"/>
  <c r="AH155" i="52" s="1"/>
  <c r="AB155" i="52"/>
  <c r="AC155" i="52" s="1"/>
  <c r="W155" i="52"/>
  <c r="X155" i="52" s="1"/>
  <c r="R155" i="52"/>
  <c r="S155" i="52" s="1"/>
  <c r="J155" i="52"/>
  <c r="I155" i="52"/>
  <c r="G155" i="52"/>
  <c r="AV154" i="52"/>
  <c r="AW154" i="52" s="1"/>
  <c r="AQ154" i="52"/>
  <c r="AR154" i="52" s="1"/>
  <c r="AL154" i="52"/>
  <c r="AM154" i="52" s="1"/>
  <c r="AG154" i="52"/>
  <c r="AH154" i="52" s="1"/>
  <c r="AB154" i="52"/>
  <c r="AC154" i="52" s="1"/>
  <c r="W154" i="52"/>
  <c r="X154" i="52" s="1"/>
  <c r="R154" i="52"/>
  <c r="S154" i="52" s="1"/>
  <c r="K154" i="52"/>
  <c r="M154" i="52" s="1"/>
  <c r="J154" i="52"/>
  <c r="I154" i="52"/>
  <c r="G154" i="52"/>
  <c r="AV153" i="52"/>
  <c r="AW153" i="52" s="1"/>
  <c r="AQ153" i="52"/>
  <c r="AR153" i="52" s="1"/>
  <c r="AL153" i="52"/>
  <c r="AM153" i="52" s="1"/>
  <c r="AG153" i="52"/>
  <c r="AH153" i="52" s="1"/>
  <c r="AB153" i="52"/>
  <c r="AC153" i="52" s="1"/>
  <c r="W153" i="52"/>
  <c r="X153" i="52" s="1"/>
  <c r="R153" i="52"/>
  <c r="S153" i="52" s="1"/>
  <c r="J153" i="52"/>
  <c r="I153" i="52"/>
  <c r="G153" i="52"/>
  <c r="AV152" i="52"/>
  <c r="AW152" i="52" s="1"/>
  <c r="AQ152" i="52"/>
  <c r="AR152" i="52" s="1"/>
  <c r="AL152" i="52"/>
  <c r="AM152" i="52" s="1"/>
  <c r="AG152" i="52"/>
  <c r="AH152" i="52" s="1"/>
  <c r="AB152" i="52"/>
  <c r="AC152" i="52" s="1"/>
  <c r="W152" i="52"/>
  <c r="X152" i="52" s="1"/>
  <c r="S152" i="52"/>
  <c r="R152" i="52"/>
  <c r="K152" i="52" s="1"/>
  <c r="M152" i="52" s="1"/>
  <c r="J152" i="52"/>
  <c r="I152" i="52"/>
  <c r="G152" i="52"/>
  <c r="AV151" i="52"/>
  <c r="AW151" i="52" s="1"/>
  <c r="AQ151" i="52"/>
  <c r="AR151" i="52" s="1"/>
  <c r="AL151" i="52"/>
  <c r="AM151" i="52" s="1"/>
  <c r="AG151" i="52"/>
  <c r="AH151" i="52" s="1"/>
  <c r="AB151" i="52"/>
  <c r="AC151" i="52" s="1"/>
  <c r="W151" i="52"/>
  <c r="X151" i="52" s="1"/>
  <c r="R151" i="52"/>
  <c r="K151" i="52" s="1"/>
  <c r="M151" i="52" s="1"/>
  <c r="J151" i="52"/>
  <c r="I151" i="52"/>
  <c r="G151" i="52"/>
  <c r="AV150" i="52"/>
  <c r="AW150" i="52" s="1"/>
  <c r="AQ150" i="52"/>
  <c r="AR150" i="52" s="1"/>
  <c r="AL150" i="52"/>
  <c r="AM150" i="52" s="1"/>
  <c r="AG150" i="52"/>
  <c r="AH150" i="52" s="1"/>
  <c r="AB150" i="52"/>
  <c r="AC150" i="52" s="1"/>
  <c r="W150" i="52"/>
  <c r="X150" i="52" s="1"/>
  <c r="R150" i="52"/>
  <c r="K150" i="52" s="1"/>
  <c r="M150" i="52" s="1"/>
  <c r="J150" i="52"/>
  <c r="I150" i="52"/>
  <c r="G150" i="52"/>
  <c r="AV149" i="52"/>
  <c r="AW149" i="52" s="1"/>
  <c r="AQ149" i="52"/>
  <c r="AR149" i="52" s="1"/>
  <c r="AL149" i="52"/>
  <c r="AM149" i="52" s="1"/>
  <c r="AG149" i="52"/>
  <c r="AH149" i="52" s="1"/>
  <c r="AB149" i="52"/>
  <c r="AC149" i="52" s="1"/>
  <c r="W149" i="52"/>
  <c r="X149" i="52" s="1"/>
  <c r="S149" i="52"/>
  <c r="R149" i="52"/>
  <c r="K149" i="52" s="1"/>
  <c r="M149" i="52" s="1"/>
  <c r="J149" i="52"/>
  <c r="I149" i="52"/>
  <c r="G149" i="52"/>
  <c r="AV148" i="52"/>
  <c r="AW148" i="52" s="1"/>
  <c r="AQ148" i="52"/>
  <c r="AR148" i="52" s="1"/>
  <c r="AM148" i="52"/>
  <c r="AL148" i="52"/>
  <c r="AG148" i="52"/>
  <c r="AH148" i="52" s="1"/>
  <c r="AB148" i="52"/>
  <c r="AC148" i="52" s="1"/>
  <c r="W148" i="52"/>
  <c r="X148" i="52" s="1"/>
  <c r="R148" i="52"/>
  <c r="S148" i="52" s="1"/>
  <c r="J148" i="52"/>
  <c r="I148" i="52"/>
  <c r="G148" i="52"/>
  <c r="AV147" i="52"/>
  <c r="AX147" i="52" s="1"/>
  <c r="AQ147" i="52"/>
  <c r="AL147" i="52"/>
  <c r="AG147" i="52"/>
  <c r="AH147" i="52" s="1"/>
  <c r="AB147" i="52"/>
  <c r="AD147" i="52" s="1"/>
  <c r="W147" i="52"/>
  <c r="Y147" i="52" s="1"/>
  <c r="R147" i="52"/>
  <c r="T147" i="52" s="1"/>
  <c r="K147" i="52"/>
  <c r="L147" i="52" s="1"/>
  <c r="J147" i="52"/>
  <c r="I147" i="52"/>
  <c r="H147" i="52"/>
  <c r="G147" i="52"/>
  <c r="AV108" i="52"/>
  <c r="AQ108" i="52"/>
  <c r="AL108" i="52"/>
  <c r="AG108" i="52"/>
  <c r="AB108" i="52"/>
  <c r="W108" i="52"/>
  <c r="X108" i="52" s="1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201" i="51"/>
  <c r="AW201" i="51" s="1"/>
  <c r="AR201" i="51"/>
  <c r="AQ201" i="51"/>
  <c r="AL201" i="51"/>
  <c r="AM201" i="51" s="1"/>
  <c r="AG201" i="51"/>
  <c r="AH201" i="51" s="1"/>
  <c r="AB201" i="51"/>
  <c r="AC201" i="51" s="1"/>
  <c r="W201" i="51"/>
  <c r="X201" i="51" s="1"/>
  <c r="S201" i="51"/>
  <c r="R201" i="51"/>
  <c r="K201" i="51"/>
  <c r="M201" i="51" s="1"/>
  <c r="J201" i="51"/>
  <c r="I201" i="51"/>
  <c r="G201" i="51"/>
  <c r="AW200" i="51"/>
  <c r="AV200" i="51"/>
  <c r="AQ200" i="51"/>
  <c r="AR200" i="51" s="1"/>
  <c r="AL200" i="51"/>
  <c r="AM200" i="51" s="1"/>
  <c r="AH200" i="51"/>
  <c r="AG200" i="51"/>
  <c r="AC200" i="51"/>
  <c r="AB200" i="51"/>
  <c r="W200" i="51"/>
  <c r="X200" i="51" s="1"/>
  <c r="R200" i="51"/>
  <c r="S200" i="51" s="1"/>
  <c r="K200" i="51"/>
  <c r="M200" i="51" s="1"/>
  <c r="J200" i="51"/>
  <c r="I200" i="51"/>
  <c r="G200" i="51"/>
  <c r="AV199" i="51"/>
  <c r="AW199" i="51" s="1"/>
  <c r="AQ199" i="51"/>
  <c r="AR199" i="51" s="1"/>
  <c r="AM199" i="51"/>
  <c r="AL199" i="51"/>
  <c r="AG199" i="51"/>
  <c r="AH199" i="51" s="1"/>
  <c r="AC199" i="51"/>
  <c r="AB199" i="51"/>
  <c r="W199" i="51"/>
  <c r="X199" i="51" s="1"/>
  <c r="R199" i="51"/>
  <c r="S199" i="51" s="1"/>
  <c r="M199" i="51"/>
  <c r="K199" i="51"/>
  <c r="J199" i="51"/>
  <c r="I199" i="51"/>
  <c r="G199" i="51"/>
  <c r="AV198" i="51"/>
  <c r="AW198" i="51" s="1"/>
  <c r="AR198" i="51"/>
  <c r="AQ198" i="51"/>
  <c r="AL198" i="51"/>
  <c r="AM198" i="51" s="1"/>
  <c r="AG198" i="51"/>
  <c r="AH198" i="51" s="1"/>
  <c r="AB198" i="51"/>
  <c r="AC198" i="51" s="1"/>
  <c r="X198" i="51"/>
  <c r="W198" i="51"/>
  <c r="R198" i="51"/>
  <c r="S198" i="51" s="1"/>
  <c r="M198" i="51"/>
  <c r="K198" i="51"/>
  <c r="J198" i="51"/>
  <c r="I198" i="51"/>
  <c r="G198" i="51"/>
  <c r="AW197" i="51"/>
  <c r="AV197" i="51"/>
  <c r="AQ197" i="51"/>
  <c r="AR197" i="51" s="1"/>
  <c r="AL197" i="51"/>
  <c r="AM197" i="51" s="1"/>
  <c r="AH197" i="51"/>
  <c r="AG197" i="51"/>
  <c r="AB197" i="51"/>
  <c r="AC197" i="51" s="1"/>
  <c r="W197" i="51"/>
  <c r="X197" i="51" s="1"/>
  <c r="R197" i="51"/>
  <c r="S197" i="51" s="1"/>
  <c r="K197" i="51"/>
  <c r="M197" i="51" s="1"/>
  <c r="J197" i="51"/>
  <c r="I197" i="51"/>
  <c r="G197" i="51"/>
  <c r="AW196" i="51"/>
  <c r="AV196" i="51"/>
  <c r="AR196" i="51"/>
  <c r="AQ196" i="51"/>
  <c r="AM196" i="51"/>
  <c r="AL196" i="51"/>
  <c r="AG196" i="51"/>
  <c r="AH196" i="51" s="1"/>
  <c r="AB196" i="51"/>
  <c r="AC196" i="51" s="1"/>
  <c r="W196" i="51"/>
  <c r="X196" i="51" s="1"/>
  <c r="S196" i="51"/>
  <c r="R196" i="51"/>
  <c r="K196" i="51"/>
  <c r="M196" i="51" s="1"/>
  <c r="J196" i="51"/>
  <c r="I196" i="51"/>
  <c r="G196" i="51"/>
  <c r="AV195" i="51"/>
  <c r="AW195" i="51" s="1"/>
  <c r="AQ195" i="51"/>
  <c r="AR195" i="51" s="1"/>
  <c r="AL195" i="51"/>
  <c r="AM195" i="51" s="1"/>
  <c r="AG195" i="51"/>
  <c r="AH195" i="51" s="1"/>
  <c r="AC195" i="51"/>
  <c r="AB195" i="51"/>
  <c r="W195" i="51"/>
  <c r="X195" i="51" s="1"/>
  <c r="S195" i="51"/>
  <c r="R195" i="51"/>
  <c r="K195" i="51" s="1"/>
  <c r="M195" i="51" s="1"/>
  <c r="J195" i="51"/>
  <c r="I195" i="51"/>
  <c r="G195" i="51"/>
  <c r="AV194" i="51"/>
  <c r="AW194" i="51" s="1"/>
  <c r="AR194" i="51"/>
  <c r="AQ194" i="51"/>
  <c r="AL194" i="51"/>
  <c r="AM194" i="51" s="1"/>
  <c r="AH194" i="51"/>
  <c r="AG194" i="51"/>
  <c r="AB194" i="51"/>
  <c r="AC194" i="51" s="1"/>
  <c r="W194" i="51"/>
  <c r="X194" i="51" s="1"/>
  <c r="R194" i="51"/>
  <c r="J194" i="51"/>
  <c r="I194" i="51"/>
  <c r="G194" i="51"/>
  <c r="AW193" i="51"/>
  <c r="AV193" i="51"/>
  <c r="AQ193" i="51"/>
  <c r="AR193" i="51" s="1"/>
  <c r="AL193" i="51"/>
  <c r="AM193" i="51" s="1"/>
  <c r="AH193" i="51"/>
  <c r="AG193" i="51"/>
  <c r="AB193" i="51"/>
  <c r="AC193" i="51" s="1"/>
  <c r="X193" i="51"/>
  <c r="W193" i="51"/>
  <c r="R193" i="51"/>
  <c r="S193" i="51" s="1"/>
  <c r="K193" i="51"/>
  <c r="M193" i="51" s="1"/>
  <c r="J193" i="51"/>
  <c r="I193" i="51"/>
  <c r="G193" i="51"/>
  <c r="AW192" i="51"/>
  <c r="AV192" i="51"/>
  <c r="AR192" i="51"/>
  <c r="AQ192" i="51"/>
  <c r="AL192" i="51"/>
  <c r="AM192" i="51" s="1"/>
  <c r="AG192" i="51"/>
  <c r="AH192" i="51" s="1"/>
  <c r="AC192" i="51"/>
  <c r="AB192" i="51"/>
  <c r="W192" i="51"/>
  <c r="X192" i="51" s="1"/>
  <c r="R192" i="51"/>
  <c r="S192" i="51" s="1"/>
  <c r="K192" i="51"/>
  <c r="M192" i="51" s="1"/>
  <c r="J192" i="51"/>
  <c r="I192" i="51"/>
  <c r="G192" i="51"/>
  <c r="AV191" i="51"/>
  <c r="AW191" i="51" s="1"/>
  <c r="AQ191" i="51"/>
  <c r="AR191" i="51" s="1"/>
  <c r="AL191" i="51"/>
  <c r="AM191" i="51" s="1"/>
  <c r="AG191" i="51"/>
  <c r="AH191" i="51" s="1"/>
  <c r="AC191" i="51"/>
  <c r="AB191" i="51"/>
  <c r="W191" i="51"/>
  <c r="X191" i="51" s="1"/>
  <c r="S191" i="51"/>
  <c r="R191" i="51"/>
  <c r="K191" i="51"/>
  <c r="M191" i="51" s="1"/>
  <c r="J191" i="51"/>
  <c r="I191" i="51"/>
  <c r="G191" i="51"/>
  <c r="AV190" i="51"/>
  <c r="AW190" i="51" s="1"/>
  <c r="AQ190" i="51"/>
  <c r="AR190" i="51" s="1"/>
  <c r="AL190" i="51"/>
  <c r="AM190" i="51" s="1"/>
  <c r="AG190" i="51"/>
  <c r="AH190" i="51" s="1"/>
  <c r="AB190" i="51"/>
  <c r="AC190" i="51" s="1"/>
  <c r="X190" i="51"/>
  <c r="W190" i="51"/>
  <c r="R190" i="51"/>
  <c r="S190" i="51" s="1"/>
  <c r="K190" i="51"/>
  <c r="M190" i="51" s="1"/>
  <c r="J190" i="51"/>
  <c r="I190" i="51"/>
  <c r="G190" i="51"/>
  <c r="AV189" i="51"/>
  <c r="AW189" i="51" s="1"/>
  <c r="AQ189" i="51"/>
  <c r="AR189" i="51" s="1"/>
  <c r="AM189" i="51"/>
  <c r="AL189" i="51"/>
  <c r="AG189" i="51"/>
  <c r="AH189" i="51" s="1"/>
  <c r="AB189" i="51"/>
  <c r="AC189" i="51" s="1"/>
  <c r="W189" i="51"/>
  <c r="X189" i="51" s="1"/>
  <c r="R189" i="51"/>
  <c r="S189" i="51" s="1"/>
  <c r="J189" i="51"/>
  <c r="I189" i="51"/>
  <c r="G189" i="51"/>
  <c r="AW188" i="51"/>
  <c r="AV188" i="51"/>
  <c r="AQ188" i="51"/>
  <c r="AR188" i="51" s="1"/>
  <c r="AL188" i="51"/>
  <c r="AM188" i="51" s="1"/>
  <c r="AG188" i="51"/>
  <c r="AH188" i="51" s="1"/>
  <c r="AC188" i="51"/>
  <c r="AB188" i="51"/>
  <c r="W188" i="51"/>
  <c r="X188" i="51" s="1"/>
  <c r="S188" i="51"/>
  <c r="R188" i="51"/>
  <c r="K188" i="51"/>
  <c r="M188" i="51" s="1"/>
  <c r="J188" i="51"/>
  <c r="I188" i="51"/>
  <c r="G188" i="51"/>
  <c r="AX187" i="51"/>
  <c r="AW187" i="51"/>
  <c r="AV187" i="51"/>
  <c r="AQ187" i="51"/>
  <c r="AL187" i="51"/>
  <c r="AN187" i="51" s="1"/>
  <c r="AG187" i="51"/>
  <c r="AH187" i="51" s="1"/>
  <c r="AD187" i="51"/>
  <c r="AC187" i="51"/>
  <c r="AB187" i="51"/>
  <c r="Y187" i="51"/>
  <c r="X187" i="51"/>
  <c r="W187" i="51"/>
  <c r="R187" i="51"/>
  <c r="J187" i="51"/>
  <c r="I187" i="51"/>
  <c r="H187" i="51"/>
  <c r="G187" i="51"/>
  <c r="AV181" i="51"/>
  <c r="AW181" i="51" s="1"/>
  <c r="AQ181" i="51"/>
  <c r="AR181" i="51" s="1"/>
  <c r="AL181" i="51"/>
  <c r="AM181" i="51" s="1"/>
  <c r="AG181" i="51"/>
  <c r="AH181" i="51" s="1"/>
  <c r="AB181" i="51"/>
  <c r="AC181" i="51" s="1"/>
  <c r="W181" i="51"/>
  <c r="X181" i="51" s="1"/>
  <c r="R181" i="51"/>
  <c r="S181" i="51" s="1"/>
  <c r="J181" i="51"/>
  <c r="I181" i="51"/>
  <c r="G181" i="51"/>
  <c r="AW180" i="51"/>
  <c r="AV180" i="51"/>
  <c r="AQ180" i="51"/>
  <c r="AR180" i="51" s="1"/>
  <c r="AL180" i="51"/>
  <c r="AM180" i="51" s="1"/>
  <c r="AG180" i="51"/>
  <c r="AH180" i="51" s="1"/>
  <c r="AC180" i="51"/>
  <c r="AB180" i="51"/>
  <c r="W180" i="51"/>
  <c r="X180" i="51" s="1"/>
  <c r="S180" i="51"/>
  <c r="R180" i="51"/>
  <c r="K180" i="51"/>
  <c r="M180" i="51" s="1"/>
  <c r="J180" i="51"/>
  <c r="I180" i="51"/>
  <c r="G180" i="51"/>
  <c r="AW179" i="51"/>
  <c r="AV179" i="51"/>
  <c r="AQ179" i="51"/>
  <c r="AR179" i="51" s="1"/>
  <c r="AL179" i="51"/>
  <c r="AM179" i="51" s="1"/>
  <c r="AG179" i="51"/>
  <c r="AH179" i="51" s="1"/>
  <c r="AB179" i="51"/>
  <c r="AC179" i="51" s="1"/>
  <c r="W179" i="51"/>
  <c r="X179" i="51" s="1"/>
  <c r="S179" i="51"/>
  <c r="R179" i="51"/>
  <c r="K179" i="51" s="1"/>
  <c r="M179" i="51" s="1"/>
  <c r="J179" i="51"/>
  <c r="I179" i="51"/>
  <c r="G179" i="51"/>
  <c r="AV178" i="51"/>
  <c r="AW178" i="51" s="1"/>
  <c r="AR178" i="51"/>
  <c r="AQ178" i="51"/>
  <c r="AL178" i="51"/>
  <c r="AM178" i="51" s="1"/>
  <c r="AG178" i="51"/>
  <c r="AH178" i="51" s="1"/>
  <c r="AB178" i="51"/>
  <c r="AC178" i="51" s="1"/>
  <c r="X178" i="51"/>
  <c r="W178" i="51"/>
  <c r="R178" i="51"/>
  <c r="K178" i="51" s="1"/>
  <c r="M178" i="51"/>
  <c r="J178" i="51"/>
  <c r="I178" i="51"/>
  <c r="G178" i="51"/>
  <c r="AV177" i="51"/>
  <c r="AW177" i="51" s="1"/>
  <c r="AQ177" i="51"/>
  <c r="AR177" i="51" s="1"/>
  <c r="AL177" i="51"/>
  <c r="AM177" i="51" s="1"/>
  <c r="AG177" i="51"/>
  <c r="AH177" i="51" s="1"/>
  <c r="AB177" i="51"/>
  <c r="AC177" i="51" s="1"/>
  <c r="X177" i="51"/>
  <c r="W177" i="51"/>
  <c r="S177" i="51"/>
  <c r="R177" i="51"/>
  <c r="M177" i="51"/>
  <c r="K177" i="51"/>
  <c r="J177" i="51"/>
  <c r="I177" i="51"/>
  <c r="G177" i="51"/>
  <c r="AV176" i="51"/>
  <c r="AW176" i="51" s="1"/>
  <c r="AQ176" i="51"/>
  <c r="AR176" i="51" s="1"/>
  <c r="AM176" i="51"/>
  <c r="AL176" i="51"/>
  <c r="AG176" i="51"/>
  <c r="AH176" i="51" s="1"/>
  <c r="AB176" i="51"/>
  <c r="AC176" i="51" s="1"/>
  <c r="W176" i="51"/>
  <c r="X176" i="51" s="1"/>
  <c r="R176" i="51"/>
  <c r="S176" i="51" s="1"/>
  <c r="J176" i="51"/>
  <c r="I176" i="51"/>
  <c r="G176" i="51"/>
  <c r="AW175" i="51"/>
  <c r="AV175" i="51"/>
  <c r="AQ175" i="51"/>
  <c r="AR175" i="51" s="1"/>
  <c r="AL175" i="51"/>
  <c r="AM175" i="51" s="1"/>
  <c r="AG175" i="51"/>
  <c r="AH175" i="51" s="1"/>
  <c r="AB175" i="51"/>
  <c r="AC175" i="51" s="1"/>
  <c r="X175" i="51"/>
  <c r="W175" i="51"/>
  <c r="R175" i="51"/>
  <c r="S175" i="51" s="1"/>
  <c r="K175" i="51"/>
  <c r="M175" i="51" s="1"/>
  <c r="J175" i="51"/>
  <c r="I175" i="51"/>
  <c r="G175" i="51"/>
  <c r="AV174" i="51"/>
  <c r="AW174" i="51" s="1"/>
  <c r="AQ174" i="51"/>
  <c r="AR174" i="51" s="1"/>
  <c r="AL174" i="51"/>
  <c r="AM174" i="51" s="1"/>
  <c r="AH174" i="51"/>
  <c r="AG174" i="51"/>
  <c r="AB174" i="51"/>
  <c r="AC174" i="51" s="1"/>
  <c r="W174" i="51"/>
  <c r="X174" i="51" s="1"/>
  <c r="R174" i="51"/>
  <c r="S174" i="51" s="1"/>
  <c r="J174" i="51"/>
  <c r="I174" i="51"/>
  <c r="G174" i="51"/>
  <c r="AV173" i="51"/>
  <c r="AW173" i="51" s="1"/>
  <c r="AR173" i="51"/>
  <c r="AQ173" i="51"/>
  <c r="AL173" i="51"/>
  <c r="AM173" i="51" s="1"/>
  <c r="AH173" i="51"/>
  <c r="AG173" i="51"/>
  <c r="AB173" i="51"/>
  <c r="AC173" i="51" s="1"/>
  <c r="W173" i="51"/>
  <c r="X173" i="51" s="1"/>
  <c r="S173" i="51"/>
  <c r="R173" i="51"/>
  <c r="K173" i="51"/>
  <c r="M173" i="51" s="1"/>
  <c r="J173" i="51"/>
  <c r="I173" i="51"/>
  <c r="G173" i="51"/>
  <c r="AW172" i="51"/>
  <c r="AV172" i="51"/>
  <c r="AQ172" i="51"/>
  <c r="AR172" i="51" s="1"/>
  <c r="AL172" i="51"/>
  <c r="AM172" i="51" s="1"/>
  <c r="AG172" i="51"/>
  <c r="AH172" i="51" s="1"/>
  <c r="AC172" i="51"/>
  <c r="AB172" i="51"/>
  <c r="W172" i="51"/>
  <c r="X172" i="51" s="1"/>
  <c r="R172" i="51"/>
  <c r="S172" i="51" s="1"/>
  <c r="J172" i="51"/>
  <c r="I172" i="51"/>
  <c r="G172" i="51"/>
  <c r="AV171" i="51"/>
  <c r="AW171" i="51" s="1"/>
  <c r="AQ171" i="51"/>
  <c r="AR171" i="51" s="1"/>
  <c r="AM171" i="51"/>
  <c r="AL171" i="51"/>
  <c r="AG171" i="51"/>
  <c r="AH171" i="51" s="1"/>
  <c r="AC171" i="51"/>
  <c r="AB171" i="51"/>
  <c r="W171" i="51"/>
  <c r="X171" i="51" s="1"/>
  <c r="R171" i="51"/>
  <c r="S171" i="51" s="1"/>
  <c r="K171" i="51"/>
  <c r="M171" i="51" s="1"/>
  <c r="J171" i="51"/>
  <c r="I171" i="51"/>
  <c r="G171" i="51"/>
  <c r="AV170" i="51"/>
  <c r="AW170" i="51" s="1"/>
  <c r="AR170" i="51"/>
  <c r="AQ170" i="51"/>
  <c r="AL170" i="51"/>
  <c r="AM170" i="51" s="1"/>
  <c r="AG170" i="51"/>
  <c r="AH170" i="51" s="1"/>
  <c r="AB170" i="51"/>
  <c r="AC170" i="51" s="1"/>
  <c r="X170" i="51"/>
  <c r="W170" i="51"/>
  <c r="R170" i="51"/>
  <c r="S170" i="51" s="1"/>
  <c r="M170" i="51"/>
  <c r="K170" i="51"/>
  <c r="J170" i="51"/>
  <c r="I170" i="51"/>
  <c r="G170" i="51"/>
  <c r="AV169" i="51"/>
  <c r="AW169" i="51" s="1"/>
  <c r="AQ169" i="51"/>
  <c r="AR169" i="51" s="1"/>
  <c r="AL169" i="51"/>
  <c r="AM169" i="51" s="1"/>
  <c r="AH169" i="51"/>
  <c r="AG169" i="51"/>
  <c r="AB169" i="51"/>
  <c r="AC169" i="51" s="1"/>
  <c r="X169" i="51"/>
  <c r="W169" i="51"/>
  <c r="R169" i="51"/>
  <c r="S169" i="51" s="1"/>
  <c r="K169" i="51"/>
  <c r="M169" i="51" s="1"/>
  <c r="J169" i="51"/>
  <c r="I169" i="51"/>
  <c r="G169" i="51"/>
  <c r="AW168" i="51"/>
  <c r="AV168" i="51"/>
  <c r="AQ168" i="51"/>
  <c r="AR168" i="51" s="1"/>
  <c r="AM168" i="51"/>
  <c r="AL168" i="51"/>
  <c r="AG168" i="51"/>
  <c r="AH168" i="51" s="1"/>
  <c r="AB168" i="51"/>
  <c r="AC168" i="51" s="1"/>
  <c r="W168" i="51"/>
  <c r="X168" i="51" s="1"/>
  <c r="S168" i="51"/>
  <c r="R168" i="51"/>
  <c r="K168" i="51"/>
  <c r="M168" i="51" s="1"/>
  <c r="J168" i="51"/>
  <c r="I168" i="51"/>
  <c r="G168" i="51"/>
  <c r="AV167" i="51"/>
  <c r="AX167" i="51" s="1"/>
  <c r="AQ167" i="51"/>
  <c r="AS167" i="51" s="1"/>
  <c r="AL167" i="51"/>
  <c r="AN167" i="51" s="1"/>
  <c r="AG167" i="51"/>
  <c r="AI167" i="51" s="1"/>
  <c r="AD167" i="51"/>
  <c r="AC167" i="51"/>
  <c r="AB167" i="51"/>
  <c r="W167" i="51"/>
  <c r="R167" i="51"/>
  <c r="K167" i="51" s="1"/>
  <c r="J167" i="51"/>
  <c r="I167" i="51"/>
  <c r="H167" i="51"/>
  <c r="G167" i="51"/>
  <c r="AV161" i="51"/>
  <c r="AW161" i="51" s="1"/>
  <c r="AQ161" i="51"/>
  <c r="AR161" i="51" s="1"/>
  <c r="AL161" i="51"/>
  <c r="AM161" i="51" s="1"/>
  <c r="AH161" i="51"/>
  <c r="AG161" i="51"/>
  <c r="AB161" i="51"/>
  <c r="AC161" i="51" s="1"/>
  <c r="X161" i="51"/>
  <c r="W161" i="51"/>
  <c r="R161" i="51"/>
  <c r="S161" i="51" s="1"/>
  <c r="K161" i="51"/>
  <c r="M161" i="51" s="1"/>
  <c r="J161" i="51"/>
  <c r="I161" i="51"/>
  <c r="G161" i="51"/>
  <c r="AW160" i="51"/>
  <c r="AV160" i="51"/>
  <c r="AQ160" i="51"/>
  <c r="AR160" i="51" s="1"/>
  <c r="AM160" i="51"/>
  <c r="AL160" i="51"/>
  <c r="AG160" i="51"/>
  <c r="AH160" i="51" s="1"/>
  <c r="AB160" i="51"/>
  <c r="AC160" i="51" s="1"/>
  <c r="X160" i="51"/>
  <c r="W160" i="51"/>
  <c r="S160" i="51"/>
  <c r="R160" i="51"/>
  <c r="K160" i="51"/>
  <c r="M160" i="51" s="1"/>
  <c r="J160" i="51"/>
  <c r="I160" i="51"/>
  <c r="G160" i="51"/>
  <c r="AV159" i="51"/>
  <c r="AW159" i="51" s="1"/>
  <c r="AQ159" i="51"/>
  <c r="AR159" i="51" s="1"/>
  <c r="AM159" i="51"/>
  <c r="AL159" i="51"/>
  <c r="AG159" i="51"/>
  <c r="AH159" i="51" s="1"/>
  <c r="AC159" i="51"/>
  <c r="AB159" i="51"/>
  <c r="W159" i="51"/>
  <c r="X159" i="51" s="1"/>
  <c r="R159" i="51"/>
  <c r="K159" i="51" s="1"/>
  <c r="M159" i="51" s="1"/>
  <c r="J159" i="51"/>
  <c r="I159" i="51"/>
  <c r="G159" i="51"/>
  <c r="AV158" i="51"/>
  <c r="AW158" i="51" s="1"/>
  <c r="AR158" i="51"/>
  <c r="AQ158" i="51"/>
  <c r="AL158" i="51"/>
  <c r="AM158" i="51" s="1"/>
  <c r="AH158" i="51"/>
  <c r="AG158" i="51"/>
  <c r="AB158" i="51"/>
  <c r="AC158" i="51" s="1"/>
  <c r="W158" i="51"/>
  <c r="X158" i="51" s="1"/>
  <c r="R158" i="51"/>
  <c r="K158" i="51" s="1"/>
  <c r="M158" i="51"/>
  <c r="J158" i="51"/>
  <c r="I158" i="51"/>
  <c r="G158" i="51"/>
  <c r="AV157" i="51"/>
  <c r="AW157" i="51" s="1"/>
  <c r="AQ157" i="51"/>
  <c r="AR157" i="51" s="1"/>
  <c r="AL157" i="51"/>
  <c r="AM157" i="51" s="1"/>
  <c r="AH157" i="51"/>
  <c r="AG157" i="51"/>
  <c r="AB157" i="51"/>
  <c r="AC157" i="51" s="1"/>
  <c r="X157" i="51"/>
  <c r="W157" i="51"/>
  <c r="R157" i="51"/>
  <c r="S157" i="51" s="1"/>
  <c r="J157" i="51"/>
  <c r="I157" i="51"/>
  <c r="G157" i="51"/>
  <c r="AV156" i="51"/>
  <c r="AW156" i="51" s="1"/>
  <c r="AQ156" i="51"/>
  <c r="AR156" i="51" s="1"/>
  <c r="AM156" i="51"/>
  <c r="AL156" i="51"/>
  <c r="AH156" i="51"/>
  <c r="AG156" i="51"/>
  <c r="AC156" i="51"/>
  <c r="AB156" i="51"/>
  <c r="W156" i="51"/>
  <c r="X156" i="51" s="1"/>
  <c r="R156" i="51"/>
  <c r="S156" i="51" s="1"/>
  <c r="K156" i="51"/>
  <c r="M156" i="51" s="1"/>
  <c r="J156" i="51"/>
  <c r="I156" i="51"/>
  <c r="G156" i="51"/>
  <c r="AV155" i="51"/>
  <c r="AW155" i="51" s="1"/>
  <c r="AQ155" i="51"/>
  <c r="AR155" i="51" s="1"/>
  <c r="AL155" i="51"/>
  <c r="AM155" i="51" s="1"/>
  <c r="AG155" i="51"/>
  <c r="AH155" i="51" s="1"/>
  <c r="AB155" i="51"/>
  <c r="AC155" i="51" s="1"/>
  <c r="W155" i="51"/>
  <c r="X155" i="51" s="1"/>
  <c r="S155" i="51"/>
  <c r="R155" i="51"/>
  <c r="K155" i="51"/>
  <c r="M155" i="51" s="1"/>
  <c r="J155" i="51"/>
  <c r="I155" i="51"/>
  <c r="G155" i="51"/>
  <c r="AV154" i="51"/>
  <c r="AW154" i="51" s="1"/>
  <c r="AR154" i="51"/>
  <c r="AQ154" i="51"/>
  <c r="AL154" i="51"/>
  <c r="AM154" i="51" s="1"/>
  <c r="AG154" i="51"/>
  <c r="AH154" i="51" s="1"/>
  <c r="AB154" i="51"/>
  <c r="AC154" i="51" s="1"/>
  <c r="X154" i="51"/>
  <c r="W154" i="51"/>
  <c r="R154" i="51"/>
  <c r="S154" i="51" s="1"/>
  <c r="K154" i="51"/>
  <c r="M154" i="51" s="1"/>
  <c r="J154" i="51"/>
  <c r="I154" i="51"/>
  <c r="G154" i="51"/>
  <c r="AV153" i="51"/>
  <c r="AW153" i="51" s="1"/>
  <c r="AQ153" i="51"/>
  <c r="AR153" i="51" s="1"/>
  <c r="AL153" i="51"/>
  <c r="AM153" i="51" s="1"/>
  <c r="AH153" i="51"/>
  <c r="AG153" i="51"/>
  <c r="AB153" i="51"/>
  <c r="AC153" i="51" s="1"/>
  <c r="W153" i="51"/>
  <c r="X153" i="51" s="1"/>
  <c r="R153" i="51"/>
  <c r="S153" i="51" s="1"/>
  <c r="J153" i="51"/>
  <c r="I153" i="51"/>
  <c r="G153" i="51"/>
  <c r="AW152" i="51"/>
  <c r="AV152" i="51"/>
  <c r="AQ152" i="51"/>
  <c r="AR152" i="51" s="1"/>
  <c r="AM152" i="51"/>
  <c r="AL152" i="51"/>
  <c r="AG152" i="51"/>
  <c r="AH152" i="51" s="1"/>
  <c r="AB152" i="51"/>
  <c r="AC152" i="51" s="1"/>
  <c r="W152" i="51"/>
  <c r="X152" i="51" s="1"/>
  <c r="S152" i="51"/>
  <c r="R152" i="51"/>
  <c r="K152" i="51"/>
  <c r="M152" i="51" s="1"/>
  <c r="J152" i="51"/>
  <c r="I152" i="51"/>
  <c r="G152" i="51"/>
  <c r="AV151" i="51"/>
  <c r="AW151" i="51" s="1"/>
  <c r="AQ151" i="51"/>
  <c r="AR151" i="51" s="1"/>
  <c r="AL151" i="51"/>
  <c r="AM151" i="51" s="1"/>
  <c r="AG151" i="51"/>
  <c r="AH151" i="51" s="1"/>
  <c r="AC151" i="51"/>
  <c r="AB151" i="51"/>
  <c r="W151" i="51"/>
  <c r="X151" i="51" s="1"/>
  <c r="R151" i="51"/>
  <c r="K151" i="51" s="1"/>
  <c r="M151" i="51" s="1"/>
  <c r="J151" i="51"/>
  <c r="I151" i="51"/>
  <c r="G151" i="51"/>
  <c r="AV150" i="51"/>
  <c r="AW150" i="51" s="1"/>
  <c r="AR150" i="51"/>
  <c r="AQ150" i="51"/>
  <c r="AL150" i="51"/>
  <c r="AM150" i="51" s="1"/>
  <c r="AG150" i="51"/>
  <c r="AH150" i="51" s="1"/>
  <c r="AB150" i="51"/>
  <c r="AC150" i="51" s="1"/>
  <c r="W150" i="51"/>
  <c r="X150" i="51" s="1"/>
  <c r="S150" i="51"/>
  <c r="R150" i="51"/>
  <c r="K150" i="51" s="1"/>
  <c r="M150" i="51"/>
  <c r="J150" i="51"/>
  <c r="I150" i="51"/>
  <c r="G150" i="51"/>
  <c r="AV149" i="51"/>
  <c r="AW149" i="51" s="1"/>
  <c r="AR149" i="51"/>
  <c r="AQ149" i="51"/>
  <c r="AL149" i="51"/>
  <c r="AM149" i="51" s="1"/>
  <c r="AG149" i="51"/>
  <c r="AH149" i="51" s="1"/>
  <c r="AB149" i="51"/>
  <c r="AC149" i="51" s="1"/>
  <c r="W149" i="51"/>
  <c r="X149" i="51" s="1"/>
  <c r="R149" i="51"/>
  <c r="K149" i="51" s="1"/>
  <c r="M149" i="51" s="1"/>
  <c r="J149" i="51"/>
  <c r="I149" i="51"/>
  <c r="G149" i="51"/>
  <c r="AV148" i="51"/>
  <c r="AW148" i="51" s="1"/>
  <c r="AQ148" i="51"/>
  <c r="AR148" i="51" s="1"/>
  <c r="AM148" i="51"/>
  <c r="AL148" i="51"/>
  <c r="AG148" i="51"/>
  <c r="AH148" i="51" s="1"/>
  <c r="AB148" i="51"/>
  <c r="AC148" i="51" s="1"/>
  <c r="W148" i="51"/>
  <c r="X148" i="51" s="1"/>
  <c r="R148" i="51"/>
  <c r="S148" i="51" s="1"/>
  <c r="J148" i="51"/>
  <c r="I148" i="51"/>
  <c r="G148" i="51"/>
  <c r="AV147" i="51"/>
  <c r="AX147" i="51" s="1"/>
  <c r="AQ147" i="51"/>
  <c r="AS147" i="51" s="1"/>
  <c r="AL147" i="51"/>
  <c r="AI147" i="51"/>
  <c r="AH147" i="51"/>
  <c r="AG147" i="51"/>
  <c r="AB147" i="51"/>
  <c r="AD147" i="51" s="1"/>
  <c r="W147" i="51"/>
  <c r="X147" i="51" s="1"/>
  <c r="R147" i="51"/>
  <c r="T147" i="51" s="1"/>
  <c r="K147" i="51"/>
  <c r="J147" i="51"/>
  <c r="I147" i="51"/>
  <c r="H147" i="51"/>
  <c r="G147" i="51"/>
  <c r="AV114" i="51"/>
  <c r="AW114" i="51" s="1"/>
  <c r="AQ114" i="51"/>
  <c r="AR114" i="51" s="1"/>
  <c r="AL114" i="51"/>
  <c r="AM114" i="51" s="1"/>
  <c r="AG114" i="51"/>
  <c r="K114" i="51" s="1"/>
  <c r="AB114" i="51"/>
  <c r="W114" i="51"/>
  <c r="R114" i="51"/>
  <c r="J114" i="51"/>
  <c r="I114" i="51"/>
  <c r="G114" i="51"/>
  <c r="AV113" i="51"/>
  <c r="AW113" i="51" s="1"/>
  <c r="AQ113" i="51"/>
  <c r="AL113" i="51"/>
  <c r="AM113" i="51" s="1"/>
  <c r="AG113" i="51"/>
  <c r="AH113" i="51" s="1"/>
  <c r="AB113" i="51"/>
  <c r="W113" i="51"/>
  <c r="X113" i="51" s="1"/>
  <c r="R113" i="51"/>
  <c r="K113" i="51"/>
  <c r="J113" i="51"/>
  <c r="I113" i="51"/>
  <c r="G113" i="51"/>
  <c r="AV112" i="51"/>
  <c r="AW112" i="51" s="1"/>
  <c r="AQ112" i="51"/>
  <c r="AR112" i="51" s="1"/>
  <c r="AL112" i="51"/>
  <c r="AM112" i="51" s="1"/>
  <c r="AG112" i="51"/>
  <c r="AB112" i="51"/>
  <c r="AC112" i="51" s="1"/>
  <c r="W112" i="51"/>
  <c r="R112" i="51"/>
  <c r="K112" i="51"/>
  <c r="J112" i="51"/>
  <c r="I112" i="51"/>
  <c r="G112" i="51"/>
  <c r="AV111" i="51"/>
  <c r="AW111" i="51" s="1"/>
  <c r="AQ111" i="51"/>
  <c r="AR111" i="51" s="1"/>
  <c r="AL111" i="51"/>
  <c r="AG111" i="51"/>
  <c r="AH111" i="51" s="1"/>
  <c r="AB111" i="51"/>
  <c r="W111" i="51"/>
  <c r="R111" i="51"/>
  <c r="J111" i="51"/>
  <c r="I111" i="51"/>
  <c r="G111" i="51"/>
  <c r="AV110" i="51"/>
  <c r="AW110" i="51" s="1"/>
  <c r="AQ110" i="51"/>
  <c r="AR110" i="51" s="1"/>
  <c r="AM110" i="51"/>
  <c r="AL110" i="51"/>
  <c r="AG110" i="51"/>
  <c r="AB110" i="51"/>
  <c r="W110" i="51"/>
  <c r="X110" i="51" s="1"/>
  <c r="R110" i="51"/>
  <c r="J110" i="51"/>
  <c r="I110" i="51"/>
  <c r="G110" i="51"/>
  <c r="AV109" i="51"/>
  <c r="AQ109" i="51"/>
  <c r="AL109" i="51"/>
  <c r="AM108" i="51" s="1"/>
  <c r="AG109" i="51"/>
  <c r="AH109" i="51" s="1"/>
  <c r="AB109" i="51"/>
  <c r="AC109" i="51" s="1"/>
  <c r="W109" i="51"/>
  <c r="R109" i="51"/>
  <c r="J109" i="51"/>
  <c r="I109" i="51"/>
  <c r="G109" i="51"/>
  <c r="AV108" i="51"/>
  <c r="AX107" i="51" s="1"/>
  <c r="AQ108" i="51"/>
  <c r="AL108" i="51"/>
  <c r="AG108" i="51"/>
  <c r="AH108" i="51" s="1"/>
  <c r="AB108" i="51"/>
  <c r="AC108" i="51" s="1"/>
  <c r="W108" i="51"/>
  <c r="X108" i="51" s="1"/>
  <c r="R108" i="51"/>
  <c r="K108" i="51" s="1"/>
  <c r="J108" i="51"/>
  <c r="I108" i="51"/>
  <c r="G108" i="51"/>
  <c r="AV107" i="51"/>
  <c r="AQ107" i="51"/>
  <c r="AL107" i="51"/>
  <c r="AM111" i="51" s="1"/>
  <c r="AG107" i="51"/>
  <c r="AB107" i="51"/>
  <c r="AC110" i="51" s="1"/>
  <c r="W107" i="51"/>
  <c r="R107" i="51"/>
  <c r="J107" i="51"/>
  <c r="I107" i="51"/>
  <c r="H107" i="51"/>
  <c r="G107" i="51"/>
  <c r="AV201" i="50"/>
  <c r="AW201" i="50" s="1"/>
  <c r="AR201" i="50"/>
  <c r="AQ201" i="50"/>
  <c r="AL201" i="50"/>
  <c r="AM201" i="50" s="1"/>
  <c r="AH201" i="50"/>
  <c r="AG201" i="50"/>
  <c r="AB201" i="50"/>
  <c r="AC201" i="50" s="1"/>
  <c r="W201" i="50"/>
  <c r="X201" i="50" s="1"/>
  <c r="R201" i="50"/>
  <c r="S201" i="50" s="1"/>
  <c r="J201" i="50"/>
  <c r="I201" i="50"/>
  <c r="G201" i="50"/>
  <c r="AW200" i="50"/>
  <c r="AV200" i="50"/>
  <c r="AQ200" i="50"/>
  <c r="AR200" i="50" s="1"/>
  <c r="AL200" i="50"/>
  <c r="AM200" i="50" s="1"/>
  <c r="AG200" i="50"/>
  <c r="AH200" i="50" s="1"/>
  <c r="AC200" i="50"/>
  <c r="AB200" i="50"/>
  <c r="W200" i="50"/>
  <c r="X200" i="50" s="1"/>
  <c r="R200" i="50"/>
  <c r="S200" i="50" s="1"/>
  <c r="K200" i="50"/>
  <c r="M200" i="50" s="1"/>
  <c r="J200" i="50"/>
  <c r="I200" i="50"/>
  <c r="G200" i="50"/>
  <c r="AV199" i="50"/>
  <c r="AW199" i="50" s="1"/>
  <c r="AQ199" i="50"/>
  <c r="AR199" i="50" s="1"/>
  <c r="AM199" i="50"/>
  <c r="AL199" i="50"/>
  <c r="AG199" i="50"/>
  <c r="AH199" i="50" s="1"/>
  <c r="AB199" i="50"/>
  <c r="AC199" i="50" s="1"/>
  <c r="W199" i="50"/>
  <c r="X199" i="50" s="1"/>
  <c r="R199" i="50"/>
  <c r="S199" i="50" s="1"/>
  <c r="J199" i="50"/>
  <c r="I199" i="50"/>
  <c r="G199" i="50"/>
  <c r="AV198" i="50"/>
  <c r="AW198" i="50" s="1"/>
  <c r="AR198" i="50"/>
  <c r="AQ198" i="50"/>
  <c r="AL198" i="50"/>
  <c r="AM198" i="50" s="1"/>
  <c r="AG198" i="50"/>
  <c r="AH198" i="50" s="1"/>
  <c r="AB198" i="50"/>
  <c r="AC198" i="50" s="1"/>
  <c r="X198" i="50"/>
  <c r="W198" i="50"/>
  <c r="R198" i="50"/>
  <c r="S198" i="50" s="1"/>
  <c r="K198" i="50"/>
  <c r="M198" i="50" s="1"/>
  <c r="J198" i="50"/>
  <c r="I198" i="50"/>
  <c r="G198" i="50"/>
  <c r="AV197" i="50"/>
  <c r="AW197" i="50" s="1"/>
  <c r="AQ197" i="50"/>
  <c r="AR197" i="50" s="1"/>
  <c r="AL197" i="50"/>
  <c r="AM197" i="50" s="1"/>
  <c r="AH197" i="50"/>
  <c r="AG197" i="50"/>
  <c r="AB197" i="50"/>
  <c r="AC197" i="50" s="1"/>
  <c r="X197" i="50"/>
  <c r="W197" i="50"/>
  <c r="R197" i="50"/>
  <c r="S197" i="50" s="1"/>
  <c r="K197" i="50"/>
  <c r="M197" i="50" s="1"/>
  <c r="J197" i="50"/>
  <c r="I197" i="50"/>
  <c r="G197" i="50"/>
  <c r="AV196" i="50"/>
  <c r="AW196" i="50" s="1"/>
  <c r="AQ196" i="50"/>
  <c r="AR196" i="50" s="1"/>
  <c r="AM196" i="50"/>
  <c r="AL196" i="50"/>
  <c r="AG196" i="50"/>
  <c r="AH196" i="50" s="1"/>
  <c r="AB196" i="50"/>
  <c r="AC196" i="50" s="1"/>
  <c r="W196" i="50"/>
  <c r="X196" i="50" s="1"/>
  <c r="S196" i="50"/>
  <c r="R196" i="50"/>
  <c r="K196" i="50"/>
  <c r="M196" i="50" s="1"/>
  <c r="J196" i="50"/>
  <c r="I196" i="50"/>
  <c r="G196" i="50"/>
  <c r="AV195" i="50"/>
  <c r="AW195" i="50" s="1"/>
  <c r="AQ195" i="50"/>
  <c r="AR195" i="50" s="1"/>
  <c r="AL195" i="50"/>
  <c r="AM195" i="50" s="1"/>
  <c r="AG195" i="50"/>
  <c r="AH195" i="50" s="1"/>
  <c r="AC195" i="50"/>
  <c r="AB195" i="50"/>
  <c r="W195" i="50"/>
  <c r="X195" i="50" s="1"/>
  <c r="R195" i="50"/>
  <c r="K195" i="50" s="1"/>
  <c r="M195" i="50" s="1"/>
  <c r="J195" i="50"/>
  <c r="I195" i="50"/>
  <c r="G195" i="50"/>
  <c r="AV194" i="50"/>
  <c r="AW194" i="50" s="1"/>
  <c r="AQ194" i="50"/>
  <c r="AR194" i="50" s="1"/>
  <c r="AL194" i="50"/>
  <c r="AM194" i="50" s="1"/>
  <c r="AH194" i="50"/>
  <c r="AG194" i="50"/>
  <c r="AB194" i="50"/>
  <c r="AC194" i="50" s="1"/>
  <c r="W194" i="50"/>
  <c r="X194" i="50" s="1"/>
  <c r="R194" i="50"/>
  <c r="J194" i="50"/>
  <c r="I194" i="50"/>
  <c r="G194" i="50"/>
  <c r="AV193" i="50"/>
  <c r="AW193" i="50" s="1"/>
  <c r="AQ193" i="50"/>
  <c r="AR193" i="50" s="1"/>
  <c r="AL193" i="50"/>
  <c r="AM193" i="50" s="1"/>
  <c r="AG193" i="50"/>
  <c r="AH193" i="50" s="1"/>
  <c r="AB193" i="50"/>
  <c r="AC193" i="50" s="1"/>
  <c r="X193" i="50"/>
  <c r="W193" i="50"/>
  <c r="R193" i="50"/>
  <c r="S193" i="50" s="1"/>
  <c r="K193" i="50"/>
  <c r="M193" i="50" s="1"/>
  <c r="J193" i="50"/>
  <c r="I193" i="50"/>
  <c r="G193" i="50"/>
  <c r="AV192" i="50"/>
  <c r="AW192" i="50" s="1"/>
  <c r="AQ192" i="50"/>
  <c r="AR192" i="50" s="1"/>
  <c r="AM192" i="50"/>
  <c r="AL192" i="50"/>
  <c r="AH192" i="50"/>
  <c r="AG192" i="50"/>
  <c r="AC192" i="50"/>
  <c r="AB192" i="50"/>
  <c r="W192" i="50"/>
  <c r="X192" i="50" s="1"/>
  <c r="R192" i="50"/>
  <c r="S192" i="50" s="1"/>
  <c r="K192" i="50"/>
  <c r="M192" i="50" s="1"/>
  <c r="J192" i="50"/>
  <c r="I192" i="50"/>
  <c r="G192" i="50"/>
  <c r="AV191" i="50"/>
  <c r="AW191" i="50" s="1"/>
  <c r="AQ191" i="50"/>
  <c r="AR191" i="50" s="1"/>
  <c r="AL191" i="50"/>
  <c r="AM191" i="50" s="1"/>
  <c r="AH191" i="50"/>
  <c r="AG191" i="50"/>
  <c r="AB191" i="50"/>
  <c r="AC191" i="50" s="1"/>
  <c r="W191" i="50"/>
  <c r="X191" i="50" s="1"/>
  <c r="S191" i="50"/>
  <c r="R191" i="50"/>
  <c r="K191" i="50"/>
  <c r="M191" i="50" s="1"/>
  <c r="J191" i="50"/>
  <c r="I191" i="50"/>
  <c r="G191" i="50"/>
  <c r="AV190" i="50"/>
  <c r="AW190" i="50" s="1"/>
  <c r="AQ190" i="50"/>
  <c r="AR190" i="50" s="1"/>
  <c r="AL190" i="50"/>
  <c r="AM190" i="50" s="1"/>
  <c r="AG190" i="50"/>
  <c r="AH190" i="50" s="1"/>
  <c r="AB190" i="50"/>
  <c r="AC190" i="50" s="1"/>
  <c r="X190" i="50"/>
  <c r="W190" i="50"/>
  <c r="R190" i="50"/>
  <c r="S190" i="50" s="1"/>
  <c r="J190" i="50"/>
  <c r="I190" i="50"/>
  <c r="G190" i="50"/>
  <c r="AV189" i="50"/>
  <c r="AW189" i="50" s="1"/>
  <c r="AQ189" i="50"/>
  <c r="AR189" i="50" s="1"/>
  <c r="AL189" i="50"/>
  <c r="AM189" i="50" s="1"/>
  <c r="AH189" i="50"/>
  <c r="AG189" i="50"/>
  <c r="AB189" i="50"/>
  <c r="AC189" i="50" s="1"/>
  <c r="W189" i="50"/>
  <c r="X189" i="50" s="1"/>
  <c r="R189" i="50"/>
  <c r="S189" i="50" s="1"/>
  <c r="J189" i="50"/>
  <c r="I189" i="50"/>
  <c r="G189" i="50"/>
  <c r="AW188" i="50"/>
  <c r="AV188" i="50"/>
  <c r="AQ188" i="50"/>
  <c r="AR188" i="50" s="1"/>
  <c r="AM188" i="50"/>
  <c r="AL188" i="50"/>
  <c r="AH188" i="50"/>
  <c r="AG188" i="50"/>
  <c r="AB188" i="50"/>
  <c r="AC188" i="50" s="1"/>
  <c r="W188" i="50"/>
  <c r="X188" i="50" s="1"/>
  <c r="S188" i="50"/>
  <c r="R188" i="50"/>
  <c r="K188" i="50"/>
  <c r="M188" i="50" s="1"/>
  <c r="J188" i="50"/>
  <c r="I188" i="50"/>
  <c r="G188" i="50"/>
  <c r="AX187" i="50"/>
  <c r="AW187" i="50"/>
  <c r="AV187" i="50"/>
  <c r="AQ187" i="50"/>
  <c r="AL187" i="50"/>
  <c r="AN187" i="50" s="1"/>
  <c r="AH187" i="50"/>
  <c r="AG187" i="50"/>
  <c r="AI187" i="50" s="1"/>
  <c r="AD187" i="50"/>
  <c r="AC187" i="50"/>
  <c r="AB187" i="50"/>
  <c r="Y187" i="50"/>
  <c r="X187" i="50"/>
  <c r="W187" i="50"/>
  <c r="R187" i="50"/>
  <c r="J187" i="50"/>
  <c r="I187" i="50"/>
  <c r="H187" i="50"/>
  <c r="G187" i="50"/>
  <c r="AV181" i="50"/>
  <c r="AW181" i="50" s="1"/>
  <c r="AQ181" i="50"/>
  <c r="AR181" i="50" s="1"/>
  <c r="AL181" i="50"/>
  <c r="AM181" i="50" s="1"/>
  <c r="AG181" i="50"/>
  <c r="AH181" i="50" s="1"/>
  <c r="AB181" i="50"/>
  <c r="AC181" i="50" s="1"/>
  <c r="W181" i="50"/>
  <c r="X181" i="50" s="1"/>
  <c r="R181" i="50"/>
  <c r="S181" i="50" s="1"/>
  <c r="J181" i="50"/>
  <c r="I181" i="50"/>
  <c r="G181" i="50"/>
  <c r="AW180" i="50"/>
  <c r="AV180" i="50"/>
  <c r="AQ180" i="50"/>
  <c r="AR180" i="50" s="1"/>
  <c r="AL180" i="50"/>
  <c r="AM180" i="50" s="1"/>
  <c r="AG180" i="50"/>
  <c r="AH180" i="50" s="1"/>
  <c r="AB180" i="50"/>
  <c r="AC180" i="50" s="1"/>
  <c r="X180" i="50"/>
  <c r="W180" i="50"/>
  <c r="S180" i="50"/>
  <c r="R180" i="50"/>
  <c r="K180" i="50"/>
  <c r="M180" i="50" s="1"/>
  <c r="J180" i="50"/>
  <c r="I180" i="50"/>
  <c r="G180" i="50"/>
  <c r="AV179" i="50"/>
  <c r="AW179" i="50" s="1"/>
  <c r="AQ179" i="50"/>
  <c r="AR179" i="50" s="1"/>
  <c r="AL179" i="50"/>
  <c r="AM179" i="50" s="1"/>
  <c r="AG179" i="50"/>
  <c r="AH179" i="50" s="1"/>
  <c r="AB179" i="50"/>
  <c r="AC179" i="50" s="1"/>
  <c r="W179" i="50"/>
  <c r="X179" i="50" s="1"/>
  <c r="R179" i="50"/>
  <c r="K179" i="50" s="1"/>
  <c r="M179" i="50" s="1"/>
  <c r="J179" i="50"/>
  <c r="I179" i="50"/>
  <c r="G179" i="50"/>
  <c r="AV178" i="50"/>
  <c r="AW178" i="50" s="1"/>
  <c r="AR178" i="50"/>
  <c r="AQ178" i="50"/>
  <c r="AL178" i="50"/>
  <c r="AM178" i="50" s="1"/>
  <c r="AG178" i="50"/>
  <c r="AH178" i="50" s="1"/>
  <c r="AB178" i="50"/>
  <c r="AC178" i="50" s="1"/>
  <c r="W178" i="50"/>
  <c r="X178" i="50" s="1"/>
  <c r="S178" i="50"/>
  <c r="R178" i="50"/>
  <c r="K178" i="50" s="1"/>
  <c r="M178" i="50"/>
  <c r="J178" i="50"/>
  <c r="I178" i="50"/>
  <c r="G178" i="50"/>
  <c r="AV177" i="50"/>
  <c r="AW177" i="50" s="1"/>
  <c r="AR177" i="50"/>
  <c r="AQ177" i="50"/>
  <c r="AL177" i="50"/>
  <c r="AM177" i="50" s="1"/>
  <c r="AG177" i="50"/>
  <c r="AH177" i="50" s="1"/>
  <c r="AB177" i="50"/>
  <c r="AC177" i="50" s="1"/>
  <c r="W177" i="50"/>
  <c r="X177" i="50" s="1"/>
  <c r="R177" i="50"/>
  <c r="K177" i="50" s="1"/>
  <c r="M177" i="50" s="1"/>
  <c r="J177" i="50"/>
  <c r="I177" i="50"/>
  <c r="G177" i="50"/>
  <c r="AV176" i="50"/>
  <c r="AW176" i="50" s="1"/>
  <c r="AQ176" i="50"/>
  <c r="AR176" i="50" s="1"/>
  <c r="AM176" i="50"/>
  <c r="AL176" i="50"/>
  <c r="AG176" i="50"/>
  <c r="AH176" i="50" s="1"/>
  <c r="AC176" i="50"/>
  <c r="AB176" i="50"/>
  <c r="W176" i="50"/>
  <c r="X176" i="50" s="1"/>
  <c r="R176" i="50"/>
  <c r="S176" i="50" s="1"/>
  <c r="K176" i="50"/>
  <c r="M176" i="50" s="1"/>
  <c r="J176" i="50"/>
  <c r="I176" i="50"/>
  <c r="G176" i="50"/>
  <c r="AW175" i="50"/>
  <c r="AV175" i="50"/>
  <c r="AQ175" i="50"/>
  <c r="AR175" i="50" s="1"/>
  <c r="AL175" i="50"/>
  <c r="AM175" i="50" s="1"/>
  <c r="AG175" i="50"/>
  <c r="AH175" i="50" s="1"/>
  <c r="AB175" i="50"/>
  <c r="AC175" i="50" s="1"/>
  <c r="W175" i="50"/>
  <c r="X175" i="50" s="1"/>
  <c r="S175" i="50"/>
  <c r="R175" i="50"/>
  <c r="K175" i="50"/>
  <c r="M175" i="50" s="1"/>
  <c r="J175" i="50"/>
  <c r="I175" i="50"/>
  <c r="G175" i="50"/>
  <c r="AV174" i="50"/>
  <c r="AW174" i="50" s="1"/>
  <c r="AQ174" i="50"/>
  <c r="AR174" i="50" s="1"/>
  <c r="AL174" i="50"/>
  <c r="AM174" i="50" s="1"/>
  <c r="AH174" i="50"/>
  <c r="AG174" i="50"/>
  <c r="AB174" i="50"/>
  <c r="AC174" i="50" s="1"/>
  <c r="X174" i="50"/>
  <c r="W174" i="50"/>
  <c r="S174" i="50"/>
  <c r="R174" i="50"/>
  <c r="K174" i="50"/>
  <c r="M174" i="50" s="1"/>
  <c r="J174" i="50"/>
  <c r="I174" i="50"/>
  <c r="G174" i="50"/>
  <c r="AV173" i="50"/>
  <c r="AW173" i="50" s="1"/>
  <c r="AR173" i="50"/>
  <c r="AQ173" i="50"/>
  <c r="AL173" i="50"/>
  <c r="AM173" i="50" s="1"/>
  <c r="AG173" i="50"/>
  <c r="AH173" i="50" s="1"/>
  <c r="AB173" i="50"/>
  <c r="AC173" i="50" s="1"/>
  <c r="W173" i="50"/>
  <c r="X173" i="50" s="1"/>
  <c r="S173" i="50"/>
  <c r="R173" i="50"/>
  <c r="K173" i="50"/>
  <c r="M173" i="50" s="1"/>
  <c r="J173" i="50"/>
  <c r="I173" i="50"/>
  <c r="G173" i="50"/>
  <c r="AW172" i="50"/>
  <c r="AV172" i="50"/>
  <c r="AQ172" i="50"/>
  <c r="AR172" i="50" s="1"/>
  <c r="AL172" i="50"/>
  <c r="AM172" i="50" s="1"/>
  <c r="AG172" i="50"/>
  <c r="AH172" i="50" s="1"/>
  <c r="AC172" i="50"/>
  <c r="AB172" i="50"/>
  <c r="W172" i="50"/>
  <c r="X172" i="50" s="1"/>
  <c r="R172" i="50"/>
  <c r="S172" i="50" s="1"/>
  <c r="K172" i="50"/>
  <c r="M172" i="50" s="1"/>
  <c r="J172" i="50"/>
  <c r="I172" i="50"/>
  <c r="G172" i="50"/>
  <c r="AV171" i="50"/>
  <c r="AW171" i="50" s="1"/>
  <c r="AQ171" i="50"/>
  <c r="AR171" i="50" s="1"/>
  <c r="AM171" i="50"/>
  <c r="AL171" i="50"/>
  <c r="AG171" i="50"/>
  <c r="AH171" i="50" s="1"/>
  <c r="AB171" i="50"/>
  <c r="AC171" i="50" s="1"/>
  <c r="W171" i="50"/>
  <c r="X171" i="50" s="1"/>
  <c r="R171" i="50"/>
  <c r="S171" i="50" s="1"/>
  <c r="K171" i="50"/>
  <c r="M171" i="50" s="1"/>
  <c r="J171" i="50"/>
  <c r="I171" i="50"/>
  <c r="G171" i="50"/>
  <c r="AV170" i="50"/>
  <c r="AW170" i="50" s="1"/>
  <c r="AR170" i="50"/>
  <c r="AQ170" i="50"/>
  <c r="AL170" i="50"/>
  <c r="AM170" i="50" s="1"/>
  <c r="AG170" i="50"/>
  <c r="AH170" i="50" s="1"/>
  <c r="AB170" i="50"/>
  <c r="AC170" i="50" s="1"/>
  <c r="X170" i="50"/>
  <c r="W170" i="50"/>
  <c r="R170" i="50"/>
  <c r="S170" i="50" s="1"/>
  <c r="K170" i="50"/>
  <c r="M170" i="50" s="1"/>
  <c r="J170" i="50"/>
  <c r="I170" i="50"/>
  <c r="G170" i="50"/>
  <c r="AV169" i="50"/>
  <c r="AW169" i="50" s="1"/>
  <c r="AQ169" i="50"/>
  <c r="AR169" i="50" s="1"/>
  <c r="AL169" i="50"/>
  <c r="AM169" i="50" s="1"/>
  <c r="AH169" i="50"/>
  <c r="AG169" i="50"/>
  <c r="AB169" i="50"/>
  <c r="AC169" i="50" s="1"/>
  <c r="X169" i="50"/>
  <c r="W169" i="50"/>
  <c r="R169" i="50"/>
  <c r="S169" i="50" s="1"/>
  <c r="K169" i="50"/>
  <c r="M169" i="50" s="1"/>
  <c r="J169" i="50"/>
  <c r="I169" i="50"/>
  <c r="G169" i="50"/>
  <c r="AV168" i="50"/>
  <c r="AW168" i="50" s="1"/>
  <c r="AQ168" i="50"/>
  <c r="AR168" i="50" s="1"/>
  <c r="AM168" i="50"/>
  <c r="AL168" i="50"/>
  <c r="AG168" i="50"/>
  <c r="AH168" i="50" s="1"/>
  <c r="AB168" i="50"/>
  <c r="AC168" i="50" s="1"/>
  <c r="W168" i="50"/>
  <c r="X168" i="50" s="1"/>
  <c r="S168" i="50"/>
  <c r="R168" i="50"/>
  <c r="K168" i="50"/>
  <c r="M168" i="50" s="1"/>
  <c r="J168" i="50"/>
  <c r="I168" i="50"/>
  <c r="G168" i="50"/>
  <c r="AW167" i="50"/>
  <c r="AV167" i="50"/>
  <c r="AX167" i="50" s="1"/>
  <c r="AQ167" i="50"/>
  <c r="AS167" i="50" s="1"/>
  <c r="AL167" i="50"/>
  <c r="AN167" i="50" s="1"/>
  <c r="AG167" i="50"/>
  <c r="AI167" i="50" s="1"/>
  <c r="AD167" i="50"/>
  <c r="AC167" i="50"/>
  <c r="AB167" i="50"/>
  <c r="W167" i="50"/>
  <c r="R167" i="50"/>
  <c r="S167" i="50" s="1"/>
  <c r="K167" i="50"/>
  <c r="M167" i="50" s="1"/>
  <c r="J167" i="50"/>
  <c r="I167" i="50"/>
  <c r="H167" i="50"/>
  <c r="G167" i="50"/>
  <c r="AV161" i="50"/>
  <c r="AW161" i="50" s="1"/>
  <c r="AQ161" i="50"/>
  <c r="AR161" i="50" s="1"/>
  <c r="AL161" i="50"/>
  <c r="AM161" i="50" s="1"/>
  <c r="AH161" i="50"/>
  <c r="AG161" i="50"/>
  <c r="AB161" i="50"/>
  <c r="AC161" i="50" s="1"/>
  <c r="W161" i="50"/>
  <c r="X161" i="50" s="1"/>
  <c r="R161" i="50"/>
  <c r="S161" i="50" s="1"/>
  <c r="K161" i="50"/>
  <c r="M161" i="50" s="1"/>
  <c r="J161" i="50"/>
  <c r="I161" i="50"/>
  <c r="G161" i="50"/>
  <c r="AV160" i="50"/>
  <c r="AW160" i="50" s="1"/>
  <c r="AQ160" i="50"/>
  <c r="AR160" i="50" s="1"/>
  <c r="AM160" i="50"/>
  <c r="AL160" i="50"/>
  <c r="AG160" i="50"/>
  <c r="AH160" i="50" s="1"/>
  <c r="AB160" i="50"/>
  <c r="AC160" i="50" s="1"/>
  <c r="W160" i="50"/>
  <c r="X160" i="50" s="1"/>
  <c r="S160" i="50"/>
  <c r="R160" i="50"/>
  <c r="K160" i="50"/>
  <c r="M160" i="50" s="1"/>
  <c r="J160" i="50"/>
  <c r="I160" i="50"/>
  <c r="G160" i="50"/>
  <c r="AV159" i="50"/>
  <c r="AW159" i="50" s="1"/>
  <c r="AR159" i="50"/>
  <c r="AQ159" i="50"/>
  <c r="AM159" i="50"/>
  <c r="AL159" i="50"/>
  <c r="AG159" i="50"/>
  <c r="AH159" i="50" s="1"/>
  <c r="AC159" i="50"/>
  <c r="AB159" i="50"/>
  <c r="W159" i="50"/>
  <c r="X159" i="50" s="1"/>
  <c r="R159" i="50"/>
  <c r="K159" i="50" s="1"/>
  <c r="M159" i="50" s="1"/>
  <c r="J159" i="50"/>
  <c r="I159" i="50"/>
  <c r="G159" i="50"/>
  <c r="AV158" i="50"/>
  <c r="AW158" i="50" s="1"/>
  <c r="AQ158" i="50"/>
  <c r="AR158" i="50" s="1"/>
  <c r="AM158" i="50"/>
  <c r="AL158" i="50"/>
  <c r="AH158" i="50"/>
  <c r="AG158" i="50"/>
  <c r="AB158" i="50"/>
  <c r="AC158" i="50" s="1"/>
  <c r="W158" i="50"/>
  <c r="X158" i="50" s="1"/>
  <c r="R158" i="50"/>
  <c r="J158" i="50"/>
  <c r="I158" i="50"/>
  <c r="G158" i="50"/>
  <c r="AV157" i="50"/>
  <c r="AW157" i="50" s="1"/>
  <c r="AQ157" i="50"/>
  <c r="AR157" i="50" s="1"/>
  <c r="AL157" i="50"/>
  <c r="AM157" i="50" s="1"/>
  <c r="AG157" i="50"/>
  <c r="AH157" i="50" s="1"/>
  <c r="AB157" i="50"/>
  <c r="AC157" i="50" s="1"/>
  <c r="X157" i="50"/>
  <c r="W157" i="50"/>
  <c r="R157" i="50"/>
  <c r="S157" i="50" s="1"/>
  <c r="M157" i="50"/>
  <c r="K157" i="50"/>
  <c r="J157" i="50"/>
  <c r="I157" i="50"/>
  <c r="G157" i="50"/>
  <c r="AV156" i="50"/>
  <c r="AW156" i="50" s="1"/>
  <c r="AR156" i="50"/>
  <c r="AQ156" i="50"/>
  <c r="AL156" i="50"/>
  <c r="AM156" i="50" s="1"/>
  <c r="AG156" i="50"/>
  <c r="AH156" i="50" s="1"/>
  <c r="AC156" i="50"/>
  <c r="AB156" i="50"/>
  <c r="W156" i="50"/>
  <c r="X156" i="50" s="1"/>
  <c r="R156" i="50"/>
  <c r="S156" i="50" s="1"/>
  <c r="K156" i="50"/>
  <c r="M156" i="50" s="1"/>
  <c r="J156" i="50"/>
  <c r="I156" i="50"/>
  <c r="G156" i="50"/>
  <c r="AV155" i="50"/>
  <c r="AW155" i="50" s="1"/>
  <c r="AR155" i="50"/>
  <c r="AQ155" i="50"/>
  <c r="AL155" i="50"/>
  <c r="AM155" i="50" s="1"/>
  <c r="AG155" i="50"/>
  <c r="AH155" i="50" s="1"/>
  <c r="AB155" i="50"/>
  <c r="AC155" i="50" s="1"/>
  <c r="W155" i="50"/>
  <c r="X155" i="50" s="1"/>
  <c r="S155" i="50"/>
  <c r="R155" i="50"/>
  <c r="K155" i="50"/>
  <c r="M155" i="50" s="1"/>
  <c r="J155" i="50"/>
  <c r="I155" i="50"/>
  <c r="G155" i="50"/>
  <c r="AV154" i="50"/>
  <c r="AW154" i="50" s="1"/>
  <c r="AQ154" i="50"/>
  <c r="AR154" i="50" s="1"/>
  <c r="AM154" i="50"/>
  <c r="AL154" i="50"/>
  <c r="AH154" i="50"/>
  <c r="AG154" i="50"/>
  <c r="AB154" i="50"/>
  <c r="AC154" i="50" s="1"/>
  <c r="X154" i="50"/>
  <c r="W154" i="50"/>
  <c r="R154" i="50"/>
  <c r="S154" i="50" s="1"/>
  <c r="J154" i="50"/>
  <c r="I154" i="50"/>
  <c r="G154" i="50"/>
  <c r="AV153" i="50"/>
  <c r="AW153" i="50" s="1"/>
  <c r="AQ153" i="50"/>
  <c r="AR153" i="50" s="1"/>
  <c r="AL153" i="50"/>
  <c r="AM153" i="50" s="1"/>
  <c r="AG153" i="50"/>
  <c r="AH153" i="50" s="1"/>
  <c r="AB153" i="50"/>
  <c r="AC153" i="50" s="1"/>
  <c r="X153" i="50"/>
  <c r="W153" i="50"/>
  <c r="R153" i="50"/>
  <c r="S153" i="50" s="1"/>
  <c r="J153" i="50"/>
  <c r="I153" i="50"/>
  <c r="G153" i="50"/>
  <c r="AW152" i="50"/>
  <c r="AV152" i="50"/>
  <c r="AQ152" i="50"/>
  <c r="AR152" i="50" s="1"/>
  <c r="AL152" i="50"/>
  <c r="AM152" i="50" s="1"/>
  <c r="AG152" i="50"/>
  <c r="AH152" i="50" s="1"/>
  <c r="AB152" i="50"/>
  <c r="AC152" i="50" s="1"/>
  <c r="W152" i="50"/>
  <c r="X152" i="50" s="1"/>
  <c r="S152" i="50"/>
  <c r="R152" i="50"/>
  <c r="K152" i="50"/>
  <c r="M152" i="50" s="1"/>
  <c r="J152" i="50"/>
  <c r="I152" i="50"/>
  <c r="G152" i="50"/>
  <c r="AV151" i="50"/>
  <c r="AW151" i="50" s="1"/>
  <c r="AQ151" i="50"/>
  <c r="AR151" i="50" s="1"/>
  <c r="AL151" i="50"/>
  <c r="AM151" i="50" s="1"/>
  <c r="AH151" i="50"/>
  <c r="AG151" i="50"/>
  <c r="AB151" i="50"/>
  <c r="AC151" i="50" s="1"/>
  <c r="W151" i="50"/>
  <c r="X151" i="50" s="1"/>
  <c r="R151" i="50"/>
  <c r="K151" i="50" s="1"/>
  <c r="M151" i="50" s="1"/>
  <c r="J151" i="50"/>
  <c r="I151" i="50"/>
  <c r="G151" i="50"/>
  <c r="AV150" i="50"/>
  <c r="AW150" i="50" s="1"/>
  <c r="AR150" i="50"/>
  <c r="AQ150" i="50"/>
  <c r="AL150" i="50"/>
  <c r="AM150" i="50" s="1"/>
  <c r="AH150" i="50"/>
  <c r="AG150" i="50"/>
  <c r="AB150" i="50"/>
  <c r="AC150" i="50" s="1"/>
  <c r="W150" i="50"/>
  <c r="X150" i="50" s="1"/>
  <c r="R150" i="50"/>
  <c r="K150" i="50" s="1"/>
  <c r="M150" i="50"/>
  <c r="J150" i="50"/>
  <c r="I150" i="50"/>
  <c r="G150" i="50"/>
  <c r="AV149" i="50"/>
  <c r="AW149" i="50" s="1"/>
  <c r="AQ149" i="50"/>
  <c r="AR149" i="50" s="1"/>
  <c r="AL149" i="50"/>
  <c r="AM149" i="50" s="1"/>
  <c r="AH149" i="50"/>
  <c r="AG149" i="50"/>
  <c r="AC149" i="50"/>
  <c r="AB149" i="50"/>
  <c r="X149" i="50"/>
  <c r="W149" i="50"/>
  <c r="R149" i="50"/>
  <c r="S149" i="50" s="1"/>
  <c r="K149" i="50"/>
  <c r="M149" i="50" s="1"/>
  <c r="J149" i="50"/>
  <c r="I149" i="50"/>
  <c r="G149" i="50"/>
  <c r="AV148" i="50"/>
  <c r="AW148" i="50" s="1"/>
  <c r="AQ148" i="50"/>
  <c r="AR148" i="50" s="1"/>
  <c r="AM148" i="50"/>
  <c r="AL148" i="50"/>
  <c r="AG148" i="50"/>
  <c r="AH148" i="50" s="1"/>
  <c r="AC148" i="50"/>
  <c r="AB148" i="50"/>
  <c r="W148" i="50"/>
  <c r="X148" i="50" s="1"/>
  <c r="R148" i="50"/>
  <c r="S148" i="50" s="1"/>
  <c r="K148" i="50"/>
  <c r="M148" i="50" s="1"/>
  <c r="J148" i="50"/>
  <c r="I148" i="50"/>
  <c r="G148" i="50"/>
  <c r="AX147" i="50"/>
  <c r="AV147" i="50"/>
  <c r="AW147" i="50" s="1"/>
  <c r="AQ147" i="50"/>
  <c r="AR147" i="50" s="1"/>
  <c r="AL147" i="50"/>
  <c r="AG147" i="50"/>
  <c r="AH147" i="50" s="1"/>
  <c r="AD147" i="50"/>
  <c r="AC147" i="50"/>
  <c r="AB147" i="50"/>
  <c r="W147" i="50"/>
  <c r="Y147" i="50" s="1"/>
  <c r="R147" i="50"/>
  <c r="T147" i="50" s="1"/>
  <c r="K147" i="50"/>
  <c r="J147" i="50"/>
  <c r="I147" i="50"/>
  <c r="H147" i="50"/>
  <c r="G147" i="50"/>
  <c r="AV107" i="50"/>
  <c r="AX107" i="50" s="1"/>
  <c r="AR107" i="50"/>
  <c r="AQ107" i="50"/>
  <c r="AS107" i="50" s="1"/>
  <c r="AN107" i="50"/>
  <c r="AM107" i="50"/>
  <c r="AL107" i="50"/>
  <c r="AI107" i="50"/>
  <c r="AH107" i="50"/>
  <c r="AG107" i="50"/>
  <c r="AB107" i="50"/>
  <c r="AD107" i="50" s="1"/>
  <c r="Y107" i="50"/>
  <c r="W107" i="50"/>
  <c r="X107" i="50" s="1"/>
  <c r="R107" i="50"/>
  <c r="K107" i="50" s="1"/>
  <c r="J107" i="50"/>
  <c r="I107" i="50"/>
  <c r="H107" i="50"/>
  <c r="G107" i="50"/>
  <c r="AW201" i="49"/>
  <c r="AV201" i="49"/>
  <c r="AQ201" i="49"/>
  <c r="AR201" i="49" s="1"/>
  <c r="AL201" i="49"/>
  <c r="AM201" i="49" s="1"/>
  <c r="AG201" i="49"/>
  <c r="AH201" i="49" s="1"/>
  <c r="AC201" i="49"/>
  <c r="AB201" i="49"/>
  <c r="W201" i="49"/>
  <c r="X201" i="49" s="1"/>
  <c r="S201" i="49"/>
  <c r="R201" i="49"/>
  <c r="K201" i="49" s="1"/>
  <c r="M201" i="49" s="1"/>
  <c r="J201" i="49"/>
  <c r="I201" i="49"/>
  <c r="G201" i="49"/>
  <c r="AW200" i="49"/>
  <c r="AV200" i="49"/>
  <c r="AQ200" i="49"/>
  <c r="AR200" i="49" s="1"/>
  <c r="AL200" i="49"/>
  <c r="AM200" i="49" s="1"/>
  <c r="AG200" i="49"/>
  <c r="AH200" i="49" s="1"/>
  <c r="AC200" i="49"/>
  <c r="AB200" i="49"/>
  <c r="W200" i="49"/>
  <c r="X200" i="49" s="1"/>
  <c r="R200" i="49"/>
  <c r="S200" i="49" s="1"/>
  <c r="J200" i="49"/>
  <c r="I200" i="49"/>
  <c r="G200" i="49"/>
  <c r="AV199" i="49"/>
  <c r="AW199" i="49" s="1"/>
  <c r="AR199" i="49"/>
  <c r="AQ199" i="49"/>
  <c r="AL199" i="49"/>
  <c r="AM199" i="49" s="1"/>
  <c r="AG199" i="49"/>
  <c r="AH199" i="49" s="1"/>
  <c r="AC199" i="49"/>
  <c r="AB199" i="49"/>
  <c r="X199" i="49"/>
  <c r="W199" i="49"/>
  <c r="R199" i="49"/>
  <c r="S199" i="49" s="1"/>
  <c r="K199" i="49"/>
  <c r="M199" i="49" s="1"/>
  <c r="J199" i="49"/>
  <c r="I199" i="49"/>
  <c r="G199" i="49"/>
  <c r="AV198" i="49"/>
  <c r="AW198" i="49" s="1"/>
  <c r="AR198" i="49"/>
  <c r="AQ198" i="49"/>
  <c r="AL198" i="49"/>
  <c r="AM198" i="49" s="1"/>
  <c r="AG198" i="49"/>
  <c r="AH198" i="49" s="1"/>
  <c r="AB198" i="49"/>
  <c r="AC198" i="49" s="1"/>
  <c r="W198" i="49"/>
  <c r="X198" i="49" s="1"/>
  <c r="R198" i="49"/>
  <c r="S198" i="49" s="1"/>
  <c r="K198" i="49"/>
  <c r="M198" i="49" s="1"/>
  <c r="J198" i="49"/>
  <c r="I198" i="49"/>
  <c r="G198" i="49"/>
  <c r="AV197" i="49"/>
  <c r="AW197" i="49" s="1"/>
  <c r="AQ197" i="49"/>
  <c r="AR197" i="49" s="1"/>
  <c r="AM197" i="49"/>
  <c r="AL197" i="49"/>
  <c r="AG197" i="49"/>
  <c r="AH197" i="49" s="1"/>
  <c r="AB197" i="49"/>
  <c r="AC197" i="49" s="1"/>
  <c r="W197" i="49"/>
  <c r="X197" i="49" s="1"/>
  <c r="S197" i="49"/>
  <c r="R197" i="49"/>
  <c r="K197" i="49"/>
  <c r="M197" i="49" s="1"/>
  <c r="J197" i="49"/>
  <c r="I197" i="49"/>
  <c r="G197" i="49"/>
  <c r="AV196" i="49"/>
  <c r="AW196" i="49" s="1"/>
  <c r="AQ196" i="49"/>
  <c r="AR196" i="49" s="1"/>
  <c r="AM196" i="49"/>
  <c r="AL196" i="49"/>
  <c r="AG196" i="49"/>
  <c r="AH196" i="49" s="1"/>
  <c r="AB196" i="49"/>
  <c r="AC196" i="49" s="1"/>
  <c r="W196" i="49"/>
  <c r="X196" i="49" s="1"/>
  <c r="S196" i="49"/>
  <c r="R196" i="49"/>
  <c r="K196" i="49" s="1"/>
  <c r="M196" i="49" s="1"/>
  <c r="J196" i="49"/>
  <c r="I196" i="49"/>
  <c r="G196" i="49"/>
  <c r="AW195" i="49"/>
  <c r="AV195" i="49"/>
  <c r="AQ195" i="49"/>
  <c r="AR195" i="49" s="1"/>
  <c r="AL195" i="49"/>
  <c r="AM195" i="49" s="1"/>
  <c r="AH195" i="49"/>
  <c r="AG195" i="49"/>
  <c r="AB195" i="49"/>
  <c r="AC195" i="49" s="1"/>
  <c r="W195" i="49"/>
  <c r="X195" i="49" s="1"/>
  <c r="R195" i="49"/>
  <c r="K195" i="49" s="1"/>
  <c r="M195" i="49"/>
  <c r="J195" i="49"/>
  <c r="I195" i="49"/>
  <c r="G195" i="49"/>
  <c r="AV194" i="49"/>
  <c r="AW194" i="49" s="1"/>
  <c r="AQ194" i="49"/>
  <c r="AR194" i="49" s="1"/>
  <c r="AL194" i="49"/>
  <c r="AM194" i="49" s="1"/>
  <c r="AH194" i="49"/>
  <c r="AG194" i="49"/>
  <c r="AB194" i="49"/>
  <c r="AC194" i="49" s="1"/>
  <c r="W194" i="49"/>
  <c r="X194" i="49" s="1"/>
  <c r="R194" i="49"/>
  <c r="S194" i="49" s="1"/>
  <c r="M194" i="49"/>
  <c r="K194" i="49"/>
  <c r="J194" i="49"/>
  <c r="I194" i="49"/>
  <c r="G194" i="49"/>
  <c r="AW193" i="49"/>
  <c r="AV193" i="49"/>
  <c r="AR193" i="49"/>
  <c r="AQ193" i="49"/>
  <c r="AL193" i="49"/>
  <c r="AM193" i="49" s="1"/>
  <c r="AG193" i="49"/>
  <c r="AH193" i="49" s="1"/>
  <c r="AC193" i="49"/>
  <c r="AB193" i="49"/>
  <c r="W193" i="49"/>
  <c r="X193" i="49" s="1"/>
  <c r="R193" i="49"/>
  <c r="K193" i="49" s="1"/>
  <c r="M193" i="49" s="1"/>
  <c r="J193" i="49"/>
  <c r="I193" i="49"/>
  <c r="G193" i="49"/>
  <c r="AV192" i="49"/>
  <c r="AW192" i="49" s="1"/>
  <c r="AQ192" i="49"/>
  <c r="AR192" i="49" s="1"/>
  <c r="AL192" i="49"/>
  <c r="AM192" i="49" s="1"/>
  <c r="AG192" i="49"/>
  <c r="AH192" i="49" s="1"/>
  <c r="AC192" i="49"/>
  <c r="AB192" i="49"/>
  <c r="W192" i="49"/>
  <c r="X192" i="49" s="1"/>
  <c r="R192" i="49"/>
  <c r="S192" i="49" s="1"/>
  <c r="K192" i="49"/>
  <c r="M192" i="49" s="1"/>
  <c r="J192" i="49"/>
  <c r="I192" i="49"/>
  <c r="G192" i="49"/>
  <c r="AV191" i="49"/>
  <c r="AW191" i="49" s="1"/>
  <c r="AQ191" i="49"/>
  <c r="AR191" i="49" s="1"/>
  <c r="AM191" i="49"/>
  <c r="AL191" i="49"/>
  <c r="AG191" i="49"/>
  <c r="AH191" i="49" s="1"/>
  <c r="AB191" i="49"/>
  <c r="AC191" i="49" s="1"/>
  <c r="X191" i="49"/>
  <c r="W191" i="49"/>
  <c r="R191" i="49"/>
  <c r="S191" i="49" s="1"/>
  <c r="K191" i="49"/>
  <c r="M191" i="49" s="1"/>
  <c r="J191" i="49"/>
  <c r="I191" i="49"/>
  <c r="G191" i="49"/>
  <c r="AV190" i="49"/>
  <c r="AW190" i="49" s="1"/>
  <c r="AQ190" i="49"/>
  <c r="AR190" i="49" s="1"/>
  <c r="AM190" i="49"/>
  <c r="AL190" i="49"/>
  <c r="AG190" i="49"/>
  <c r="AH190" i="49" s="1"/>
  <c r="AC190" i="49"/>
  <c r="AB190" i="49"/>
  <c r="X190" i="49"/>
  <c r="W190" i="49"/>
  <c r="R190" i="49"/>
  <c r="S190" i="49" s="1"/>
  <c r="M190" i="49"/>
  <c r="K190" i="49"/>
  <c r="J190" i="49"/>
  <c r="I190" i="49"/>
  <c r="G190" i="49"/>
  <c r="AW189" i="49"/>
  <c r="AV189" i="49"/>
  <c r="AQ189" i="49"/>
  <c r="AR189" i="49" s="1"/>
  <c r="AL189" i="49"/>
  <c r="AM189" i="49" s="1"/>
  <c r="AH189" i="49"/>
  <c r="AG189" i="49"/>
  <c r="AB189" i="49"/>
  <c r="AC189" i="49" s="1"/>
  <c r="W189" i="49"/>
  <c r="X189" i="49" s="1"/>
  <c r="S189" i="49"/>
  <c r="R189" i="49"/>
  <c r="K189" i="49"/>
  <c r="M189" i="49" s="1"/>
  <c r="J189" i="49"/>
  <c r="I189" i="49"/>
  <c r="G189" i="49"/>
  <c r="AV188" i="49"/>
  <c r="AW188" i="49" s="1"/>
  <c r="AQ188" i="49"/>
  <c r="AR188" i="49" s="1"/>
  <c r="AL188" i="49"/>
  <c r="AM188" i="49" s="1"/>
  <c r="AG188" i="49"/>
  <c r="AH188" i="49" s="1"/>
  <c r="AB188" i="49"/>
  <c r="AC188" i="49" s="1"/>
  <c r="X188" i="49"/>
  <c r="W188" i="49"/>
  <c r="S188" i="49"/>
  <c r="R188" i="49"/>
  <c r="K188" i="49"/>
  <c r="M188" i="49" s="1"/>
  <c r="J188" i="49"/>
  <c r="I188" i="49"/>
  <c r="G188" i="49"/>
  <c r="AV187" i="49"/>
  <c r="AX187" i="49" s="1"/>
  <c r="AQ187" i="49"/>
  <c r="AL187" i="49"/>
  <c r="AN187" i="49" s="1"/>
  <c r="AG187" i="49"/>
  <c r="AD187" i="49"/>
  <c r="AC187" i="49"/>
  <c r="AB187" i="49"/>
  <c r="W187" i="49"/>
  <c r="Y187" i="49" s="1"/>
  <c r="T187" i="49"/>
  <c r="R187" i="49"/>
  <c r="K187" i="49" s="1"/>
  <c r="L187" i="49" s="1"/>
  <c r="M187" i="49"/>
  <c r="J187" i="49"/>
  <c r="I187" i="49"/>
  <c r="H187" i="49"/>
  <c r="G187" i="49"/>
  <c r="AW181" i="49"/>
  <c r="AV181" i="49"/>
  <c r="AQ181" i="49"/>
  <c r="AR181" i="49" s="1"/>
  <c r="AM181" i="49"/>
  <c r="AL181" i="49"/>
  <c r="AH181" i="49"/>
  <c r="AG181" i="49"/>
  <c r="AB181" i="49"/>
  <c r="AC181" i="49" s="1"/>
  <c r="W181" i="49"/>
  <c r="X181" i="49" s="1"/>
  <c r="S181" i="49"/>
  <c r="R181" i="49"/>
  <c r="K181" i="49"/>
  <c r="M181" i="49" s="1"/>
  <c r="J181" i="49"/>
  <c r="I181" i="49"/>
  <c r="G181" i="49"/>
  <c r="AV180" i="49"/>
  <c r="AW180" i="49" s="1"/>
  <c r="AQ180" i="49"/>
  <c r="AR180" i="49" s="1"/>
  <c r="AL180" i="49"/>
  <c r="AM180" i="49" s="1"/>
  <c r="AG180" i="49"/>
  <c r="AH180" i="49" s="1"/>
  <c r="AB180" i="49"/>
  <c r="AC180" i="49" s="1"/>
  <c r="W180" i="49"/>
  <c r="X180" i="49" s="1"/>
  <c r="S180" i="49"/>
  <c r="R180" i="49"/>
  <c r="K180" i="49"/>
  <c r="M180" i="49" s="1"/>
  <c r="J180" i="49"/>
  <c r="I180" i="49"/>
  <c r="G180" i="49"/>
  <c r="AV179" i="49"/>
  <c r="AW179" i="49" s="1"/>
  <c r="AR179" i="49"/>
  <c r="AQ179" i="49"/>
  <c r="AL179" i="49"/>
  <c r="AM179" i="49" s="1"/>
  <c r="AH179" i="49"/>
  <c r="AG179" i="49"/>
  <c r="AC179" i="49"/>
  <c r="AB179" i="49"/>
  <c r="W179" i="49"/>
  <c r="X179" i="49" s="1"/>
  <c r="R179" i="49"/>
  <c r="K179" i="49" s="1"/>
  <c r="M179" i="49" s="1"/>
  <c r="J179" i="49"/>
  <c r="I179" i="49"/>
  <c r="G179" i="49"/>
  <c r="AV178" i="49"/>
  <c r="AW178" i="49" s="1"/>
  <c r="AR178" i="49"/>
  <c r="AQ178" i="49"/>
  <c r="AL178" i="49"/>
  <c r="AM178" i="49" s="1"/>
  <c r="AG178" i="49"/>
  <c r="AH178" i="49" s="1"/>
  <c r="AC178" i="49"/>
  <c r="AB178" i="49"/>
  <c r="W178" i="49"/>
  <c r="X178" i="49" s="1"/>
  <c r="S178" i="49"/>
  <c r="R178" i="49"/>
  <c r="K178" i="49" s="1"/>
  <c r="M178" i="49"/>
  <c r="J178" i="49"/>
  <c r="I178" i="49"/>
  <c r="G178" i="49"/>
  <c r="AW177" i="49"/>
  <c r="AV177" i="49"/>
  <c r="AQ177" i="49"/>
  <c r="AR177" i="49" s="1"/>
  <c r="AM177" i="49"/>
  <c r="AL177" i="49"/>
  <c r="AG177" i="49"/>
  <c r="AH177" i="49" s="1"/>
  <c r="AB177" i="49"/>
  <c r="AC177" i="49" s="1"/>
  <c r="X177" i="49"/>
  <c r="W177" i="49"/>
  <c r="R177" i="49"/>
  <c r="S177" i="49" s="1"/>
  <c r="J177" i="49"/>
  <c r="I177" i="49"/>
  <c r="G177" i="49"/>
  <c r="AV176" i="49"/>
  <c r="AW176" i="49" s="1"/>
  <c r="AQ176" i="49"/>
  <c r="AR176" i="49" s="1"/>
  <c r="AM176" i="49"/>
  <c r="AL176" i="49"/>
  <c r="AG176" i="49"/>
  <c r="AH176" i="49" s="1"/>
  <c r="AC176" i="49"/>
  <c r="AB176" i="49"/>
  <c r="W176" i="49"/>
  <c r="X176" i="49" s="1"/>
  <c r="R176" i="49"/>
  <c r="S176" i="49" s="1"/>
  <c r="K176" i="49"/>
  <c r="M176" i="49" s="1"/>
  <c r="J176" i="49"/>
  <c r="I176" i="49"/>
  <c r="G176" i="49"/>
  <c r="AV175" i="49"/>
  <c r="AW175" i="49" s="1"/>
  <c r="AR175" i="49"/>
  <c r="AQ175" i="49"/>
  <c r="AL175" i="49"/>
  <c r="AM175" i="49" s="1"/>
  <c r="AH175" i="49"/>
  <c r="AG175" i="49"/>
  <c r="AB175" i="49"/>
  <c r="AC175" i="49" s="1"/>
  <c r="W175" i="49"/>
  <c r="X175" i="49" s="1"/>
  <c r="S175" i="49"/>
  <c r="R175" i="49"/>
  <c r="K175" i="49"/>
  <c r="M175" i="49" s="1"/>
  <c r="J175" i="49"/>
  <c r="I175" i="49"/>
  <c r="G175" i="49"/>
  <c r="AV174" i="49"/>
  <c r="AW174" i="49" s="1"/>
  <c r="AQ174" i="49"/>
  <c r="AR174" i="49" s="1"/>
  <c r="AM174" i="49"/>
  <c r="AL174" i="49"/>
  <c r="AG174" i="49"/>
  <c r="AH174" i="49" s="1"/>
  <c r="AB174" i="49"/>
  <c r="AC174" i="49" s="1"/>
  <c r="W174" i="49"/>
  <c r="X174" i="49" s="1"/>
  <c r="R174" i="49"/>
  <c r="K174" i="49" s="1"/>
  <c r="M174" i="49" s="1"/>
  <c r="J174" i="49"/>
  <c r="I174" i="49"/>
  <c r="G174" i="49"/>
  <c r="AW173" i="49"/>
  <c r="AV173" i="49"/>
  <c r="AQ173" i="49"/>
  <c r="AR173" i="49" s="1"/>
  <c r="AM173" i="49"/>
  <c r="AL173" i="49"/>
  <c r="AG173" i="49"/>
  <c r="AH173" i="49" s="1"/>
  <c r="AC173" i="49"/>
  <c r="AB173" i="49"/>
  <c r="W173" i="49"/>
  <c r="X173" i="49" s="1"/>
  <c r="R173" i="49"/>
  <c r="K173" i="49" s="1"/>
  <c r="M173" i="49" s="1"/>
  <c r="J173" i="49"/>
  <c r="I173" i="49"/>
  <c r="G173" i="49"/>
  <c r="AW172" i="49"/>
  <c r="AV172" i="49"/>
  <c r="AQ172" i="49"/>
  <c r="AR172" i="49" s="1"/>
  <c r="AL172" i="49"/>
  <c r="AM172" i="49" s="1"/>
  <c r="AH172" i="49"/>
  <c r="AG172" i="49"/>
  <c r="AB172" i="49"/>
  <c r="AC172" i="49" s="1"/>
  <c r="W172" i="49"/>
  <c r="X172" i="49" s="1"/>
  <c r="R172" i="49"/>
  <c r="S172" i="49" s="1"/>
  <c r="K172" i="49"/>
  <c r="M172" i="49" s="1"/>
  <c r="J172" i="49"/>
  <c r="I172" i="49"/>
  <c r="G172" i="49"/>
  <c r="AV171" i="49"/>
  <c r="AW171" i="49" s="1"/>
  <c r="AR171" i="49"/>
  <c r="AQ171" i="49"/>
  <c r="AL171" i="49"/>
  <c r="AM171" i="49" s="1"/>
  <c r="AH171" i="49"/>
  <c r="AG171" i="49"/>
  <c r="AB171" i="49"/>
  <c r="AC171" i="49" s="1"/>
  <c r="X171" i="49"/>
  <c r="W171" i="49"/>
  <c r="R171" i="49"/>
  <c r="S171" i="49" s="1"/>
  <c r="K171" i="49"/>
  <c r="M171" i="49" s="1"/>
  <c r="J171" i="49"/>
  <c r="I171" i="49"/>
  <c r="G171" i="49"/>
  <c r="AV170" i="49"/>
  <c r="AW170" i="49" s="1"/>
  <c r="AR170" i="49"/>
  <c r="AQ170" i="49"/>
  <c r="AL170" i="49"/>
  <c r="AM170" i="49" s="1"/>
  <c r="AG170" i="49"/>
  <c r="AH170" i="49" s="1"/>
  <c r="AB170" i="49"/>
  <c r="AC170" i="49" s="1"/>
  <c r="X170" i="49"/>
  <c r="W170" i="49"/>
  <c r="R170" i="49"/>
  <c r="S170" i="49" s="1"/>
  <c r="M170" i="49"/>
  <c r="K170" i="49"/>
  <c r="J170" i="49"/>
  <c r="I170" i="49"/>
  <c r="G170" i="49"/>
  <c r="AV169" i="49"/>
  <c r="AW169" i="49" s="1"/>
  <c r="AQ169" i="49"/>
  <c r="AR169" i="49" s="1"/>
  <c r="AM169" i="49"/>
  <c r="AL169" i="49"/>
  <c r="AG169" i="49"/>
  <c r="AH169" i="49" s="1"/>
  <c r="AC169" i="49"/>
  <c r="AB169" i="49"/>
  <c r="W169" i="49"/>
  <c r="X169" i="49" s="1"/>
  <c r="S169" i="49"/>
  <c r="R169" i="49"/>
  <c r="K169" i="49"/>
  <c r="M169" i="49" s="1"/>
  <c r="J169" i="49"/>
  <c r="I169" i="49"/>
  <c r="G169" i="49"/>
  <c r="AV168" i="49"/>
  <c r="AW168" i="49" s="1"/>
  <c r="AQ168" i="49"/>
  <c r="AR168" i="49" s="1"/>
  <c r="AM168" i="49"/>
  <c r="AL168" i="49"/>
  <c r="AG168" i="49"/>
  <c r="AH168" i="49" s="1"/>
  <c r="AB168" i="49"/>
  <c r="AC168" i="49" s="1"/>
  <c r="X168" i="49"/>
  <c r="W168" i="49"/>
  <c r="R168" i="49"/>
  <c r="K168" i="49" s="1"/>
  <c r="M168" i="49" s="1"/>
  <c r="J168" i="49"/>
  <c r="I168" i="49"/>
  <c r="G168" i="49"/>
  <c r="AX167" i="49"/>
  <c r="AV167" i="49"/>
  <c r="AW167" i="49" s="1"/>
  <c r="AS167" i="49"/>
  <c r="AQ167" i="49"/>
  <c r="AR167" i="49" s="1"/>
  <c r="AL167" i="49"/>
  <c r="AN167" i="49" s="1"/>
  <c r="AG167" i="49"/>
  <c r="AI167" i="49" s="1"/>
  <c r="AB167" i="49"/>
  <c r="AD167" i="49" s="1"/>
  <c r="W167" i="49"/>
  <c r="T167" i="49"/>
  <c r="S167" i="49"/>
  <c r="R167" i="49"/>
  <c r="K167" i="49"/>
  <c r="J167" i="49"/>
  <c r="I167" i="49"/>
  <c r="H167" i="49"/>
  <c r="G167" i="49"/>
  <c r="AV161" i="49"/>
  <c r="AW161" i="49" s="1"/>
  <c r="AQ161" i="49"/>
  <c r="AR161" i="49" s="1"/>
  <c r="AM161" i="49"/>
  <c r="AL161" i="49"/>
  <c r="AG161" i="49"/>
  <c r="AH161" i="49" s="1"/>
  <c r="AB161" i="49"/>
  <c r="AC161" i="49" s="1"/>
  <c r="W161" i="49"/>
  <c r="X161" i="49" s="1"/>
  <c r="S161" i="49"/>
  <c r="R161" i="49"/>
  <c r="K161" i="49"/>
  <c r="M161" i="49" s="1"/>
  <c r="J161" i="49"/>
  <c r="I161" i="49"/>
  <c r="G161" i="49"/>
  <c r="AV160" i="49"/>
  <c r="AW160" i="49" s="1"/>
  <c r="AQ160" i="49"/>
  <c r="AR160" i="49" s="1"/>
  <c r="AM160" i="49"/>
  <c r="AL160" i="49"/>
  <c r="AG160" i="49"/>
  <c r="AH160" i="49" s="1"/>
  <c r="AB160" i="49"/>
  <c r="AC160" i="49" s="1"/>
  <c r="W160" i="49"/>
  <c r="X160" i="49" s="1"/>
  <c r="R160" i="49"/>
  <c r="K160" i="49" s="1"/>
  <c r="M160" i="49" s="1"/>
  <c r="J160" i="49"/>
  <c r="I160" i="49"/>
  <c r="G160" i="49"/>
  <c r="AW159" i="49"/>
  <c r="AV159" i="49"/>
  <c r="AQ159" i="49"/>
  <c r="AR159" i="49" s="1"/>
  <c r="AM159" i="49"/>
  <c r="AL159" i="49"/>
  <c r="AH159" i="49"/>
  <c r="AG159" i="49"/>
  <c r="AB159" i="49"/>
  <c r="AC159" i="49" s="1"/>
  <c r="W159" i="49"/>
  <c r="X159" i="49" s="1"/>
  <c r="R159" i="49"/>
  <c r="K159" i="49" s="1"/>
  <c r="M159" i="49"/>
  <c r="J159" i="49"/>
  <c r="I159" i="49"/>
  <c r="G159" i="49"/>
  <c r="AV158" i="49"/>
  <c r="AW158" i="49" s="1"/>
  <c r="AQ158" i="49"/>
  <c r="AR158" i="49" s="1"/>
  <c r="AL158" i="49"/>
  <c r="AM158" i="49" s="1"/>
  <c r="AH158" i="49"/>
  <c r="AG158" i="49"/>
  <c r="AB158" i="49"/>
  <c r="AC158" i="49" s="1"/>
  <c r="W158" i="49"/>
  <c r="X158" i="49" s="1"/>
  <c r="R158" i="49"/>
  <c r="K158" i="49" s="1"/>
  <c r="M158" i="49" s="1"/>
  <c r="J158" i="49"/>
  <c r="I158" i="49"/>
  <c r="G158" i="49"/>
  <c r="AV157" i="49"/>
  <c r="AW157" i="49" s="1"/>
  <c r="AR157" i="49"/>
  <c r="AQ157" i="49"/>
  <c r="AL157" i="49"/>
  <c r="AM157" i="49" s="1"/>
  <c r="AH157" i="49"/>
  <c r="AG157" i="49"/>
  <c r="AC157" i="49"/>
  <c r="AB157" i="49"/>
  <c r="W157" i="49"/>
  <c r="X157" i="49" s="1"/>
  <c r="R157" i="49"/>
  <c r="S157" i="49" s="1"/>
  <c r="J157" i="49"/>
  <c r="I157" i="49"/>
  <c r="G157" i="49"/>
  <c r="AW156" i="49"/>
  <c r="AV156" i="49"/>
  <c r="AQ156" i="49"/>
  <c r="AR156" i="49" s="1"/>
  <c r="AL156" i="49"/>
  <c r="AM156" i="49" s="1"/>
  <c r="AH156" i="49"/>
  <c r="AG156" i="49"/>
  <c r="AC156" i="49"/>
  <c r="AB156" i="49"/>
  <c r="W156" i="49"/>
  <c r="X156" i="49" s="1"/>
  <c r="R156" i="49"/>
  <c r="S156" i="49" s="1"/>
  <c r="K156" i="49"/>
  <c r="M156" i="49" s="1"/>
  <c r="J156" i="49"/>
  <c r="I156" i="49"/>
  <c r="G156" i="49"/>
  <c r="AV155" i="49"/>
  <c r="AW155" i="49" s="1"/>
  <c r="AR155" i="49"/>
  <c r="AQ155" i="49"/>
  <c r="AM155" i="49"/>
  <c r="AL155" i="49"/>
  <c r="AG155" i="49"/>
  <c r="AH155" i="49" s="1"/>
  <c r="AB155" i="49"/>
  <c r="AC155" i="49" s="1"/>
  <c r="X155" i="49"/>
  <c r="W155" i="49"/>
  <c r="R155" i="49"/>
  <c r="S155" i="49" s="1"/>
  <c r="K155" i="49"/>
  <c r="M155" i="49" s="1"/>
  <c r="J155" i="49"/>
  <c r="I155" i="49"/>
  <c r="G155" i="49"/>
  <c r="AV154" i="49"/>
  <c r="AW154" i="49" s="1"/>
  <c r="AQ154" i="49"/>
  <c r="AR154" i="49" s="1"/>
  <c r="AL154" i="49"/>
  <c r="AM154" i="49" s="1"/>
  <c r="AG154" i="49"/>
  <c r="AH154" i="49" s="1"/>
  <c r="AB154" i="49"/>
  <c r="AC154" i="49" s="1"/>
  <c r="X154" i="49"/>
  <c r="W154" i="49"/>
  <c r="R154" i="49"/>
  <c r="S154" i="49" s="1"/>
  <c r="K154" i="49"/>
  <c r="M154" i="49" s="1"/>
  <c r="J154" i="49"/>
  <c r="I154" i="49"/>
  <c r="G154" i="49"/>
  <c r="AW153" i="49"/>
  <c r="AV153" i="49"/>
  <c r="AQ153" i="49"/>
  <c r="AR153" i="49" s="1"/>
  <c r="AL153" i="49"/>
  <c r="AM153" i="49" s="1"/>
  <c r="AH153" i="49"/>
  <c r="AG153" i="49"/>
  <c r="AB153" i="49"/>
  <c r="AC153" i="49" s="1"/>
  <c r="W153" i="49"/>
  <c r="X153" i="49" s="1"/>
  <c r="S153" i="49"/>
  <c r="R153" i="49"/>
  <c r="K153" i="49"/>
  <c r="M153" i="49" s="1"/>
  <c r="J153" i="49"/>
  <c r="I153" i="49"/>
  <c r="G153" i="49"/>
  <c r="AV152" i="49"/>
  <c r="AW152" i="49" s="1"/>
  <c r="AQ152" i="49"/>
  <c r="AR152" i="49" s="1"/>
  <c r="AL152" i="49"/>
  <c r="AM152" i="49" s="1"/>
  <c r="AG152" i="49"/>
  <c r="AH152" i="49" s="1"/>
  <c r="AB152" i="49"/>
  <c r="AC152" i="49" s="1"/>
  <c r="W152" i="49"/>
  <c r="X152" i="49" s="1"/>
  <c r="S152" i="49"/>
  <c r="R152" i="49"/>
  <c r="K152" i="49"/>
  <c r="M152" i="49" s="1"/>
  <c r="J152" i="49"/>
  <c r="I152" i="49"/>
  <c r="G152" i="49"/>
  <c r="AW151" i="49"/>
  <c r="AV151" i="49"/>
  <c r="AR151" i="49"/>
  <c r="AQ151" i="49"/>
  <c r="AL151" i="49"/>
  <c r="AM151" i="49" s="1"/>
  <c r="AH151" i="49"/>
  <c r="AG151" i="49"/>
  <c r="AC151" i="49"/>
  <c r="AB151" i="49"/>
  <c r="W151" i="49"/>
  <c r="X151" i="49" s="1"/>
  <c r="R151" i="49"/>
  <c r="K151" i="49" s="1"/>
  <c r="M151" i="49" s="1"/>
  <c r="J151" i="49"/>
  <c r="I151" i="49"/>
  <c r="G151" i="49"/>
  <c r="AV150" i="49"/>
  <c r="AW150" i="49" s="1"/>
  <c r="AR150" i="49"/>
  <c r="AQ150" i="49"/>
  <c r="AL150" i="49"/>
  <c r="AM150" i="49" s="1"/>
  <c r="AH150" i="49"/>
  <c r="AG150" i="49"/>
  <c r="AB150" i="49"/>
  <c r="AC150" i="49" s="1"/>
  <c r="W150" i="49"/>
  <c r="X150" i="49" s="1"/>
  <c r="S150" i="49"/>
  <c r="R150" i="49"/>
  <c r="K150" i="49" s="1"/>
  <c r="M150" i="49"/>
  <c r="J150" i="49"/>
  <c r="I150" i="49"/>
  <c r="G150" i="49"/>
  <c r="AV149" i="49"/>
  <c r="AW149" i="49" s="1"/>
  <c r="AQ149" i="49"/>
  <c r="AR149" i="49" s="1"/>
  <c r="AM149" i="49"/>
  <c r="AL149" i="49"/>
  <c r="AG149" i="49"/>
  <c r="AH149" i="49" s="1"/>
  <c r="AB149" i="49"/>
  <c r="AC149" i="49" s="1"/>
  <c r="X149" i="49"/>
  <c r="W149" i="49"/>
  <c r="R149" i="49"/>
  <c r="S149" i="49" s="1"/>
  <c r="K149" i="49"/>
  <c r="M149" i="49" s="1"/>
  <c r="J149" i="49"/>
  <c r="I149" i="49"/>
  <c r="G149" i="49"/>
  <c r="AW148" i="49"/>
  <c r="AV148" i="49"/>
  <c r="AQ148" i="49"/>
  <c r="AR148" i="49" s="1"/>
  <c r="AL148" i="49"/>
  <c r="AM148" i="49" s="1"/>
  <c r="AG148" i="49"/>
  <c r="AH148" i="49" s="1"/>
  <c r="AB148" i="49"/>
  <c r="AC148" i="49" s="1"/>
  <c r="X148" i="49"/>
  <c r="W148" i="49"/>
  <c r="R148" i="49"/>
  <c r="S148" i="49" s="1"/>
  <c r="M148" i="49"/>
  <c r="K148" i="49"/>
  <c r="J148" i="49"/>
  <c r="I148" i="49"/>
  <c r="G148" i="49"/>
  <c r="AW147" i="49"/>
  <c r="AV147" i="49"/>
  <c r="AX147" i="49" s="1"/>
  <c r="AS147" i="49"/>
  <c r="AR147" i="49"/>
  <c r="AQ147" i="49"/>
  <c r="AN147" i="49"/>
  <c r="AL147" i="49"/>
  <c r="AM147" i="49" s="1"/>
  <c r="AG147" i="49"/>
  <c r="AH147" i="49" s="1"/>
  <c r="AD147" i="49"/>
  <c r="AB147" i="49"/>
  <c r="AC147" i="49" s="1"/>
  <c r="Y147" i="49"/>
  <c r="W147" i="49"/>
  <c r="X147" i="49" s="1"/>
  <c r="R147" i="49"/>
  <c r="T147" i="49" s="1"/>
  <c r="K147" i="49"/>
  <c r="L147" i="49" s="1"/>
  <c r="J147" i="49"/>
  <c r="I147" i="49"/>
  <c r="H147" i="49"/>
  <c r="G147" i="49"/>
  <c r="AV112" i="49"/>
  <c r="AQ112" i="49"/>
  <c r="AL112" i="49"/>
  <c r="AG112" i="49"/>
  <c r="AH112" i="49" s="1"/>
  <c r="AB112" i="49"/>
  <c r="W112" i="49"/>
  <c r="R112" i="49"/>
  <c r="K112" i="49"/>
  <c r="J112" i="49"/>
  <c r="I112" i="49"/>
  <c r="G112" i="49"/>
  <c r="AV111" i="49"/>
  <c r="AW111" i="49" s="1"/>
  <c r="AQ111" i="49"/>
  <c r="AL111" i="49"/>
  <c r="AG111" i="49"/>
  <c r="AB111" i="49"/>
  <c r="W111" i="49"/>
  <c r="R111" i="49"/>
  <c r="K111" i="49"/>
  <c r="J111" i="49"/>
  <c r="I111" i="49"/>
  <c r="G111" i="49"/>
  <c r="AV110" i="49"/>
  <c r="AW110" i="49" s="1"/>
  <c r="AQ110" i="49"/>
  <c r="AR110" i="49" s="1"/>
  <c r="AL110" i="49"/>
  <c r="AG110" i="49"/>
  <c r="AB110" i="49"/>
  <c r="AC110" i="49" s="1"/>
  <c r="W110" i="49"/>
  <c r="R110" i="49"/>
  <c r="J110" i="49"/>
  <c r="I110" i="49"/>
  <c r="G110" i="49"/>
  <c r="AV109" i="49"/>
  <c r="AQ109" i="49"/>
  <c r="AL109" i="49"/>
  <c r="AM107" i="49" s="1"/>
  <c r="AG109" i="49"/>
  <c r="AH109" i="49" s="1"/>
  <c r="AB109" i="49"/>
  <c r="K109" i="49" s="1"/>
  <c r="W109" i="49"/>
  <c r="R109" i="49"/>
  <c r="J109" i="49"/>
  <c r="I109" i="49"/>
  <c r="G109" i="49"/>
  <c r="AV108" i="49"/>
  <c r="AQ108" i="49"/>
  <c r="AR109" i="49" s="1"/>
  <c r="AL108" i="49"/>
  <c r="AN107" i="49" s="1"/>
  <c r="AG108" i="49"/>
  <c r="AB108" i="49"/>
  <c r="W108" i="49"/>
  <c r="X108" i="49" s="1"/>
  <c r="R108" i="49"/>
  <c r="K108" i="49"/>
  <c r="J108" i="49"/>
  <c r="I108" i="49"/>
  <c r="G108" i="49"/>
  <c r="AV107" i="49"/>
  <c r="AQ107" i="49"/>
  <c r="AR112" i="49" s="1"/>
  <c r="AL107" i="49"/>
  <c r="AG107" i="49"/>
  <c r="AB107" i="49"/>
  <c r="W107" i="49"/>
  <c r="X107" i="49" s="1"/>
  <c r="R107" i="49"/>
  <c r="S112" i="49" s="1"/>
  <c r="J107" i="49"/>
  <c r="I107" i="49"/>
  <c r="H107" i="49"/>
  <c r="G107" i="49"/>
  <c r="AV117" i="48"/>
  <c r="AQ117" i="48"/>
  <c r="AR117" i="48" s="1"/>
  <c r="AL117" i="48"/>
  <c r="AG117" i="48"/>
  <c r="AH117" i="48" s="1"/>
  <c r="AB117" i="48"/>
  <c r="AC117" i="48" s="1"/>
  <c r="W117" i="48"/>
  <c r="X117" i="48" s="1"/>
  <c r="R117" i="48"/>
  <c r="S117" i="48" s="1"/>
  <c r="K117" i="48"/>
  <c r="J117" i="48"/>
  <c r="I117" i="48"/>
  <c r="G117" i="48"/>
  <c r="AW116" i="48"/>
  <c r="AV116" i="48"/>
  <c r="AQ116" i="48"/>
  <c r="AR116" i="48" s="1"/>
  <c r="AL116" i="48"/>
  <c r="AM116" i="48" s="1"/>
  <c r="AG116" i="48"/>
  <c r="AH116" i="48" s="1"/>
  <c r="AB116" i="48"/>
  <c r="W116" i="48"/>
  <c r="X116" i="48" s="1"/>
  <c r="R116" i="48"/>
  <c r="S116" i="48" s="1"/>
  <c r="K116" i="48"/>
  <c r="J116" i="48"/>
  <c r="I116" i="48"/>
  <c r="G116" i="48"/>
  <c r="AV115" i="48"/>
  <c r="K115" i="48" s="1"/>
  <c r="AQ115" i="48"/>
  <c r="AL115" i="48"/>
  <c r="AM115" i="48" s="1"/>
  <c r="AG115" i="48"/>
  <c r="AB115" i="48"/>
  <c r="AC116" i="48" s="1"/>
  <c r="W115" i="48"/>
  <c r="X115" i="48" s="1"/>
  <c r="R115" i="48"/>
  <c r="S115" i="48" s="1"/>
  <c r="J115" i="48"/>
  <c r="I115" i="48"/>
  <c r="G115" i="48"/>
  <c r="AV114" i="48"/>
  <c r="AW114" i="48" s="1"/>
  <c r="AQ114" i="48"/>
  <c r="AL114" i="48"/>
  <c r="AM114" i="48" s="1"/>
  <c r="AG114" i="48"/>
  <c r="AH114" i="48" s="1"/>
  <c r="AB114" i="48"/>
  <c r="AC114" i="48" s="1"/>
  <c r="W114" i="48"/>
  <c r="R114" i="48"/>
  <c r="S114" i="48" s="1"/>
  <c r="J114" i="48"/>
  <c r="I114" i="48"/>
  <c r="G114" i="48"/>
  <c r="AV113" i="48"/>
  <c r="AW113" i="48" s="1"/>
  <c r="AQ113" i="48"/>
  <c r="AR113" i="48" s="1"/>
  <c r="AL113" i="48"/>
  <c r="AG113" i="48"/>
  <c r="AH113" i="48" s="1"/>
  <c r="AB113" i="48"/>
  <c r="W113" i="48"/>
  <c r="X113" i="48" s="1"/>
  <c r="R113" i="48"/>
  <c r="S113" i="48" s="1"/>
  <c r="J113" i="48"/>
  <c r="I113" i="48"/>
  <c r="G113" i="48"/>
  <c r="AV112" i="48"/>
  <c r="AW112" i="48" s="1"/>
  <c r="AQ112" i="48"/>
  <c r="K112" i="48" s="1"/>
  <c r="AM112" i="48"/>
  <c r="AL112" i="48"/>
  <c r="AG112" i="48"/>
  <c r="AH112" i="48" s="1"/>
  <c r="AB112" i="48"/>
  <c r="AC112" i="48" s="1"/>
  <c r="W112" i="48"/>
  <c r="X112" i="48" s="1"/>
  <c r="R112" i="48"/>
  <c r="J112" i="48"/>
  <c r="I112" i="48"/>
  <c r="G112" i="48"/>
  <c r="AV111" i="48"/>
  <c r="AW111" i="48" s="1"/>
  <c r="AQ111" i="48"/>
  <c r="AR111" i="48" s="1"/>
  <c r="AL111" i="48"/>
  <c r="AM111" i="48" s="1"/>
  <c r="AG111" i="48"/>
  <c r="AB111" i="48"/>
  <c r="AC111" i="48" s="1"/>
  <c r="W111" i="48"/>
  <c r="R111" i="48"/>
  <c r="S111" i="48" s="1"/>
  <c r="J111" i="48"/>
  <c r="I111" i="48"/>
  <c r="G111" i="48"/>
  <c r="AV110" i="48"/>
  <c r="AW110" i="48" s="1"/>
  <c r="AQ110" i="48"/>
  <c r="AR110" i="48" s="1"/>
  <c r="AL110" i="48"/>
  <c r="AM110" i="48" s="1"/>
  <c r="AG110" i="48"/>
  <c r="AB110" i="48"/>
  <c r="AC110" i="48" s="1"/>
  <c r="W110" i="48"/>
  <c r="X110" i="48" s="1"/>
  <c r="R110" i="48"/>
  <c r="S110" i="48" s="1"/>
  <c r="J110" i="48"/>
  <c r="I110" i="48"/>
  <c r="G110" i="48"/>
  <c r="AV109" i="48"/>
  <c r="AW109" i="48" s="1"/>
  <c r="AQ109" i="48"/>
  <c r="AR109" i="48" s="1"/>
  <c r="AL109" i="48"/>
  <c r="AM109" i="48" s="1"/>
  <c r="AG109" i="48"/>
  <c r="AH109" i="48" s="1"/>
  <c r="AB109" i="48"/>
  <c r="W109" i="48"/>
  <c r="X109" i="48" s="1"/>
  <c r="R109" i="48"/>
  <c r="J109" i="48"/>
  <c r="I109" i="48"/>
  <c r="G109" i="48"/>
  <c r="AV108" i="48"/>
  <c r="AW108" i="48" s="1"/>
  <c r="AQ108" i="48"/>
  <c r="AR108" i="48" s="1"/>
  <c r="AL108" i="48"/>
  <c r="AM108" i="48" s="1"/>
  <c r="AG108" i="48"/>
  <c r="AH111" i="48" s="1"/>
  <c r="AC108" i="48"/>
  <c r="AB108" i="48"/>
  <c r="W108" i="48"/>
  <c r="X108" i="48" s="1"/>
  <c r="R108" i="48"/>
  <c r="S108" i="48" s="1"/>
  <c r="J108" i="48"/>
  <c r="I108" i="48"/>
  <c r="G108" i="48"/>
  <c r="AV107" i="48"/>
  <c r="AW117" i="48" s="1"/>
  <c r="AQ107" i="48"/>
  <c r="AR115" i="48" s="1"/>
  <c r="AL107" i="48"/>
  <c r="AM113" i="48" s="1"/>
  <c r="AI107" i="48"/>
  <c r="AG107" i="48"/>
  <c r="AB107" i="48"/>
  <c r="AC109" i="48" s="1"/>
  <c r="W107" i="48"/>
  <c r="X111" i="48" s="1"/>
  <c r="R107" i="48"/>
  <c r="S109" i="48" s="1"/>
  <c r="J107" i="48"/>
  <c r="I107" i="48"/>
  <c r="H107" i="48"/>
  <c r="G107" i="48"/>
  <c r="AV108" i="47"/>
  <c r="AW108" i="47" s="1"/>
  <c r="AQ108" i="47"/>
  <c r="AR108" i="47" s="1"/>
  <c r="AM108" i="47"/>
  <c r="AL108" i="47"/>
  <c r="AG108" i="47"/>
  <c r="AH108" i="47" s="1"/>
  <c r="AB108" i="47"/>
  <c r="AC108" i="47" s="1"/>
  <c r="W108" i="47"/>
  <c r="X108" i="47" s="1"/>
  <c r="R108" i="47"/>
  <c r="S108" i="47" s="1"/>
  <c r="K108" i="47"/>
  <c r="J108" i="47"/>
  <c r="I108" i="47"/>
  <c r="G108" i="47"/>
  <c r="AX107" i="47"/>
  <c r="AV107" i="47"/>
  <c r="AW107" i="47" s="1"/>
  <c r="AQ107" i="47"/>
  <c r="AS107" i="47" s="1"/>
  <c r="AL107" i="47"/>
  <c r="AN107" i="47" s="1"/>
  <c r="AG107" i="47"/>
  <c r="AI107" i="47" s="1"/>
  <c r="AB107" i="47"/>
  <c r="AC107" i="47" s="1"/>
  <c r="W107" i="47"/>
  <c r="Y107" i="47" s="1"/>
  <c r="R107" i="47"/>
  <c r="K107" i="47" s="1"/>
  <c r="J107" i="47"/>
  <c r="I107" i="47"/>
  <c r="H107" i="47"/>
  <c r="G107" i="47"/>
  <c r="AV114" i="46"/>
  <c r="AW114" i="46" s="1"/>
  <c r="AQ114" i="46"/>
  <c r="AR114" i="46" s="1"/>
  <c r="AL114" i="46"/>
  <c r="AM114" i="46" s="1"/>
  <c r="AH114" i="46"/>
  <c r="AG114" i="46"/>
  <c r="AB114" i="46"/>
  <c r="AC114" i="46" s="1"/>
  <c r="W114" i="46"/>
  <c r="R114" i="46"/>
  <c r="S114" i="46" s="1"/>
  <c r="J114" i="46"/>
  <c r="I114" i="46"/>
  <c r="G114" i="46"/>
  <c r="AV113" i="46"/>
  <c r="AQ113" i="46"/>
  <c r="AR113" i="46" s="1"/>
  <c r="AL113" i="46"/>
  <c r="AM113" i="46" s="1"/>
  <c r="AG113" i="46"/>
  <c r="K113" i="46" s="1"/>
  <c r="AB113" i="46"/>
  <c r="W113" i="46"/>
  <c r="X113" i="46" s="1"/>
  <c r="R113" i="46"/>
  <c r="S113" i="46" s="1"/>
  <c r="J113" i="46"/>
  <c r="I113" i="46"/>
  <c r="G113" i="46"/>
  <c r="AV112" i="46"/>
  <c r="AW112" i="46" s="1"/>
  <c r="AQ112" i="46"/>
  <c r="AR112" i="46" s="1"/>
  <c r="AL112" i="46"/>
  <c r="AM112" i="46" s="1"/>
  <c r="AG112" i="46"/>
  <c r="K112" i="46" s="1"/>
  <c r="AB112" i="46"/>
  <c r="W112" i="46"/>
  <c r="X112" i="46" s="1"/>
  <c r="R112" i="46"/>
  <c r="J112" i="46"/>
  <c r="I112" i="46"/>
  <c r="G112" i="46"/>
  <c r="AV111" i="46"/>
  <c r="AW111" i="46" s="1"/>
  <c r="AR111" i="46"/>
  <c r="AQ111" i="46"/>
  <c r="AL111" i="46"/>
  <c r="AM111" i="46" s="1"/>
  <c r="AG111" i="46"/>
  <c r="AH111" i="46" s="1"/>
  <c r="AB111" i="46"/>
  <c r="AC107" i="46" s="1"/>
  <c r="W111" i="46"/>
  <c r="R111" i="46"/>
  <c r="S111" i="46" s="1"/>
  <c r="J111" i="46"/>
  <c r="I111" i="46"/>
  <c r="G111" i="46"/>
  <c r="AV110" i="46"/>
  <c r="AQ110" i="46"/>
  <c r="AR108" i="46" s="1"/>
  <c r="AL110" i="46"/>
  <c r="AM110" i="46" s="1"/>
  <c r="AG110" i="46"/>
  <c r="AH110" i="46" s="1"/>
  <c r="AB110" i="46"/>
  <c r="AD107" i="46" s="1"/>
  <c r="W110" i="46"/>
  <c r="R110" i="46"/>
  <c r="S110" i="46" s="1"/>
  <c r="J110" i="46"/>
  <c r="I110" i="46"/>
  <c r="G110" i="46"/>
  <c r="AV109" i="46"/>
  <c r="AW109" i="46" s="1"/>
  <c r="AQ109" i="46"/>
  <c r="AR109" i="46" s="1"/>
  <c r="AL109" i="46"/>
  <c r="AG109" i="46"/>
  <c r="AH109" i="46" s="1"/>
  <c r="AB109" i="46"/>
  <c r="AC109" i="46" s="1"/>
  <c r="W109" i="46"/>
  <c r="K109" i="46" s="1"/>
  <c r="R109" i="46"/>
  <c r="J109" i="46"/>
  <c r="I109" i="46"/>
  <c r="G109" i="46"/>
  <c r="AW108" i="46"/>
  <c r="AV108" i="46"/>
  <c r="AQ108" i="46"/>
  <c r="AL108" i="46"/>
  <c r="AM108" i="46" s="1"/>
  <c r="AG108" i="46"/>
  <c r="AH108" i="46" s="1"/>
  <c r="AB108" i="46"/>
  <c r="AC108" i="46" s="1"/>
  <c r="W108" i="46"/>
  <c r="X108" i="46" s="1"/>
  <c r="S108" i="46"/>
  <c r="R108" i="46"/>
  <c r="K108" i="46" s="1"/>
  <c r="J108" i="46"/>
  <c r="I108" i="46"/>
  <c r="G108" i="46"/>
  <c r="AX107" i="46"/>
  <c r="AW107" i="46"/>
  <c r="AV107" i="46"/>
  <c r="AQ107" i="46"/>
  <c r="AR107" i="46" s="1"/>
  <c r="AL107" i="46"/>
  <c r="AM107" i="46" s="1"/>
  <c r="AG107" i="46"/>
  <c r="AH107" i="46" s="1"/>
  <c r="AB107" i="46"/>
  <c r="AC113" i="46" s="1"/>
  <c r="W107" i="46"/>
  <c r="X111" i="46" s="1"/>
  <c r="R107" i="46"/>
  <c r="S109" i="46" s="1"/>
  <c r="J107" i="46"/>
  <c r="I107" i="46"/>
  <c r="H107" i="46"/>
  <c r="G107" i="46"/>
  <c r="AV117" i="45"/>
  <c r="AW117" i="45" s="1"/>
  <c r="AQ117" i="45"/>
  <c r="AR117" i="45" s="1"/>
  <c r="AL117" i="45"/>
  <c r="AM117" i="45" s="1"/>
  <c r="AG117" i="45"/>
  <c r="AH117" i="45" s="1"/>
  <c r="AB117" i="45"/>
  <c r="W117" i="45"/>
  <c r="X117" i="45" s="1"/>
  <c r="R117" i="45"/>
  <c r="S117" i="45" s="1"/>
  <c r="J117" i="45"/>
  <c r="I117" i="45"/>
  <c r="G117" i="45"/>
  <c r="AV116" i="45"/>
  <c r="AQ116" i="45"/>
  <c r="AR116" i="45" s="1"/>
  <c r="AL116" i="45"/>
  <c r="AM116" i="45" s="1"/>
  <c r="AG116" i="45"/>
  <c r="AH116" i="45" s="1"/>
  <c r="AC116" i="45"/>
  <c r="AB116" i="45"/>
  <c r="W116" i="45"/>
  <c r="X116" i="45" s="1"/>
  <c r="R116" i="45"/>
  <c r="S116" i="45" s="1"/>
  <c r="J116" i="45"/>
  <c r="I116" i="45"/>
  <c r="G116" i="45"/>
  <c r="AV115" i="45"/>
  <c r="AX107" i="45" s="1"/>
  <c r="AQ115" i="45"/>
  <c r="AR115" i="45" s="1"/>
  <c r="AL115" i="45"/>
  <c r="AM115" i="45" s="1"/>
  <c r="AG115" i="45"/>
  <c r="AH115" i="45" s="1"/>
  <c r="AC115" i="45"/>
  <c r="AB115" i="45"/>
  <c r="K115" i="45" s="1"/>
  <c r="W115" i="45"/>
  <c r="R115" i="45"/>
  <c r="S115" i="45" s="1"/>
  <c r="J115" i="45"/>
  <c r="I115" i="45"/>
  <c r="G115" i="45"/>
  <c r="AV114" i="45"/>
  <c r="AW114" i="45" s="1"/>
  <c r="AR114" i="45"/>
  <c r="AQ114" i="45"/>
  <c r="AL114" i="45"/>
  <c r="AM114" i="45" s="1"/>
  <c r="AG114" i="45"/>
  <c r="AH114" i="45" s="1"/>
  <c r="AB114" i="45"/>
  <c r="AC114" i="45" s="1"/>
  <c r="W114" i="45"/>
  <c r="R114" i="45"/>
  <c r="S114" i="45" s="1"/>
  <c r="J114" i="45"/>
  <c r="I114" i="45"/>
  <c r="G114" i="45"/>
  <c r="AV113" i="45"/>
  <c r="AW113" i="45" s="1"/>
  <c r="AQ113" i="45"/>
  <c r="AR113" i="45" s="1"/>
  <c r="AL113" i="45"/>
  <c r="AM113" i="45" s="1"/>
  <c r="AG113" i="45"/>
  <c r="AH113" i="45" s="1"/>
  <c r="AB113" i="45"/>
  <c r="AC113" i="45" s="1"/>
  <c r="W113" i="45"/>
  <c r="X113" i="45" s="1"/>
  <c r="R113" i="45"/>
  <c r="J113" i="45"/>
  <c r="I113" i="45"/>
  <c r="G113" i="45"/>
  <c r="R112" i="45"/>
  <c r="S112" i="45" s="1"/>
  <c r="K112" i="45"/>
  <c r="J112" i="45"/>
  <c r="I112" i="45"/>
  <c r="G112" i="45"/>
  <c r="AV111" i="45"/>
  <c r="AW111" i="45" s="1"/>
  <c r="AQ111" i="45"/>
  <c r="AR111" i="45" s="1"/>
  <c r="AL111" i="45"/>
  <c r="AM111" i="45" s="1"/>
  <c r="AG111" i="45"/>
  <c r="AB111" i="45"/>
  <c r="AC111" i="45" s="1"/>
  <c r="W111" i="45"/>
  <c r="X111" i="45" s="1"/>
  <c r="R111" i="45"/>
  <c r="S111" i="45" s="1"/>
  <c r="K111" i="45"/>
  <c r="J111" i="45"/>
  <c r="I111" i="45"/>
  <c r="G111" i="45"/>
  <c r="AV110" i="45"/>
  <c r="AW110" i="45" s="1"/>
  <c r="AQ110" i="45"/>
  <c r="AR110" i="45" s="1"/>
  <c r="AL110" i="45"/>
  <c r="AM110" i="45" s="1"/>
  <c r="AH110" i="45"/>
  <c r="AG110" i="45"/>
  <c r="AB110" i="45"/>
  <c r="AC110" i="45" s="1"/>
  <c r="W110" i="45"/>
  <c r="X110" i="45" s="1"/>
  <c r="R110" i="45"/>
  <c r="S110" i="45" s="1"/>
  <c r="K110" i="45"/>
  <c r="J110" i="45"/>
  <c r="I110" i="45"/>
  <c r="G110" i="45"/>
  <c r="AV109" i="45"/>
  <c r="AW109" i="45" s="1"/>
  <c r="AQ109" i="45"/>
  <c r="AR109" i="45" s="1"/>
  <c r="AL109" i="45"/>
  <c r="AM109" i="45" s="1"/>
  <c r="AG109" i="45"/>
  <c r="AH109" i="45" s="1"/>
  <c r="AB109" i="45"/>
  <c r="W109" i="45"/>
  <c r="X109" i="45" s="1"/>
  <c r="R109" i="45"/>
  <c r="S109" i="45" s="1"/>
  <c r="J109" i="45"/>
  <c r="I109" i="45"/>
  <c r="G109" i="45"/>
  <c r="AW108" i="45"/>
  <c r="AV108" i="45"/>
  <c r="AQ108" i="45"/>
  <c r="AR108" i="45" s="1"/>
  <c r="AL108" i="45"/>
  <c r="AM108" i="45" s="1"/>
  <c r="AG108" i="45"/>
  <c r="AH108" i="45" s="1"/>
  <c r="AC108" i="45"/>
  <c r="AB108" i="45"/>
  <c r="W108" i="45"/>
  <c r="X108" i="45" s="1"/>
  <c r="R108" i="45"/>
  <c r="S108" i="45" s="1"/>
  <c r="J108" i="45"/>
  <c r="I108" i="45"/>
  <c r="G108" i="45"/>
  <c r="AV107" i="45"/>
  <c r="AQ107" i="45"/>
  <c r="AR107" i="45" s="1"/>
  <c r="AL107" i="45"/>
  <c r="AN107" i="45" s="1"/>
  <c r="AI107" i="45"/>
  <c r="AG107" i="45"/>
  <c r="AB107" i="45"/>
  <c r="AC117" i="45" s="1"/>
  <c r="W107" i="45"/>
  <c r="X115" i="45" s="1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K210" i="44"/>
  <c r="J210" i="44"/>
  <c r="I210" i="44"/>
  <c r="G210" i="44"/>
  <c r="AV209" i="44"/>
  <c r="AQ209" i="44"/>
  <c r="AL209" i="44"/>
  <c r="AG209" i="44"/>
  <c r="AB209" i="44"/>
  <c r="W209" i="44"/>
  <c r="X209" i="44" s="1"/>
  <c r="R209" i="44"/>
  <c r="S209" i="44" s="1"/>
  <c r="K209" i="44"/>
  <c r="J209" i="44"/>
  <c r="I209" i="44"/>
  <c r="G209" i="44"/>
  <c r="AV208" i="44"/>
  <c r="AW208" i="44" s="1"/>
  <c r="AQ208" i="44"/>
  <c r="AL208" i="44"/>
  <c r="AG208" i="44"/>
  <c r="AB208" i="44"/>
  <c r="W208" i="44"/>
  <c r="R208" i="44"/>
  <c r="J208" i="44"/>
  <c r="I208" i="44"/>
  <c r="G208" i="44"/>
  <c r="AV207" i="44"/>
  <c r="AW207" i="44" s="1"/>
  <c r="AQ207" i="44"/>
  <c r="AL207" i="44"/>
  <c r="AG207" i="44"/>
  <c r="AB207" i="44"/>
  <c r="W207" i="44"/>
  <c r="R207" i="44"/>
  <c r="J207" i="44"/>
  <c r="I207" i="44"/>
  <c r="G207" i="44"/>
  <c r="AV206" i="44"/>
  <c r="AW206" i="44" s="1"/>
  <c r="AQ206" i="44"/>
  <c r="AR206" i="44" s="1"/>
  <c r="AL206" i="44"/>
  <c r="AG206" i="44"/>
  <c r="AB206" i="44"/>
  <c r="W206" i="44"/>
  <c r="R206" i="44"/>
  <c r="J206" i="44"/>
  <c r="I206" i="44"/>
  <c r="G206" i="44"/>
  <c r="AV205" i="44"/>
  <c r="AW205" i="44" s="1"/>
  <c r="AR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R204" i="44" s="1"/>
  <c r="AL204" i="44"/>
  <c r="AG204" i="44"/>
  <c r="AB204" i="44"/>
  <c r="W204" i="44"/>
  <c r="X204" i="44" s="1"/>
  <c r="R204" i="44"/>
  <c r="S204" i="44" s="1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M202" i="44" s="1"/>
  <c r="AG202" i="44"/>
  <c r="K202" i="44" s="1"/>
  <c r="AB202" i="44"/>
  <c r="W202" i="44"/>
  <c r="R202" i="44"/>
  <c r="J202" i="44"/>
  <c r="I202" i="44"/>
  <c r="G202" i="44"/>
  <c r="AV201" i="44"/>
  <c r="AQ201" i="44"/>
  <c r="AL201" i="44"/>
  <c r="AG201" i="44"/>
  <c r="K201" i="44" s="1"/>
  <c r="AB201" i="44"/>
  <c r="W201" i="44"/>
  <c r="R201" i="44"/>
  <c r="J201" i="44"/>
  <c r="I201" i="44"/>
  <c r="G201" i="44"/>
  <c r="AV200" i="44"/>
  <c r="AQ200" i="44"/>
  <c r="AR200" i="44" s="1"/>
  <c r="AL200" i="44"/>
  <c r="AG200" i="44"/>
  <c r="AH200" i="44" s="1"/>
  <c r="AB200" i="44"/>
  <c r="K200" i="44" s="1"/>
  <c r="W200" i="44"/>
  <c r="R200" i="44"/>
  <c r="J200" i="44"/>
  <c r="I200" i="44"/>
  <c r="G200" i="44"/>
  <c r="AV199" i="44"/>
  <c r="AQ199" i="44"/>
  <c r="AL199" i="44"/>
  <c r="AG199" i="44"/>
  <c r="AB199" i="44"/>
  <c r="K199" i="44" s="1"/>
  <c r="X199" i="44"/>
  <c r="W199" i="44"/>
  <c r="R199" i="44"/>
  <c r="J199" i="44"/>
  <c r="I199" i="44"/>
  <c r="G199" i="44"/>
  <c r="AV198" i="44"/>
  <c r="AQ198" i="44"/>
  <c r="AL198" i="44"/>
  <c r="AG198" i="44"/>
  <c r="AB198" i="44"/>
  <c r="AC198" i="44" s="1"/>
  <c r="W198" i="44"/>
  <c r="R198" i="44"/>
  <c r="J198" i="44"/>
  <c r="I198" i="44"/>
  <c r="G198" i="44"/>
  <c r="AV197" i="44"/>
  <c r="AQ197" i="44"/>
  <c r="AL197" i="44"/>
  <c r="AG197" i="44"/>
  <c r="AB197" i="44"/>
  <c r="AC197" i="44" s="1"/>
  <c r="X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X196" i="44" s="1"/>
  <c r="R196" i="44"/>
  <c r="J196" i="44"/>
  <c r="I196" i="44"/>
  <c r="G196" i="44"/>
  <c r="AV195" i="44"/>
  <c r="AQ195" i="44"/>
  <c r="AL195" i="44"/>
  <c r="AG195" i="44"/>
  <c r="AB195" i="44"/>
  <c r="W195" i="44"/>
  <c r="R195" i="44"/>
  <c r="K195" i="44" s="1"/>
  <c r="J195" i="44"/>
  <c r="I195" i="44"/>
  <c r="G195" i="44"/>
  <c r="AV194" i="44"/>
  <c r="AQ194" i="44"/>
  <c r="AL194" i="44"/>
  <c r="AG194" i="44"/>
  <c r="AB194" i="44"/>
  <c r="W194" i="44"/>
  <c r="X194" i="44" s="1"/>
  <c r="R194" i="44"/>
  <c r="S195" i="44" s="1"/>
  <c r="K194" i="44"/>
  <c r="J194" i="44"/>
  <c r="I194" i="44"/>
  <c r="G194" i="44"/>
  <c r="AV193" i="44"/>
  <c r="AQ193" i="44"/>
  <c r="AL193" i="44"/>
  <c r="AG193" i="44"/>
  <c r="AB193" i="44"/>
  <c r="W193" i="44"/>
  <c r="R193" i="44"/>
  <c r="K193" i="44"/>
  <c r="J193" i="44"/>
  <c r="I193" i="44"/>
  <c r="G193" i="44"/>
  <c r="AV192" i="44"/>
  <c r="AQ192" i="44"/>
  <c r="AL192" i="44"/>
  <c r="AG192" i="44"/>
  <c r="AB192" i="44"/>
  <c r="AC192" i="44" s="1"/>
  <c r="W192" i="44"/>
  <c r="R192" i="44"/>
  <c r="K192" i="44"/>
  <c r="J192" i="44"/>
  <c r="I192" i="44"/>
  <c r="G192" i="44"/>
  <c r="AV191" i="44"/>
  <c r="AQ191" i="44"/>
  <c r="AL191" i="44"/>
  <c r="AG191" i="44"/>
  <c r="AB191" i="44"/>
  <c r="W191" i="44"/>
  <c r="X191" i="44" s="1"/>
  <c r="R191" i="44"/>
  <c r="K191" i="44"/>
  <c r="J191" i="44"/>
  <c r="I191" i="44"/>
  <c r="G191" i="44"/>
  <c r="AV190" i="44"/>
  <c r="AW190" i="44" s="1"/>
  <c r="AQ190" i="44"/>
  <c r="AL190" i="44"/>
  <c r="AG190" i="44"/>
  <c r="AB190" i="44"/>
  <c r="W190" i="44"/>
  <c r="R190" i="44"/>
  <c r="K190" i="44"/>
  <c r="J190" i="44"/>
  <c r="I190" i="44"/>
  <c r="G190" i="44"/>
  <c r="AV189" i="44"/>
  <c r="AQ189" i="44"/>
  <c r="AL189" i="44"/>
  <c r="AG189" i="44"/>
  <c r="AB189" i="44"/>
  <c r="W189" i="44"/>
  <c r="X189" i="44" s="1"/>
  <c r="R189" i="44"/>
  <c r="S189" i="44" s="1"/>
  <c r="K189" i="44"/>
  <c r="J189" i="44"/>
  <c r="I189" i="44"/>
  <c r="G189" i="44"/>
  <c r="AV188" i="44"/>
  <c r="AW188" i="44" s="1"/>
  <c r="AQ188" i="44"/>
  <c r="AL188" i="44"/>
  <c r="AG188" i="44"/>
  <c r="AB188" i="44"/>
  <c r="W188" i="44"/>
  <c r="R188" i="44"/>
  <c r="J188" i="44"/>
  <c r="I188" i="44"/>
  <c r="G188" i="44"/>
  <c r="AV187" i="44"/>
  <c r="AW187" i="44" s="1"/>
  <c r="AQ187" i="44"/>
  <c r="AL187" i="44"/>
  <c r="AG187" i="44"/>
  <c r="AB187" i="44"/>
  <c r="AC187" i="44" s="1"/>
  <c r="W187" i="44"/>
  <c r="R187" i="44"/>
  <c r="J187" i="44"/>
  <c r="I187" i="44"/>
  <c r="G187" i="44"/>
  <c r="AV186" i="44"/>
  <c r="AW186" i="44" s="1"/>
  <c r="AQ186" i="44"/>
  <c r="AL186" i="44"/>
  <c r="AG186" i="44"/>
  <c r="AB186" i="44"/>
  <c r="W186" i="44"/>
  <c r="X186" i="44" s="1"/>
  <c r="R186" i="44"/>
  <c r="J186" i="44"/>
  <c r="I186" i="44"/>
  <c r="G186" i="44"/>
  <c r="AV185" i="44"/>
  <c r="AW185" i="44" s="1"/>
  <c r="AR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R184" i="44" s="1"/>
  <c r="AL184" i="44"/>
  <c r="AM184" i="44" s="1"/>
  <c r="AG184" i="44"/>
  <c r="AB184" i="44"/>
  <c r="W184" i="44"/>
  <c r="X184" i="44" s="1"/>
  <c r="R184" i="44"/>
  <c r="S184" i="44" s="1"/>
  <c r="J184" i="44"/>
  <c r="I184" i="44"/>
  <c r="G184" i="44"/>
  <c r="AV183" i="44"/>
  <c r="AQ183" i="44"/>
  <c r="AR183" i="44" s="1"/>
  <c r="AL183" i="44"/>
  <c r="AM204" i="44" s="1"/>
  <c r="AG183" i="44"/>
  <c r="AB183" i="44"/>
  <c r="W183" i="44"/>
  <c r="R183" i="44"/>
  <c r="J183" i="44"/>
  <c r="I183" i="44"/>
  <c r="G183" i="44"/>
  <c r="AV182" i="44"/>
  <c r="AQ182" i="44"/>
  <c r="AS182" i="44" s="1"/>
  <c r="AN182" i="44"/>
  <c r="AL182" i="44"/>
  <c r="AG182" i="44"/>
  <c r="AB182" i="44"/>
  <c r="W182" i="44"/>
  <c r="R182" i="44"/>
  <c r="J182" i="44"/>
  <c r="I182" i="44"/>
  <c r="G182" i="44"/>
  <c r="H182" i="44" s="1"/>
  <c r="AC45" i="6"/>
  <c r="S45" i="6"/>
  <c r="M45" i="6"/>
  <c r="AC44" i="6"/>
  <c r="S44" i="6"/>
  <c r="T44" i="6" s="1"/>
  <c r="M44" i="6"/>
  <c r="N44" i="6" s="1"/>
  <c r="F44" i="6"/>
  <c r="AJ44" i="6" s="1"/>
  <c r="AC43" i="6"/>
  <c r="S43" i="6"/>
  <c r="M43" i="6"/>
  <c r="F43" i="6"/>
  <c r="AH43" i="6" s="1"/>
  <c r="AL42" i="6"/>
  <c r="AC42" i="6"/>
  <c r="S42" i="6"/>
  <c r="M42" i="6"/>
  <c r="F42" i="6"/>
  <c r="AF42" i="6" s="1"/>
  <c r="AC41" i="6"/>
  <c r="S41" i="6"/>
  <c r="M41" i="6"/>
  <c r="F41" i="6"/>
  <c r="AD41" i="6" s="1"/>
  <c r="AC40" i="6"/>
  <c r="S40" i="6"/>
  <c r="M40" i="6"/>
  <c r="F40" i="6"/>
  <c r="AB40" i="6" s="1"/>
  <c r="AC39" i="6"/>
  <c r="S39" i="6"/>
  <c r="M39" i="6"/>
  <c r="F39" i="6"/>
  <c r="AB39" i="6" s="1"/>
  <c r="AC45" i="7"/>
  <c r="S45" i="7"/>
  <c r="M45" i="7"/>
  <c r="AC44" i="7"/>
  <c r="S44" i="7"/>
  <c r="M44" i="7"/>
  <c r="F44" i="7"/>
  <c r="AJ44" i="7" s="1"/>
  <c r="AC43" i="7"/>
  <c r="S43" i="7"/>
  <c r="M43" i="7"/>
  <c r="F43" i="7"/>
  <c r="AH43" i="7" s="1"/>
  <c r="AC42" i="7"/>
  <c r="S42" i="7"/>
  <c r="M42" i="7"/>
  <c r="F42" i="7"/>
  <c r="AF42" i="7" s="1"/>
  <c r="AC41" i="7"/>
  <c r="S41" i="7"/>
  <c r="M41" i="7"/>
  <c r="F41" i="7"/>
  <c r="Z41" i="7" s="1"/>
  <c r="AC40" i="7"/>
  <c r="S40" i="7"/>
  <c r="M40" i="7"/>
  <c r="F40" i="7"/>
  <c r="X40" i="7" s="1"/>
  <c r="AC39" i="7"/>
  <c r="F39" i="7" s="1"/>
  <c r="S39" i="7"/>
  <c r="M39" i="7"/>
  <c r="N39" i="6" l="1"/>
  <c r="AD39" i="6"/>
  <c r="AF39" i="6"/>
  <c r="AH39" i="6"/>
  <c r="AH40" i="6"/>
  <c r="T41" i="6"/>
  <c r="AJ39" i="6"/>
  <c r="T39" i="6"/>
  <c r="N42" i="6"/>
  <c r="AL39" i="6"/>
  <c r="N43" i="6"/>
  <c r="T43" i="6"/>
  <c r="N40" i="6"/>
  <c r="AD43" i="6"/>
  <c r="T40" i="6"/>
  <c r="AL40" i="6"/>
  <c r="AJ40" i="6"/>
  <c r="AJ41" i="6"/>
  <c r="AL41" i="6"/>
  <c r="AD41" i="7"/>
  <c r="AF41" i="7"/>
  <c r="AJ41" i="7"/>
  <c r="AL41" i="7"/>
  <c r="AL42" i="7"/>
  <c r="N39" i="7"/>
  <c r="N42" i="7"/>
  <c r="AD42" i="7"/>
  <c r="AH42" i="7"/>
  <c r="T43" i="7"/>
  <c r="AD40" i="7"/>
  <c r="AD43" i="7"/>
  <c r="AJ43" i="7"/>
  <c r="AJ40" i="7"/>
  <c r="AL40" i="7"/>
  <c r="N44" i="7"/>
  <c r="N40" i="7"/>
  <c r="AH40" i="7"/>
  <c r="T44" i="7"/>
  <c r="N43" i="7"/>
  <c r="AD44" i="7"/>
  <c r="N41" i="7"/>
  <c r="T41" i="7"/>
  <c r="AL44" i="7"/>
  <c r="B87" i="43"/>
  <c r="C77" i="43"/>
  <c r="B87" i="29"/>
  <c r="C77" i="29"/>
  <c r="K289" i="44"/>
  <c r="M289" i="44" s="1"/>
  <c r="S289" i="44"/>
  <c r="K316" i="44"/>
  <c r="M316" i="44" s="1"/>
  <c r="S316" i="44"/>
  <c r="S315" i="44"/>
  <c r="K315" i="44"/>
  <c r="M315" i="44" s="1"/>
  <c r="S295" i="44"/>
  <c r="K295" i="44"/>
  <c r="M295" i="44" s="1"/>
  <c r="K309" i="44"/>
  <c r="M309" i="44" s="1"/>
  <c r="S309" i="44"/>
  <c r="K336" i="44"/>
  <c r="M336" i="44" s="1"/>
  <c r="S336" i="44"/>
  <c r="L287" i="44"/>
  <c r="S301" i="44"/>
  <c r="K301" i="44"/>
  <c r="M301" i="44" s="1"/>
  <c r="K304" i="44"/>
  <c r="M304" i="44" s="1"/>
  <c r="L322" i="44"/>
  <c r="M322" i="44"/>
  <c r="K345" i="44"/>
  <c r="M345" i="44" s="1"/>
  <c r="S345" i="44"/>
  <c r="S330" i="44"/>
  <c r="K330" i="44"/>
  <c r="M330" i="44" s="1"/>
  <c r="S324" i="44"/>
  <c r="T322" i="44"/>
  <c r="S322" i="44"/>
  <c r="S296" i="44"/>
  <c r="K307" i="44"/>
  <c r="M307" i="44" s="1"/>
  <c r="S308" i="44"/>
  <c r="K334" i="44"/>
  <c r="M334" i="44" s="1"/>
  <c r="K350" i="44"/>
  <c r="M350" i="44" s="1"/>
  <c r="AC322" i="44"/>
  <c r="K305" i="44"/>
  <c r="M305" i="44" s="1"/>
  <c r="T287" i="44"/>
  <c r="K343" i="44"/>
  <c r="M343" i="44" s="1"/>
  <c r="K291" i="44"/>
  <c r="M291" i="44" s="1"/>
  <c r="K311" i="44"/>
  <c r="M311" i="44" s="1"/>
  <c r="K339" i="44"/>
  <c r="M339" i="44" s="1"/>
  <c r="AH322" i="44"/>
  <c r="S148" i="45"/>
  <c r="S194" i="45"/>
  <c r="K194" i="45"/>
  <c r="M194" i="45" s="1"/>
  <c r="L167" i="45"/>
  <c r="T187" i="45"/>
  <c r="S187" i="45"/>
  <c r="K187" i="45"/>
  <c r="K201" i="45"/>
  <c r="M201" i="45" s="1"/>
  <c r="AM187" i="45"/>
  <c r="S159" i="45"/>
  <c r="AH187" i="45"/>
  <c r="AH147" i="45"/>
  <c r="AR147" i="45"/>
  <c r="S149" i="45"/>
  <c r="S158" i="45"/>
  <c r="K158" i="45"/>
  <c r="M158" i="45" s="1"/>
  <c r="S195" i="45"/>
  <c r="AR187" i="45"/>
  <c r="AM147" i="45"/>
  <c r="Y167" i="45"/>
  <c r="M147" i="45"/>
  <c r="AW147" i="45"/>
  <c r="AI167" i="45"/>
  <c r="S147" i="45"/>
  <c r="AM167" i="45"/>
  <c r="K172" i="46"/>
  <c r="M172" i="46" s="1"/>
  <c r="S149" i="46"/>
  <c r="S177" i="46"/>
  <c r="Y147" i="46"/>
  <c r="K201" i="46"/>
  <c r="M201" i="46" s="1"/>
  <c r="T187" i="46"/>
  <c r="K187" i="46"/>
  <c r="AH147" i="46"/>
  <c r="AX167" i="46"/>
  <c r="AH187" i="46"/>
  <c r="AI167" i="46"/>
  <c r="AH167" i="46"/>
  <c r="S151" i="46"/>
  <c r="S179" i="46"/>
  <c r="AR147" i="46"/>
  <c r="S150" i="46"/>
  <c r="S178" i="46"/>
  <c r="S194" i="46"/>
  <c r="M147" i="46"/>
  <c r="L147" i="46"/>
  <c r="S158" i="46"/>
  <c r="S167" i="46"/>
  <c r="S195" i="46"/>
  <c r="X167" i="46"/>
  <c r="AR187" i="46"/>
  <c r="AM147" i="46"/>
  <c r="AX147" i="46"/>
  <c r="X187" i="46"/>
  <c r="M187" i="47"/>
  <c r="L187" i="47"/>
  <c r="S175" i="47"/>
  <c r="S187" i="47"/>
  <c r="AH187" i="47"/>
  <c r="S151" i="47"/>
  <c r="AI147" i="47"/>
  <c r="AW167" i="47"/>
  <c r="K167" i="47"/>
  <c r="AW147" i="47"/>
  <c r="AX147" i="47"/>
  <c r="K149" i="47"/>
  <c r="M149" i="47" s="1"/>
  <c r="K177" i="47"/>
  <c r="M177" i="47" s="1"/>
  <c r="L147" i="47"/>
  <c r="Y167" i="47"/>
  <c r="X167" i="47"/>
  <c r="S193" i="47"/>
  <c r="S179" i="47"/>
  <c r="S167" i="47"/>
  <c r="AS187" i="47"/>
  <c r="AR187" i="47"/>
  <c r="AH167" i="47"/>
  <c r="AM147" i="47"/>
  <c r="X187" i="47"/>
  <c r="S147" i="47"/>
  <c r="AM167" i="47"/>
  <c r="S150" i="48"/>
  <c r="S159" i="48"/>
  <c r="S158" i="48"/>
  <c r="S194" i="48"/>
  <c r="K157" i="48"/>
  <c r="M157" i="48" s="1"/>
  <c r="K174" i="48"/>
  <c r="M174" i="48" s="1"/>
  <c r="T187" i="48"/>
  <c r="K201" i="48"/>
  <c r="M201" i="48" s="1"/>
  <c r="S178" i="48"/>
  <c r="AC147" i="48"/>
  <c r="AI187" i="48"/>
  <c r="S151" i="48"/>
  <c r="L167" i="48"/>
  <c r="AI147" i="48"/>
  <c r="AH147" i="48"/>
  <c r="AN147" i="48"/>
  <c r="AM147" i="48"/>
  <c r="S195" i="48"/>
  <c r="AX147" i="48"/>
  <c r="AW147" i="48"/>
  <c r="S198" i="48"/>
  <c r="K198" i="48"/>
  <c r="M198" i="48" s="1"/>
  <c r="S170" i="48"/>
  <c r="K170" i="48"/>
  <c r="M170" i="48" s="1"/>
  <c r="AR167" i="48"/>
  <c r="X147" i="48"/>
  <c r="AW167" i="48"/>
  <c r="S167" i="48"/>
  <c r="K161" i="48"/>
  <c r="M161" i="48" s="1"/>
  <c r="K169" i="48"/>
  <c r="M169" i="48" s="1"/>
  <c r="K197" i="48"/>
  <c r="M197" i="48" s="1"/>
  <c r="X187" i="48"/>
  <c r="S147" i="48"/>
  <c r="AM167" i="48"/>
  <c r="K156" i="52"/>
  <c r="M156" i="52" s="1"/>
  <c r="K175" i="52"/>
  <c r="M175" i="52" s="1"/>
  <c r="K200" i="52"/>
  <c r="M200" i="52" s="1"/>
  <c r="K148" i="52"/>
  <c r="M148" i="52" s="1"/>
  <c r="X107" i="52"/>
  <c r="K176" i="52"/>
  <c r="M176" i="52" s="1"/>
  <c r="K188" i="52"/>
  <c r="M188" i="52" s="1"/>
  <c r="Y107" i="52"/>
  <c r="AC107" i="52"/>
  <c r="K169" i="52"/>
  <c r="M169" i="52" s="1"/>
  <c r="AI107" i="52"/>
  <c r="K190" i="52"/>
  <c r="M190" i="52" s="1"/>
  <c r="AR107" i="52"/>
  <c r="S147" i="52"/>
  <c r="K161" i="52"/>
  <c r="M161" i="52" s="1"/>
  <c r="K173" i="52"/>
  <c r="M173" i="52" s="1"/>
  <c r="AD167" i="52"/>
  <c r="K180" i="52"/>
  <c r="M180" i="52" s="1"/>
  <c r="K196" i="52"/>
  <c r="M196" i="52" s="1"/>
  <c r="AM167" i="52"/>
  <c r="AC108" i="52"/>
  <c r="AH107" i="52"/>
  <c r="AM108" i="52"/>
  <c r="K174" i="52"/>
  <c r="M174" i="52" s="1"/>
  <c r="K193" i="52"/>
  <c r="M193" i="52" s="1"/>
  <c r="K198" i="52"/>
  <c r="M198" i="52" s="1"/>
  <c r="AR108" i="52"/>
  <c r="AX107" i="52"/>
  <c r="Y187" i="52"/>
  <c r="AW187" i="52"/>
  <c r="S151" i="52"/>
  <c r="T107" i="52"/>
  <c r="AC147" i="52"/>
  <c r="K155" i="52"/>
  <c r="M155" i="52" s="1"/>
  <c r="S195" i="52"/>
  <c r="AI147" i="52"/>
  <c r="K107" i="52"/>
  <c r="AN107" i="52"/>
  <c r="AM107" i="52"/>
  <c r="AN147" i="52"/>
  <c r="AM147" i="52"/>
  <c r="S172" i="52"/>
  <c r="K172" i="52"/>
  <c r="M172" i="52" s="1"/>
  <c r="AS147" i="52"/>
  <c r="AR147" i="52"/>
  <c r="K167" i="52"/>
  <c r="T167" i="52"/>
  <c r="AH108" i="52"/>
  <c r="S177" i="52"/>
  <c r="AS107" i="52"/>
  <c r="S159" i="52"/>
  <c r="T187" i="52"/>
  <c r="S187" i="52"/>
  <c r="K187" i="52"/>
  <c r="K201" i="52"/>
  <c r="M201" i="52" s="1"/>
  <c r="K108" i="52"/>
  <c r="M108" i="52" s="1"/>
  <c r="X147" i="52"/>
  <c r="AI187" i="52"/>
  <c r="AW167" i="52"/>
  <c r="S178" i="52"/>
  <c r="S194" i="52"/>
  <c r="K194" i="52"/>
  <c r="M194" i="52" s="1"/>
  <c r="Y167" i="52"/>
  <c r="X167" i="52"/>
  <c r="AW108" i="52"/>
  <c r="S158" i="52"/>
  <c r="K158" i="52"/>
  <c r="M158" i="52" s="1"/>
  <c r="S107" i="52"/>
  <c r="S108" i="52"/>
  <c r="AM187" i="52"/>
  <c r="S150" i="52"/>
  <c r="AW107" i="52"/>
  <c r="S179" i="52"/>
  <c r="AR167" i="52"/>
  <c r="AS187" i="52"/>
  <c r="AR187" i="52"/>
  <c r="K199" i="52"/>
  <c r="M199" i="52" s="1"/>
  <c r="AD107" i="52"/>
  <c r="M147" i="52"/>
  <c r="AW147" i="52"/>
  <c r="K153" i="52"/>
  <c r="M153" i="52" s="1"/>
  <c r="AI167" i="52"/>
  <c r="K181" i="52"/>
  <c r="M181" i="52" s="1"/>
  <c r="K189" i="52"/>
  <c r="M189" i="52" s="1"/>
  <c r="M167" i="51"/>
  <c r="L167" i="51"/>
  <c r="K109" i="51"/>
  <c r="AH110" i="51"/>
  <c r="K172" i="51"/>
  <c r="M172" i="51" s="1"/>
  <c r="X109" i="51"/>
  <c r="AC114" i="51"/>
  <c r="K148" i="51"/>
  <c r="M148" i="51" s="1"/>
  <c r="S149" i="51"/>
  <c r="K176" i="51"/>
  <c r="M176" i="51" s="1"/>
  <c r="AR109" i="51"/>
  <c r="AC113" i="51"/>
  <c r="X112" i="51"/>
  <c r="Y147" i="51"/>
  <c r="AC107" i="51"/>
  <c r="AM109" i="51"/>
  <c r="AD107" i="51"/>
  <c r="AC147" i="51"/>
  <c r="S111" i="51"/>
  <c r="S158" i="51"/>
  <c r="AH107" i="51"/>
  <c r="AW109" i="51"/>
  <c r="AH112" i="51"/>
  <c r="K157" i="51"/>
  <c r="M157" i="51" s="1"/>
  <c r="K174" i="51"/>
  <c r="M174" i="51" s="1"/>
  <c r="S108" i="51"/>
  <c r="S167" i="51"/>
  <c r="M147" i="51"/>
  <c r="L147" i="51"/>
  <c r="S194" i="51"/>
  <c r="K194" i="51"/>
  <c r="M194" i="51" s="1"/>
  <c r="AI107" i="51"/>
  <c r="AR113" i="51"/>
  <c r="K111" i="51"/>
  <c r="AN147" i="51"/>
  <c r="AM147" i="51"/>
  <c r="AN107" i="51"/>
  <c r="AW108" i="51"/>
  <c r="AI187" i="51"/>
  <c r="AS107" i="51"/>
  <c r="AR107" i="51"/>
  <c r="AR147" i="51"/>
  <c r="AW167" i="51"/>
  <c r="S178" i="51"/>
  <c r="AM187" i="51"/>
  <c r="S113" i="51"/>
  <c r="AH114" i="51"/>
  <c r="S112" i="51"/>
  <c r="T107" i="51"/>
  <c r="S107" i="51"/>
  <c r="K107" i="51"/>
  <c r="M108" i="51" s="1"/>
  <c r="S159" i="51"/>
  <c r="T167" i="51"/>
  <c r="Y107" i="51"/>
  <c r="X111" i="51"/>
  <c r="AR108" i="51"/>
  <c r="AR167" i="51"/>
  <c r="AM107" i="51"/>
  <c r="AC111" i="51"/>
  <c r="S151" i="51"/>
  <c r="S110" i="51"/>
  <c r="AW107" i="51"/>
  <c r="T187" i="51"/>
  <c r="S187" i="51"/>
  <c r="K187" i="51"/>
  <c r="AS187" i="51"/>
  <c r="AR187" i="51"/>
  <c r="Y167" i="51"/>
  <c r="X167" i="51"/>
  <c r="S109" i="51"/>
  <c r="S114" i="51"/>
  <c r="AH167" i="51"/>
  <c r="K110" i="51"/>
  <c r="M110" i="51" s="1"/>
  <c r="AW147" i="51"/>
  <c r="K153" i="51"/>
  <c r="M153" i="51" s="1"/>
  <c r="K181" i="51"/>
  <c r="M181" i="51" s="1"/>
  <c r="K189" i="51"/>
  <c r="M189" i="51" s="1"/>
  <c r="X114" i="51"/>
  <c r="X107" i="51"/>
  <c r="S147" i="51"/>
  <c r="AM167" i="51"/>
  <c r="L107" i="50"/>
  <c r="M107" i="50"/>
  <c r="AC107" i="50"/>
  <c r="AS147" i="50"/>
  <c r="Y167" i="50"/>
  <c r="X167" i="50"/>
  <c r="T187" i="50"/>
  <c r="S187" i="50"/>
  <c r="K187" i="50"/>
  <c r="K201" i="50"/>
  <c r="M201" i="50" s="1"/>
  <c r="S150" i="50"/>
  <c r="S159" i="50"/>
  <c r="L167" i="50"/>
  <c r="AS187" i="50"/>
  <c r="AR187" i="50"/>
  <c r="S107" i="50"/>
  <c r="T107" i="50"/>
  <c r="AI147" i="50"/>
  <c r="S194" i="50"/>
  <c r="K194" i="50"/>
  <c r="M194" i="50" s="1"/>
  <c r="AN147" i="50"/>
  <c r="AM147" i="50"/>
  <c r="T167" i="50"/>
  <c r="S179" i="50"/>
  <c r="M147" i="50"/>
  <c r="L147" i="50"/>
  <c r="S158" i="50"/>
  <c r="K158" i="50"/>
  <c r="M158" i="50" s="1"/>
  <c r="AR167" i="50"/>
  <c r="S177" i="50"/>
  <c r="S151" i="50"/>
  <c r="X147" i="50"/>
  <c r="AW107" i="50"/>
  <c r="AM187" i="50"/>
  <c r="S195" i="50"/>
  <c r="K199" i="50"/>
  <c r="M199" i="50" s="1"/>
  <c r="K154" i="50"/>
  <c r="M154" i="50" s="1"/>
  <c r="AH167" i="50"/>
  <c r="K190" i="50"/>
  <c r="M190" i="50" s="1"/>
  <c r="K153" i="50"/>
  <c r="M153" i="50" s="1"/>
  <c r="K181" i="50"/>
  <c r="M181" i="50" s="1"/>
  <c r="K189" i="50"/>
  <c r="M189" i="50" s="1"/>
  <c r="S147" i="50"/>
  <c r="AM167" i="50"/>
  <c r="S109" i="49"/>
  <c r="AR111" i="49"/>
  <c r="K157" i="49"/>
  <c r="M157" i="49" s="1"/>
  <c r="S158" i="49"/>
  <c r="AH110" i="49"/>
  <c r="X109" i="49"/>
  <c r="AM110" i="49"/>
  <c r="S187" i="49"/>
  <c r="S193" i="49"/>
  <c r="AC112" i="49"/>
  <c r="AC107" i="49"/>
  <c r="AC108" i="49"/>
  <c r="AM109" i="49"/>
  <c r="S151" i="49"/>
  <c r="T107" i="49"/>
  <c r="AI187" i="49"/>
  <c r="AH187" i="49"/>
  <c r="S174" i="49"/>
  <c r="X110" i="49"/>
  <c r="Y107" i="49"/>
  <c r="AD107" i="49"/>
  <c r="AH108" i="49"/>
  <c r="AI107" i="49"/>
  <c r="AW109" i="49"/>
  <c r="X112" i="49"/>
  <c r="M167" i="49"/>
  <c r="L167" i="49"/>
  <c r="S168" i="49"/>
  <c r="S173" i="49"/>
  <c r="K177" i="49"/>
  <c r="M177" i="49" s="1"/>
  <c r="AM187" i="49"/>
  <c r="AH107" i="49"/>
  <c r="AM108" i="49"/>
  <c r="S160" i="49"/>
  <c r="K200" i="49"/>
  <c r="M200" i="49" s="1"/>
  <c r="AR107" i="49"/>
  <c r="S110" i="49"/>
  <c r="M147" i="49"/>
  <c r="S159" i="49"/>
  <c r="AC167" i="49"/>
  <c r="AH111" i="49"/>
  <c r="S108" i="49"/>
  <c r="K107" i="49"/>
  <c r="AC109" i="49"/>
  <c r="S179" i="49"/>
  <c r="AI147" i="49"/>
  <c r="AR108" i="49"/>
  <c r="S111" i="49"/>
  <c r="K110" i="49"/>
  <c r="Y167" i="49"/>
  <c r="X167" i="49"/>
  <c r="AS107" i="49"/>
  <c r="AW107" i="49"/>
  <c r="AM111" i="49"/>
  <c r="S107" i="49"/>
  <c r="AS187" i="49"/>
  <c r="AR187" i="49"/>
  <c r="X111" i="49"/>
  <c r="AW108" i="49"/>
  <c r="AM112" i="49"/>
  <c r="AW187" i="49"/>
  <c r="S195" i="49"/>
  <c r="AC111" i="49"/>
  <c r="AW112" i="49"/>
  <c r="AX107" i="49"/>
  <c r="AH167" i="49"/>
  <c r="X187" i="49"/>
  <c r="S147" i="49"/>
  <c r="AM16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M109" i="48" s="1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M107" i="47"/>
  <c r="L107" i="47"/>
  <c r="M108" i="47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M113" i="46" s="1"/>
  <c r="AW110" i="46"/>
  <c r="X110" i="46"/>
  <c r="X109" i="46"/>
  <c r="AC110" i="46"/>
  <c r="AS107" i="46"/>
  <c r="K114" i="46"/>
  <c r="S107" i="46"/>
  <c r="K111" i="46"/>
  <c r="M111" i="46" s="1"/>
  <c r="T107" i="46"/>
  <c r="K110" i="46"/>
  <c r="S112" i="46"/>
  <c r="X114" i="46"/>
  <c r="X107" i="46"/>
  <c r="Y107" i="46"/>
  <c r="AC112" i="46"/>
  <c r="AC111" i="46"/>
  <c r="AI107" i="46"/>
  <c r="L107" i="45"/>
  <c r="K116" i="45"/>
  <c r="K113" i="45"/>
  <c r="M113" i="45" s="1"/>
  <c r="AD107" i="45"/>
  <c r="AW107" i="45"/>
  <c r="AW116" i="45"/>
  <c r="AW115" i="45"/>
  <c r="S107" i="45"/>
  <c r="T107" i="45"/>
  <c r="K109" i="45"/>
  <c r="K117" i="45"/>
  <c r="X107" i="45"/>
  <c r="K108" i="45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M190" i="44" s="1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M183" i="44" s="1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D40" i="6"/>
  <c r="AF41" i="6"/>
  <c r="AH42" i="6"/>
  <c r="AJ43" i="6"/>
  <c r="AL44" i="6"/>
  <c r="AF40" i="6"/>
  <c r="AH41" i="6"/>
  <c r="AJ42" i="6"/>
  <c r="AL43" i="6"/>
  <c r="F45" i="6"/>
  <c r="J43" i="6"/>
  <c r="P44" i="6"/>
  <c r="J39" i="6"/>
  <c r="L40" i="6"/>
  <c r="P43" i="6"/>
  <c r="R44" i="6"/>
  <c r="L44" i="6"/>
  <c r="G39" i="6"/>
  <c r="J40" i="6"/>
  <c r="L41" i="6"/>
  <c r="L39" i="6"/>
  <c r="N41" i="6"/>
  <c r="P42" i="6"/>
  <c r="R43" i="6"/>
  <c r="P41" i="6"/>
  <c r="R42" i="6"/>
  <c r="P40" i="6"/>
  <c r="R41" i="6"/>
  <c r="V44" i="6"/>
  <c r="L43" i="6"/>
  <c r="V43" i="6"/>
  <c r="Z44" i="6"/>
  <c r="V41" i="6"/>
  <c r="X42" i="6"/>
  <c r="Z43" i="6"/>
  <c r="AB44" i="6"/>
  <c r="V40" i="6"/>
  <c r="X41" i="6"/>
  <c r="Z42" i="6"/>
  <c r="AB43" i="6"/>
  <c r="J41" i="6"/>
  <c r="V42" i="6"/>
  <c r="X39" i="6"/>
  <c r="Z40" i="6"/>
  <c r="AB41" i="6"/>
  <c r="AF44" i="6"/>
  <c r="J44" i="6"/>
  <c r="P39" i="6"/>
  <c r="R40" i="6"/>
  <c r="T42" i="6"/>
  <c r="R39" i="6"/>
  <c r="X43" i="6"/>
  <c r="V39" i="6"/>
  <c r="X40" i="6"/>
  <c r="Z41" i="6"/>
  <c r="AB42" i="6"/>
  <c r="AD44" i="6"/>
  <c r="Z39" i="6"/>
  <c r="AD42" i="6"/>
  <c r="AF43" i="6"/>
  <c r="AH44" i="6"/>
  <c r="J42" i="6"/>
  <c r="L42" i="6"/>
  <c r="X44" i="6"/>
  <c r="AB39" i="7"/>
  <c r="T39" i="7"/>
  <c r="AL39" i="7"/>
  <c r="Z39" i="7"/>
  <c r="X39" i="7"/>
  <c r="V39" i="7"/>
  <c r="AJ39" i="7"/>
  <c r="R39" i="7"/>
  <c r="P39" i="7"/>
  <c r="AF39" i="7"/>
  <c r="J39" i="7"/>
  <c r="AH39" i="7"/>
  <c r="L39" i="7"/>
  <c r="AD39" i="7"/>
  <c r="AF40" i="7"/>
  <c r="AH41" i="7"/>
  <c r="AJ42" i="7"/>
  <c r="AL43" i="7"/>
  <c r="F45" i="7"/>
  <c r="G39" i="7" s="1"/>
  <c r="J43" i="7"/>
  <c r="L42" i="7"/>
  <c r="J40" i="7"/>
  <c r="L40" i="7"/>
  <c r="P42" i="7"/>
  <c r="R43" i="7"/>
  <c r="P41" i="7"/>
  <c r="R42" i="7"/>
  <c r="J41" i="7"/>
  <c r="L41" i="7"/>
  <c r="P44" i="7"/>
  <c r="R44" i="7"/>
  <c r="P40" i="7"/>
  <c r="R41" i="7"/>
  <c r="V44" i="7"/>
  <c r="J44" i="7"/>
  <c r="L44" i="7"/>
  <c r="L43" i="7"/>
  <c r="P43" i="7"/>
  <c r="R40" i="7"/>
  <c r="T42" i="7"/>
  <c r="V43" i="7"/>
  <c r="X44" i="7"/>
  <c r="V42" i="7"/>
  <c r="X43" i="7"/>
  <c r="Z44" i="7"/>
  <c r="T40" i="7"/>
  <c r="V41" i="7"/>
  <c r="X42" i="7"/>
  <c r="Z43" i="7"/>
  <c r="AB44" i="7"/>
  <c r="J42" i="7"/>
  <c r="Z40" i="7"/>
  <c r="AB41" i="7"/>
  <c r="AF44" i="7"/>
  <c r="AB40" i="7"/>
  <c r="AF43" i="7"/>
  <c r="AH44" i="7"/>
  <c r="V40" i="7"/>
  <c r="X41" i="7"/>
  <c r="Z42" i="7"/>
  <c r="AB43" i="7"/>
  <c r="AB42" i="7"/>
  <c r="T45" i="7" l="1"/>
  <c r="N45" i="7"/>
  <c r="B97" i="43"/>
  <c r="C87" i="43"/>
  <c r="B97" i="29"/>
  <c r="C87" i="29"/>
  <c r="L187" i="45"/>
  <c r="M187" i="45"/>
  <c r="L187" i="46"/>
  <c r="M187" i="46"/>
  <c r="M167" i="47"/>
  <c r="L167" i="47"/>
  <c r="M167" i="52"/>
  <c r="L167" i="52"/>
  <c r="L187" i="52"/>
  <c r="M187" i="52"/>
  <c r="L107" i="52"/>
  <c r="C1" i="52" s="1"/>
  <c r="M107" i="52"/>
  <c r="L187" i="51"/>
  <c r="M187" i="51"/>
  <c r="M109" i="51"/>
  <c r="M111" i="51"/>
  <c r="M107" i="51"/>
  <c r="L107" i="51"/>
  <c r="M112" i="51"/>
  <c r="M113" i="51"/>
  <c r="M114" i="51"/>
  <c r="L187" i="50"/>
  <c r="M187" i="50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C97" i="43" l="1"/>
  <c r="B107" i="43"/>
  <c r="B107" i="29"/>
  <c r="C97" i="29"/>
  <c r="M53" i="6"/>
  <c r="S53" i="6"/>
  <c r="AC53" i="6"/>
  <c r="M54" i="6"/>
  <c r="S54" i="6"/>
  <c r="AC54" i="6"/>
  <c r="M55" i="6"/>
  <c r="F55" i="6" s="1"/>
  <c r="S55" i="6"/>
  <c r="AC55" i="6"/>
  <c r="M56" i="6"/>
  <c r="F56" i="6" s="1"/>
  <c r="S56" i="6"/>
  <c r="AC56" i="6"/>
  <c r="M57" i="6"/>
  <c r="F57" i="6" s="1"/>
  <c r="S57" i="6"/>
  <c r="AC57" i="6"/>
  <c r="M58" i="6"/>
  <c r="S58" i="6"/>
  <c r="AC58" i="6"/>
  <c r="M59" i="6"/>
  <c r="S59" i="6"/>
  <c r="AC59" i="6"/>
  <c r="M60" i="6"/>
  <c r="S60" i="6"/>
  <c r="AC60" i="6"/>
  <c r="M61" i="6"/>
  <c r="S61" i="6"/>
  <c r="AC61" i="6"/>
  <c r="M62" i="6"/>
  <c r="S62" i="6"/>
  <c r="AC62" i="6"/>
  <c r="M63" i="6"/>
  <c r="F63" i="6" s="1"/>
  <c r="AD63" i="6" s="1"/>
  <c r="S63" i="6"/>
  <c r="AC63" i="6"/>
  <c r="M64" i="6"/>
  <c r="F64" i="6" s="1"/>
  <c r="AD64" i="6" s="1"/>
  <c r="S64" i="6"/>
  <c r="AC64" i="6"/>
  <c r="M65" i="6"/>
  <c r="S65" i="6"/>
  <c r="AC65" i="6"/>
  <c r="M66" i="6"/>
  <c r="S66" i="6"/>
  <c r="AC66" i="6"/>
  <c r="M67" i="6"/>
  <c r="S67" i="6"/>
  <c r="F67" i="6" s="1"/>
  <c r="AC67" i="6"/>
  <c r="M68" i="6"/>
  <c r="S68" i="6"/>
  <c r="AC68" i="6"/>
  <c r="M69" i="6"/>
  <c r="S69" i="6"/>
  <c r="AC69" i="6"/>
  <c r="M70" i="6"/>
  <c r="S70" i="6"/>
  <c r="AC70" i="6"/>
  <c r="M71" i="6"/>
  <c r="S71" i="6"/>
  <c r="AC71" i="6"/>
  <c r="M72" i="6"/>
  <c r="S72" i="6"/>
  <c r="AC72" i="6"/>
  <c r="M73" i="6"/>
  <c r="S73" i="6"/>
  <c r="AC73" i="6"/>
  <c r="AC53" i="7"/>
  <c r="F53" i="7" s="1"/>
  <c r="AC54" i="7"/>
  <c r="F54" i="7" s="1"/>
  <c r="AC55" i="7"/>
  <c r="AC56" i="7"/>
  <c r="AC57" i="7"/>
  <c r="AC58" i="7"/>
  <c r="AC59" i="7"/>
  <c r="AC60" i="7"/>
  <c r="AC61" i="7"/>
  <c r="AC62" i="7"/>
  <c r="AC63" i="7"/>
  <c r="AC64" i="7"/>
  <c r="AC65" i="7"/>
  <c r="AC66" i="7"/>
  <c r="AD66" i="7"/>
  <c r="AF66" i="7"/>
  <c r="AH66" i="7"/>
  <c r="AJ66" i="7"/>
  <c r="AL66" i="7"/>
  <c r="AC67" i="7"/>
  <c r="F67" i="7" s="1"/>
  <c r="AC68" i="7"/>
  <c r="AH68" i="7"/>
  <c r="AL68" i="7"/>
  <c r="AC69" i="7"/>
  <c r="F69" i="7" s="1"/>
  <c r="AC70" i="7"/>
  <c r="AH70" i="7"/>
  <c r="AL70" i="7"/>
  <c r="AC71" i="7"/>
  <c r="F71" i="7" s="1"/>
  <c r="AC72" i="7"/>
  <c r="AC73" i="7"/>
  <c r="F73" i="7" s="1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P66" i="7"/>
  <c r="P68" i="7"/>
  <c r="N66" i="7"/>
  <c r="N68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F66" i="7"/>
  <c r="J66" i="7" s="1"/>
  <c r="F68" i="7"/>
  <c r="L68" i="7" s="1"/>
  <c r="F70" i="7"/>
  <c r="J70" i="7" s="1"/>
  <c r="F72" i="7"/>
  <c r="J72" i="7" s="1"/>
  <c r="B37" i="5"/>
  <c r="B44" i="5" s="1"/>
  <c r="B51" i="5" s="1"/>
  <c r="B58" i="5" s="1"/>
  <c r="B37" i="3"/>
  <c r="B44" i="3" s="1"/>
  <c r="B51" i="3" s="1"/>
  <c r="B58" i="3" s="1"/>
  <c r="W36" i="5"/>
  <c r="I11" i="13" s="1"/>
  <c r="V44" i="5"/>
  <c r="V51" i="5"/>
  <c r="V58" i="5"/>
  <c r="V65" i="5"/>
  <c r="T36" i="5"/>
  <c r="I10" i="13" s="1"/>
  <c r="S44" i="5"/>
  <c r="I10" i="39" s="1"/>
  <c r="S51" i="5"/>
  <c r="S58" i="5"/>
  <c r="S65" i="5"/>
  <c r="Q36" i="5"/>
  <c r="I9" i="13" s="1"/>
  <c r="P44" i="5"/>
  <c r="I9" i="39" s="1"/>
  <c r="P51" i="5"/>
  <c r="P58" i="5"/>
  <c r="P65" i="5"/>
  <c r="N36" i="5"/>
  <c r="I8" i="13" s="1"/>
  <c r="M44" i="5"/>
  <c r="I8" i="39" s="1"/>
  <c r="M51" i="5"/>
  <c r="M58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H36" i="5"/>
  <c r="I6" i="13" s="1"/>
  <c r="G44" i="5"/>
  <c r="I6" i="39" s="1"/>
  <c r="G51" i="5"/>
  <c r="G58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T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S58" i="3"/>
  <c r="S65" i="3"/>
  <c r="K36" i="3"/>
  <c r="B7" i="13" s="1"/>
  <c r="J44" i="3"/>
  <c r="B7" i="39" s="1"/>
  <c r="I15" i="39" s="1"/>
  <c r="J51" i="3"/>
  <c r="J58" i="3"/>
  <c r="J65" i="3"/>
  <c r="D67" i="3"/>
  <c r="D68" i="3" s="1"/>
  <c r="D69" i="3" s="1"/>
  <c r="D70" i="3" s="1"/>
  <c r="D71" i="3" s="1"/>
  <c r="G51" i="3"/>
  <c r="V51" i="3" s="1"/>
  <c r="G58" i="3"/>
  <c r="V58" i="3" s="1"/>
  <c r="G65" i="3"/>
  <c r="V65" i="3" s="1"/>
  <c r="D45" i="3"/>
  <c r="D46" i="3"/>
  <c r="D47" i="3"/>
  <c r="D48" i="3"/>
  <c r="D49" i="3"/>
  <c r="D50" i="3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44" i="3"/>
  <c r="B16" i="3"/>
  <c r="B23" i="3"/>
  <c r="B30" i="3"/>
  <c r="B36" i="13"/>
  <c r="M7" i="7"/>
  <c r="W36" i="3" l="1"/>
  <c r="B11" i="13" s="1"/>
  <c r="B10" i="13"/>
  <c r="B10" i="39"/>
  <c r="V44" i="3"/>
  <c r="B11" i="39" s="1"/>
  <c r="B9" i="39"/>
  <c r="B8" i="39"/>
  <c r="B9" i="13"/>
  <c r="B8" i="13"/>
  <c r="B117" i="43"/>
  <c r="C107" i="43"/>
  <c r="B117" i="29"/>
  <c r="C107" i="29"/>
  <c r="B39" i="6"/>
  <c r="B39" i="7"/>
  <c r="F65" i="6"/>
  <c r="AL65" i="6" s="1"/>
  <c r="V55" i="6"/>
  <c r="X55" i="6"/>
  <c r="AD57" i="6"/>
  <c r="J57" i="6"/>
  <c r="Z56" i="6"/>
  <c r="AL56" i="6"/>
  <c r="F54" i="6"/>
  <c r="L54" i="6" s="1"/>
  <c r="F66" i="6"/>
  <c r="J66" i="6" s="1"/>
  <c r="N66" i="6"/>
  <c r="N62" i="6"/>
  <c r="F61" i="6"/>
  <c r="T58" i="6"/>
  <c r="F53" i="6"/>
  <c r="AH53" i="6" s="1"/>
  <c r="F62" i="6"/>
  <c r="V62" i="6" s="1"/>
  <c r="F71" i="6"/>
  <c r="P71" i="6" s="1"/>
  <c r="F68" i="6"/>
  <c r="AF68" i="6" s="1"/>
  <c r="F69" i="6"/>
  <c r="Z69" i="6" s="1"/>
  <c r="F59" i="6"/>
  <c r="T59" i="6" s="1"/>
  <c r="F72" i="6"/>
  <c r="AF72" i="6" s="1"/>
  <c r="T64" i="6"/>
  <c r="F58" i="6"/>
  <c r="AL58" i="6" s="1"/>
  <c r="F60" i="6"/>
  <c r="AL60" i="6" s="1"/>
  <c r="L65" i="6"/>
  <c r="Z65" i="6"/>
  <c r="AD65" i="6"/>
  <c r="V67" i="6"/>
  <c r="X67" i="6"/>
  <c r="Z67" i="6"/>
  <c r="P67" i="6"/>
  <c r="AF67" i="6"/>
  <c r="AH67" i="6"/>
  <c r="AJ67" i="6"/>
  <c r="AL67" i="6"/>
  <c r="Z57" i="6"/>
  <c r="P57" i="6"/>
  <c r="V57" i="6"/>
  <c r="X57" i="6"/>
  <c r="AF57" i="6"/>
  <c r="AH57" i="6"/>
  <c r="AJ57" i="6"/>
  <c r="AL57" i="6"/>
  <c r="Z71" i="6"/>
  <c r="AL71" i="6"/>
  <c r="L67" i="6"/>
  <c r="J56" i="6"/>
  <c r="P56" i="6"/>
  <c r="V56" i="6"/>
  <c r="L56" i="6"/>
  <c r="AD56" i="6"/>
  <c r="AF56" i="6"/>
  <c r="AH56" i="6"/>
  <c r="AJ56" i="6"/>
  <c r="P55" i="6"/>
  <c r="J55" i="6"/>
  <c r="L55" i="6"/>
  <c r="Z55" i="6"/>
  <c r="AD55" i="6"/>
  <c r="AF55" i="6"/>
  <c r="N65" i="6"/>
  <c r="T56" i="6"/>
  <c r="AJ54" i="6"/>
  <c r="J54" i="6"/>
  <c r="N54" i="6"/>
  <c r="AL54" i="6"/>
  <c r="AH64" i="6"/>
  <c r="F73" i="6"/>
  <c r="AF64" i="6"/>
  <c r="N56" i="6"/>
  <c r="X60" i="6"/>
  <c r="AJ60" i="6"/>
  <c r="Z60" i="6"/>
  <c r="AH60" i="6"/>
  <c r="L60" i="6"/>
  <c r="AL55" i="6"/>
  <c r="AJ55" i="6"/>
  <c r="P58" i="6"/>
  <c r="Z58" i="6"/>
  <c r="V58" i="6"/>
  <c r="X58" i="6"/>
  <c r="AJ58" i="6"/>
  <c r="AH55" i="6"/>
  <c r="X65" i="6"/>
  <c r="P63" i="6"/>
  <c r="AJ62" i="6"/>
  <c r="J62" i="6"/>
  <c r="N67" i="6"/>
  <c r="N63" i="6"/>
  <c r="J67" i="6"/>
  <c r="X56" i="6"/>
  <c r="F70" i="6"/>
  <c r="AD70" i="6" s="1"/>
  <c r="T57" i="6"/>
  <c r="T55" i="6"/>
  <c r="P72" i="6"/>
  <c r="T72" i="6"/>
  <c r="AH65" i="6"/>
  <c r="AJ64" i="6"/>
  <c r="J64" i="6"/>
  <c r="AL64" i="6"/>
  <c r="N64" i="6"/>
  <c r="P64" i="6"/>
  <c r="L64" i="6"/>
  <c r="V64" i="6"/>
  <c r="X64" i="6"/>
  <c r="Z64" i="6"/>
  <c r="AF63" i="6"/>
  <c r="AH63" i="6"/>
  <c r="AJ63" i="6"/>
  <c r="J63" i="6"/>
  <c r="L63" i="6"/>
  <c r="AL63" i="6"/>
  <c r="T63" i="6"/>
  <c r="V63" i="6"/>
  <c r="X63" i="6"/>
  <c r="AF53" i="6"/>
  <c r="AJ53" i="6"/>
  <c r="V53" i="6"/>
  <c r="Z53" i="6"/>
  <c r="L72" i="6"/>
  <c r="AD67" i="6"/>
  <c r="AF65" i="6"/>
  <c r="N57" i="6"/>
  <c r="Z63" i="6"/>
  <c r="L57" i="6"/>
  <c r="N55" i="6"/>
  <c r="T67" i="6"/>
  <c r="AJ67" i="7"/>
  <c r="T67" i="7"/>
  <c r="V67" i="7"/>
  <c r="AD67" i="7"/>
  <c r="N67" i="7"/>
  <c r="AF67" i="7"/>
  <c r="AH67" i="7"/>
  <c r="P67" i="7"/>
  <c r="X67" i="7"/>
  <c r="Z67" i="7"/>
  <c r="AL67" i="7"/>
  <c r="J73" i="7"/>
  <c r="T73" i="7"/>
  <c r="Z73" i="7"/>
  <c r="AF73" i="7"/>
  <c r="AH73" i="7"/>
  <c r="AD73" i="7"/>
  <c r="AJ73" i="7"/>
  <c r="V73" i="7"/>
  <c r="X73" i="7"/>
  <c r="P73" i="7"/>
  <c r="AL73" i="7"/>
  <c r="N73" i="7"/>
  <c r="J71" i="7"/>
  <c r="T71" i="7"/>
  <c r="AF71" i="7"/>
  <c r="AH71" i="7"/>
  <c r="X71" i="7"/>
  <c r="AJ71" i="7"/>
  <c r="V71" i="7"/>
  <c r="Z71" i="7"/>
  <c r="AL71" i="7"/>
  <c r="AD71" i="7"/>
  <c r="L54" i="7"/>
  <c r="V54" i="7"/>
  <c r="Z54" i="7"/>
  <c r="AD54" i="7"/>
  <c r="X54" i="7"/>
  <c r="AF54" i="7"/>
  <c r="AH54" i="7"/>
  <c r="AJ54" i="7"/>
  <c r="T54" i="7"/>
  <c r="AL54" i="7"/>
  <c r="J69" i="7"/>
  <c r="AD69" i="7"/>
  <c r="AH69" i="7"/>
  <c r="T69" i="7"/>
  <c r="P69" i="7"/>
  <c r="Z69" i="7"/>
  <c r="AF69" i="7"/>
  <c r="V69" i="7"/>
  <c r="X69" i="7"/>
  <c r="AL69" i="7"/>
  <c r="AJ69" i="7"/>
  <c r="P53" i="7"/>
  <c r="Z53" i="7"/>
  <c r="AD53" i="7"/>
  <c r="T53" i="7"/>
  <c r="AH53" i="7"/>
  <c r="AJ53" i="7"/>
  <c r="V53" i="7"/>
  <c r="X53" i="7"/>
  <c r="AL53" i="7"/>
  <c r="AF53" i="7"/>
  <c r="AL72" i="7"/>
  <c r="AJ72" i="7"/>
  <c r="AJ70" i="7"/>
  <c r="AJ68" i="7"/>
  <c r="AH72" i="7"/>
  <c r="T72" i="7"/>
  <c r="AF72" i="7"/>
  <c r="AF70" i="7"/>
  <c r="AD72" i="7"/>
  <c r="T68" i="7"/>
  <c r="Z72" i="7"/>
  <c r="Z70" i="7"/>
  <c r="Z68" i="7"/>
  <c r="X72" i="7"/>
  <c r="X70" i="7"/>
  <c r="X68" i="7"/>
  <c r="X66" i="7"/>
  <c r="AF68" i="7"/>
  <c r="AD70" i="7"/>
  <c r="AD68" i="7"/>
  <c r="T70" i="7"/>
  <c r="Z66" i="7"/>
  <c r="T66" i="7"/>
  <c r="V72" i="7"/>
  <c r="V70" i="7"/>
  <c r="V68" i="7"/>
  <c r="V66" i="7"/>
  <c r="F65" i="7"/>
  <c r="N53" i="7"/>
  <c r="J54" i="7"/>
  <c r="N72" i="7"/>
  <c r="F62" i="7"/>
  <c r="N70" i="7"/>
  <c r="N54" i="7"/>
  <c r="F64" i="7"/>
  <c r="F63" i="7"/>
  <c r="N71" i="7"/>
  <c r="F61" i="7"/>
  <c r="N69" i="7"/>
  <c r="F56" i="7"/>
  <c r="P72" i="7"/>
  <c r="F55" i="7"/>
  <c r="P71" i="7"/>
  <c r="F60" i="7"/>
  <c r="L60" i="7" s="1"/>
  <c r="F59" i="7"/>
  <c r="F58" i="7"/>
  <c r="P54" i="7"/>
  <c r="F57" i="7"/>
  <c r="P70" i="7"/>
  <c r="J65" i="7"/>
  <c r="L65" i="7"/>
  <c r="J63" i="7"/>
  <c r="L63" i="7"/>
  <c r="J58" i="7"/>
  <c r="J59" i="7"/>
  <c r="J57" i="7"/>
  <c r="L57" i="7"/>
  <c r="G67" i="7"/>
  <c r="L71" i="7"/>
  <c r="L70" i="7"/>
  <c r="L69" i="7"/>
  <c r="L67" i="7"/>
  <c r="L66" i="7"/>
  <c r="J68" i="7"/>
  <c r="J67" i="7"/>
  <c r="L73" i="7"/>
  <c r="J53" i="7"/>
  <c r="L53" i="7"/>
  <c r="L72" i="7"/>
  <c r="J51" i="5"/>
  <c r="J58" i="5"/>
  <c r="J65" i="5"/>
  <c r="J44" i="5"/>
  <c r="I7" i="39" s="1"/>
  <c r="B8" i="25"/>
  <c r="A8" i="2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N87" i="52" s="1"/>
  <c r="AG87" i="52"/>
  <c r="AI87" i="52" s="1"/>
  <c r="AB87" i="52"/>
  <c r="AD87" i="52" s="1"/>
  <c r="W87" i="52"/>
  <c r="Y87" i="52" s="1"/>
  <c r="R87" i="52"/>
  <c r="T87" i="52" s="1"/>
  <c r="K87" i="52"/>
  <c r="J87" i="52"/>
  <c r="I87" i="52"/>
  <c r="G87" i="52"/>
  <c r="H87" i="52" s="1"/>
  <c r="AV94" i="51"/>
  <c r="AW94" i="51" s="1"/>
  <c r="AQ94" i="51"/>
  <c r="AR94" i="51" s="1"/>
  <c r="AL94" i="51"/>
  <c r="AG94" i="51"/>
  <c r="AB94" i="51"/>
  <c r="W94" i="51"/>
  <c r="R94" i="51"/>
  <c r="J94" i="51"/>
  <c r="I94" i="51"/>
  <c r="G94" i="51"/>
  <c r="AV93" i="51"/>
  <c r="AW93" i="51" s="1"/>
  <c r="AQ93" i="51"/>
  <c r="AL93" i="51"/>
  <c r="AG93" i="51"/>
  <c r="AB93" i="51"/>
  <c r="W93" i="51"/>
  <c r="R93" i="51"/>
  <c r="K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R91" i="51" s="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S89" i="51" s="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H87" i="51" s="1"/>
  <c r="AV87" i="51"/>
  <c r="AQ87" i="51"/>
  <c r="AL87" i="51"/>
  <c r="AM87" i="51" s="1"/>
  <c r="AG87" i="51"/>
  <c r="AI87" i="51" s="1"/>
  <c r="AB87" i="51"/>
  <c r="AC87" i="51" s="1"/>
  <c r="W87" i="51"/>
  <c r="Y87" i="51" s="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K87" i="50" s="1"/>
  <c r="J87" i="50"/>
  <c r="I87" i="50"/>
  <c r="G87" i="50"/>
  <c r="H87" i="50" s="1"/>
  <c r="AV93" i="49"/>
  <c r="AQ93" i="49"/>
  <c r="AR93" i="49" s="1"/>
  <c r="AL93" i="49"/>
  <c r="AG93" i="49"/>
  <c r="AB93" i="49"/>
  <c r="W93" i="49"/>
  <c r="R93" i="49"/>
  <c r="K93" i="49"/>
  <c r="J93" i="49"/>
  <c r="I93" i="49"/>
  <c r="G93" i="49"/>
  <c r="AL92" i="49"/>
  <c r="AM92" i="49" s="1"/>
  <c r="AG92" i="49"/>
  <c r="AB92" i="49"/>
  <c r="W92" i="49"/>
  <c r="R92" i="49"/>
  <c r="K92" i="49"/>
  <c r="J92" i="49"/>
  <c r="I92" i="49"/>
  <c r="G92" i="49"/>
  <c r="AV91" i="49"/>
  <c r="AW91" i="49" s="1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W89" i="49" s="1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AC88" i="49" s="1"/>
  <c r="W88" i="49"/>
  <c r="R88" i="49"/>
  <c r="J88" i="49"/>
  <c r="I88" i="49"/>
  <c r="G88" i="49"/>
  <c r="AV87" i="49"/>
  <c r="AQ87" i="49"/>
  <c r="AL87" i="49"/>
  <c r="AN87" i="49" s="1"/>
  <c r="AG87" i="49"/>
  <c r="AB87" i="49"/>
  <c r="AC89" i="49" s="1"/>
  <c r="W87" i="49"/>
  <c r="Y87" i="49" s="1"/>
  <c r="R87" i="49"/>
  <c r="T87" i="49" s="1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K97" i="48" s="1"/>
  <c r="J97" i="48"/>
  <c r="I97" i="48"/>
  <c r="G97" i="48"/>
  <c r="AV96" i="48"/>
  <c r="AQ96" i="48"/>
  <c r="AL96" i="48"/>
  <c r="AM96" i="48" s="1"/>
  <c r="AG96" i="48"/>
  <c r="AH96" i="48" s="1"/>
  <c r="AB96" i="48"/>
  <c r="AC96" i="48" s="1"/>
  <c r="W96" i="48"/>
  <c r="X96" i="48" s="1"/>
  <c r="R96" i="48"/>
  <c r="K96" i="48" s="1"/>
  <c r="J96" i="48"/>
  <c r="I96" i="48"/>
  <c r="G96" i="48"/>
  <c r="AV95" i="48"/>
  <c r="AQ95" i="48"/>
  <c r="AL95" i="48"/>
  <c r="AG95" i="48"/>
  <c r="AB95" i="48"/>
  <c r="W95" i="48"/>
  <c r="R95" i="48"/>
  <c r="K95" i="48" s="1"/>
  <c r="J95" i="48"/>
  <c r="I95" i="48"/>
  <c r="G95" i="48"/>
  <c r="R94" i="48"/>
  <c r="K94" i="48"/>
  <c r="J94" i="48"/>
  <c r="I94" i="48"/>
  <c r="G94" i="48"/>
  <c r="AV93" i="48"/>
  <c r="AQ93" i="48"/>
  <c r="AR93" i="48" s="1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R91" i="48" s="1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K90" i="48" s="1"/>
  <c r="J90" i="48"/>
  <c r="I90" i="48"/>
  <c r="G90" i="48"/>
  <c r="AV89" i="48"/>
  <c r="AW89" i="48" s="1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G88" i="47"/>
  <c r="AV87" i="47"/>
  <c r="AW87" i="47" s="1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X95" i="46" s="1"/>
  <c r="R95" i="46"/>
  <c r="J95" i="46"/>
  <c r="I95" i="46"/>
  <c r="G95" i="46"/>
  <c r="AV94" i="46"/>
  <c r="AQ94" i="46"/>
  <c r="AR94" i="46" s="1"/>
  <c r="AL94" i="46"/>
  <c r="AM94" i="46" s="1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W92" i="46" s="1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AC91" i="46" s="1"/>
  <c r="W91" i="46"/>
  <c r="R91" i="46"/>
  <c r="J91" i="46"/>
  <c r="I91" i="46"/>
  <c r="G91" i="46"/>
  <c r="AV90" i="46"/>
  <c r="AW90" i="46" s="1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K89" i="46" s="1"/>
  <c r="W89" i="46"/>
  <c r="R89" i="46"/>
  <c r="J89" i="46"/>
  <c r="I89" i="46"/>
  <c r="G89" i="46"/>
  <c r="AV88" i="46"/>
  <c r="AW88" i="46" s="1"/>
  <c r="AQ88" i="46"/>
  <c r="AL88" i="46"/>
  <c r="AG88" i="46"/>
  <c r="AH88" i="46" s="1"/>
  <c r="AB88" i="46"/>
  <c r="W88" i="46"/>
  <c r="R88" i="46"/>
  <c r="J88" i="46"/>
  <c r="I88" i="46"/>
  <c r="G88" i="46"/>
  <c r="AV87" i="46"/>
  <c r="AQ87" i="46"/>
  <c r="AL87" i="46"/>
  <c r="AN87" i="46" s="1"/>
  <c r="AG87" i="46"/>
  <c r="AB87" i="46"/>
  <c r="W87" i="46"/>
  <c r="R87" i="46"/>
  <c r="T87" i="46" s="1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K158" i="44" s="1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S38" i="7"/>
  <c r="M38" i="7"/>
  <c r="F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S38" i="6"/>
  <c r="M38" i="6"/>
  <c r="F38" i="6" s="1"/>
  <c r="AC37" i="6"/>
  <c r="S37" i="6"/>
  <c r="M37" i="6"/>
  <c r="F37" i="6" s="1"/>
  <c r="AC36" i="6"/>
  <c r="S36" i="6"/>
  <c r="F36" i="6" s="1"/>
  <c r="AL36" i="6" s="1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19"/>
  <c r="M35" i="20"/>
  <c r="M34" i="20"/>
  <c r="M33" i="20"/>
  <c r="M25" i="20"/>
  <c r="M30" i="20" s="1"/>
  <c r="K30" i="20" s="1"/>
  <c r="M19" i="20"/>
  <c r="M18" i="20"/>
  <c r="M17" i="20"/>
  <c r="M13" i="20"/>
  <c r="M12" i="20"/>
  <c r="M11" i="20"/>
  <c r="M10" i="20"/>
  <c r="M9" i="20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M29" i="56"/>
  <c r="B53" i="41" s="1"/>
  <c r="E35" i="56"/>
  <c r="N29" i="56" s="1"/>
  <c r="B54" i="41" s="1"/>
  <c r="B35" i="56"/>
  <c r="H35" i="56"/>
  <c r="H5" i="3"/>
  <c r="K156" i="44" l="1"/>
  <c r="K154" i="44"/>
  <c r="F35" i="7"/>
  <c r="F37" i="7"/>
  <c r="F33" i="7"/>
  <c r="F36" i="7"/>
  <c r="F34" i="7"/>
  <c r="AB34" i="7" s="1"/>
  <c r="B127" i="43"/>
  <c r="C117" i="43"/>
  <c r="B127" i="29"/>
  <c r="C117" i="29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AL72" i="6"/>
  <c r="G60" i="6"/>
  <c r="AH72" i="6"/>
  <c r="J65" i="6"/>
  <c r="J72" i="6"/>
  <c r="P65" i="6"/>
  <c r="T53" i="6"/>
  <c r="AL53" i="6"/>
  <c r="L53" i="6"/>
  <c r="AJ65" i="6"/>
  <c r="AF60" i="6"/>
  <c r="AD60" i="6"/>
  <c r="J53" i="6"/>
  <c r="AH62" i="6"/>
  <c r="T65" i="6"/>
  <c r="V65" i="6"/>
  <c r="G53" i="6"/>
  <c r="X59" i="6"/>
  <c r="V60" i="6"/>
  <c r="AD59" i="6"/>
  <c r="AL59" i="6"/>
  <c r="AF62" i="6"/>
  <c r="L59" i="6"/>
  <c r="J58" i="6"/>
  <c r="X61" i="6"/>
  <c r="P54" i="6"/>
  <c r="AJ72" i="6"/>
  <c r="AJ59" i="6"/>
  <c r="AD72" i="6"/>
  <c r="J59" i="6"/>
  <c r="AJ68" i="6"/>
  <c r="AF59" i="6"/>
  <c r="Z68" i="6"/>
  <c r="AD62" i="6"/>
  <c r="V59" i="6"/>
  <c r="P68" i="6"/>
  <c r="P60" i="6"/>
  <c r="Z54" i="6"/>
  <c r="Z59" i="6"/>
  <c r="L62" i="6"/>
  <c r="Z72" i="6"/>
  <c r="X54" i="6"/>
  <c r="V54" i="6"/>
  <c r="V68" i="6"/>
  <c r="X68" i="6"/>
  <c r="T68" i="6"/>
  <c r="AF71" i="6"/>
  <c r="AL69" i="6"/>
  <c r="AH61" i="6"/>
  <c r="AL61" i="6"/>
  <c r="X62" i="6"/>
  <c r="T69" i="6"/>
  <c r="AJ61" i="6"/>
  <c r="X66" i="6"/>
  <c r="AL66" i="6"/>
  <c r="N34" i="6"/>
  <c r="V61" i="6"/>
  <c r="AF61" i="6"/>
  <c r="L69" i="6"/>
  <c r="AH54" i="6"/>
  <c r="T54" i="6"/>
  <c r="AD54" i="6"/>
  <c r="AF54" i="6"/>
  <c r="T34" i="6"/>
  <c r="Z61" i="6"/>
  <c r="Z66" i="6"/>
  <c r="J71" i="6"/>
  <c r="J69" i="6"/>
  <c r="L61" i="6"/>
  <c r="T61" i="6"/>
  <c r="AH66" i="6"/>
  <c r="X69" i="6"/>
  <c r="F32" i="6"/>
  <c r="AH32" i="6" s="1"/>
  <c r="AF34" i="6"/>
  <c r="AJ69" i="6"/>
  <c r="AF66" i="6"/>
  <c r="J61" i="6"/>
  <c r="V69" i="6"/>
  <c r="AF58" i="6"/>
  <c r="L58" i="6"/>
  <c r="N58" i="6"/>
  <c r="AD58" i="6"/>
  <c r="AH58" i="6"/>
  <c r="N61" i="6"/>
  <c r="AD68" i="6"/>
  <c r="N68" i="6"/>
  <c r="AD53" i="6"/>
  <c r="N53" i="6"/>
  <c r="P53" i="6"/>
  <c r="AJ34" i="6"/>
  <c r="AD71" i="6"/>
  <c r="J68" i="6"/>
  <c r="V66" i="6"/>
  <c r="P69" i="6"/>
  <c r="N69" i="6"/>
  <c r="P61" i="6"/>
  <c r="F33" i="6"/>
  <c r="AF33" i="6" s="1"/>
  <c r="T71" i="6"/>
  <c r="V71" i="6"/>
  <c r="X71" i="6"/>
  <c r="AH34" i="6"/>
  <c r="AH69" i="6"/>
  <c r="AD66" i="6"/>
  <c r="Z62" i="6"/>
  <c r="AF69" i="6"/>
  <c r="AL34" i="6"/>
  <c r="L68" i="6"/>
  <c r="T66" i="6"/>
  <c r="T62" i="6"/>
  <c r="N60" i="6"/>
  <c r="AJ66" i="6"/>
  <c r="AD69" i="6"/>
  <c r="N71" i="6"/>
  <c r="X72" i="6"/>
  <c r="V72" i="6"/>
  <c r="N72" i="6"/>
  <c r="F35" i="6"/>
  <c r="AB35" i="6" s="1"/>
  <c r="AD61" i="6"/>
  <c r="G67" i="6"/>
  <c r="L66" i="6"/>
  <c r="P62" i="6"/>
  <c r="AH68" i="6"/>
  <c r="AH71" i="6"/>
  <c r="AH59" i="6"/>
  <c r="P59" i="6"/>
  <c r="N59" i="6"/>
  <c r="X53" i="6"/>
  <c r="AL68" i="6"/>
  <c r="P66" i="6"/>
  <c r="AL62" i="6"/>
  <c r="J60" i="6"/>
  <c r="L71" i="6"/>
  <c r="AJ71" i="6"/>
  <c r="T60" i="6"/>
  <c r="V70" i="6"/>
  <c r="AF70" i="6"/>
  <c r="AJ70" i="6"/>
  <c r="X70" i="6"/>
  <c r="Z70" i="6"/>
  <c r="AH70" i="6"/>
  <c r="J70" i="6"/>
  <c r="L70" i="6"/>
  <c r="N70" i="6"/>
  <c r="P70" i="6"/>
  <c r="AL70" i="6"/>
  <c r="AF73" i="6"/>
  <c r="AH73" i="6"/>
  <c r="L73" i="6"/>
  <c r="AJ73" i="6"/>
  <c r="J73" i="6"/>
  <c r="AL73" i="6"/>
  <c r="T73" i="6"/>
  <c r="V73" i="6"/>
  <c r="X73" i="6"/>
  <c r="AD73" i="6"/>
  <c r="P73" i="6"/>
  <c r="N73" i="6"/>
  <c r="Z73" i="6"/>
  <c r="T70" i="6"/>
  <c r="J55" i="7"/>
  <c r="AH55" i="7"/>
  <c r="V55" i="7"/>
  <c r="AD55" i="7"/>
  <c r="AF55" i="7"/>
  <c r="Z55" i="7"/>
  <c r="T55" i="7"/>
  <c r="X55" i="7"/>
  <c r="AL55" i="7"/>
  <c r="AJ55" i="7"/>
  <c r="AH63" i="7"/>
  <c r="AF63" i="7"/>
  <c r="AD63" i="7"/>
  <c r="V63" i="7"/>
  <c r="X63" i="7"/>
  <c r="Z63" i="7"/>
  <c r="AL63" i="7"/>
  <c r="T63" i="7"/>
  <c r="AJ63" i="7"/>
  <c r="J60" i="7"/>
  <c r="V64" i="7"/>
  <c r="AD64" i="7"/>
  <c r="T64" i="7"/>
  <c r="X64" i="7"/>
  <c r="Z64" i="7"/>
  <c r="AF64" i="7"/>
  <c r="AH64" i="7"/>
  <c r="AJ64" i="7"/>
  <c r="AL64" i="7"/>
  <c r="L61" i="7"/>
  <c r="Z61" i="7"/>
  <c r="AF61" i="7"/>
  <c r="AD61" i="7"/>
  <c r="T61" i="7"/>
  <c r="AJ61" i="7"/>
  <c r="X61" i="7"/>
  <c r="V61" i="7"/>
  <c r="AL61" i="7"/>
  <c r="AH61" i="7"/>
  <c r="V57" i="7"/>
  <c r="Z57" i="7"/>
  <c r="AF57" i="7"/>
  <c r="AH57" i="7"/>
  <c r="AJ57" i="7"/>
  <c r="AD57" i="7"/>
  <c r="X57" i="7"/>
  <c r="T57" i="7"/>
  <c r="AL57" i="7"/>
  <c r="V62" i="7"/>
  <c r="AD62" i="7"/>
  <c r="X62" i="7"/>
  <c r="Z62" i="7"/>
  <c r="AF62" i="7"/>
  <c r="AH62" i="7"/>
  <c r="T62" i="7"/>
  <c r="AJ62" i="7"/>
  <c r="AL62" i="7"/>
  <c r="V56" i="7"/>
  <c r="AD56" i="7"/>
  <c r="X56" i="7"/>
  <c r="Z56" i="7"/>
  <c r="AF56" i="7"/>
  <c r="AH56" i="7"/>
  <c r="AJ56" i="7"/>
  <c r="AL56" i="7"/>
  <c r="T56" i="7"/>
  <c r="V58" i="7"/>
  <c r="AD58" i="7"/>
  <c r="X58" i="7"/>
  <c r="Z58" i="7"/>
  <c r="AF58" i="7"/>
  <c r="AH58" i="7"/>
  <c r="AJ58" i="7"/>
  <c r="AL58" i="7"/>
  <c r="T58" i="7"/>
  <c r="L59" i="7"/>
  <c r="T59" i="7"/>
  <c r="AJ59" i="7"/>
  <c r="AF59" i="7"/>
  <c r="AD59" i="7"/>
  <c r="V59" i="7"/>
  <c r="X59" i="7"/>
  <c r="Z59" i="7"/>
  <c r="AL59" i="7"/>
  <c r="AH59" i="7"/>
  <c r="V60" i="7"/>
  <c r="Z60" i="7"/>
  <c r="AD60" i="7"/>
  <c r="AH60" i="7"/>
  <c r="X60" i="7"/>
  <c r="AF60" i="7"/>
  <c r="T60" i="7"/>
  <c r="AJ60" i="7"/>
  <c r="AL60" i="7"/>
  <c r="V65" i="7"/>
  <c r="Z65" i="7"/>
  <c r="AD65" i="7"/>
  <c r="AF65" i="7"/>
  <c r="AH65" i="7"/>
  <c r="AJ65" i="7"/>
  <c r="X65" i="7"/>
  <c r="AL65" i="7"/>
  <c r="T65" i="7"/>
  <c r="J61" i="7"/>
  <c r="P56" i="7"/>
  <c r="N56" i="7"/>
  <c r="P61" i="7"/>
  <c r="N61" i="7"/>
  <c r="L56" i="7"/>
  <c r="N64" i="7"/>
  <c r="P64" i="7"/>
  <c r="P57" i="7"/>
  <c r="N57" i="7"/>
  <c r="N62" i="7"/>
  <c r="P62" i="7"/>
  <c r="L62" i="7"/>
  <c r="G53" i="7"/>
  <c r="J62" i="7"/>
  <c r="N58" i="7"/>
  <c r="P58" i="7"/>
  <c r="J64" i="7"/>
  <c r="N60" i="7"/>
  <c r="P60" i="7"/>
  <c r="N65" i="7"/>
  <c r="P65" i="7"/>
  <c r="J56" i="7"/>
  <c r="G60" i="7"/>
  <c r="N59" i="7"/>
  <c r="P59" i="7"/>
  <c r="L55" i="7"/>
  <c r="N63" i="7"/>
  <c r="P63" i="7"/>
  <c r="L64" i="7"/>
  <c r="P55" i="7"/>
  <c r="N55" i="7"/>
  <c r="L58" i="7"/>
  <c r="AL35" i="7"/>
  <c r="AJ35" i="7"/>
  <c r="AD33" i="7"/>
  <c r="AB33" i="7"/>
  <c r="AH33" i="7"/>
  <c r="AJ33" i="7"/>
  <c r="AF33" i="7"/>
  <c r="AL33" i="7"/>
  <c r="AL34" i="7"/>
  <c r="T34" i="7"/>
  <c r="AH34" i="7"/>
  <c r="N34" i="7"/>
  <c r="F32" i="7"/>
  <c r="AD32" i="7" s="1"/>
  <c r="AJ34" i="7"/>
  <c r="T33" i="7"/>
  <c r="AD34" i="7"/>
  <c r="N33" i="7"/>
  <c r="AF34" i="7"/>
  <c r="M38" i="20"/>
  <c r="K38" i="20" s="1"/>
  <c r="M14" i="20"/>
  <c r="K14" i="20" s="1"/>
  <c r="M22" i="20"/>
  <c r="K22" i="20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M87" i="50"/>
  <c r="L87" i="50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M88" i="47" s="1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M90" i="46" s="1"/>
  <c r="K95" i="46"/>
  <c r="K94" i="46"/>
  <c r="K93" i="46"/>
  <c r="M93" i="46" s="1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AH36" i="7"/>
  <c r="AF36" i="7"/>
  <c r="AB36" i="7"/>
  <c r="Z36" i="7"/>
  <c r="X36" i="7"/>
  <c r="V36" i="7"/>
  <c r="R36" i="7"/>
  <c r="P36" i="7"/>
  <c r="L36" i="7"/>
  <c r="J36" i="7"/>
  <c r="N36" i="7"/>
  <c r="T36" i="7"/>
  <c r="AD36" i="7"/>
  <c r="AJ36" i="7"/>
  <c r="AL36" i="7"/>
  <c r="AJ37" i="7"/>
  <c r="AH37" i="7"/>
  <c r="AF37" i="7"/>
  <c r="AB37" i="7"/>
  <c r="Z37" i="7"/>
  <c r="X37" i="7"/>
  <c r="V37" i="7"/>
  <c r="R37" i="7"/>
  <c r="P37" i="7"/>
  <c r="L37" i="7"/>
  <c r="J37" i="7"/>
  <c r="N37" i="7"/>
  <c r="T37" i="7"/>
  <c r="AD37" i="7"/>
  <c r="AL37" i="7"/>
  <c r="AL38" i="7"/>
  <c r="AJ38" i="7"/>
  <c r="AH38" i="7"/>
  <c r="AF38" i="7"/>
  <c r="AB38" i="7"/>
  <c r="Z38" i="7"/>
  <c r="X38" i="7"/>
  <c r="V38" i="7"/>
  <c r="R38" i="7"/>
  <c r="P38" i="7"/>
  <c r="AF35" i="7"/>
  <c r="AB35" i="7"/>
  <c r="Z35" i="7"/>
  <c r="X35" i="7"/>
  <c r="V35" i="7"/>
  <c r="R35" i="7"/>
  <c r="P35" i="7"/>
  <c r="L35" i="7"/>
  <c r="J35" i="7"/>
  <c r="J38" i="7"/>
  <c r="N35" i="7"/>
  <c r="L38" i="7"/>
  <c r="T35" i="7"/>
  <c r="N38" i="7"/>
  <c r="AD35" i="7"/>
  <c r="T38" i="7"/>
  <c r="AH35" i="7"/>
  <c r="AD38" i="7"/>
  <c r="J33" i="7"/>
  <c r="L33" i="7"/>
  <c r="P34" i="7"/>
  <c r="P33" i="7"/>
  <c r="R34" i="7"/>
  <c r="R33" i="7"/>
  <c r="V34" i="7"/>
  <c r="V33" i="7"/>
  <c r="X34" i="7"/>
  <c r="X33" i="7"/>
  <c r="Z34" i="7"/>
  <c r="Z33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L38" i="6"/>
  <c r="AJ38" i="6"/>
  <c r="AH38" i="6"/>
  <c r="AF38" i="6"/>
  <c r="AB38" i="6"/>
  <c r="Z38" i="6"/>
  <c r="X38" i="6"/>
  <c r="V38" i="6"/>
  <c r="R38" i="6"/>
  <c r="P38" i="6"/>
  <c r="L38" i="6"/>
  <c r="Z32" i="6"/>
  <c r="X32" i="6"/>
  <c r="N38" i="6"/>
  <c r="T38" i="6"/>
  <c r="AH36" i="6"/>
  <c r="AF36" i="6"/>
  <c r="AB36" i="6"/>
  <c r="Z36" i="6"/>
  <c r="X36" i="6"/>
  <c r="V36" i="6"/>
  <c r="R36" i="6"/>
  <c r="P36" i="6"/>
  <c r="L36" i="6"/>
  <c r="J36" i="6"/>
  <c r="N36" i="6"/>
  <c r="AD36" i="6"/>
  <c r="N37" i="6"/>
  <c r="T37" i="6"/>
  <c r="AD37" i="6"/>
  <c r="AL37" i="6"/>
  <c r="J38" i="6"/>
  <c r="AD38" i="6"/>
  <c r="J34" i="6"/>
  <c r="L34" i="6"/>
  <c r="P34" i="6"/>
  <c r="R34" i="6"/>
  <c r="V34" i="6"/>
  <c r="X34" i="6"/>
  <c r="Z34" i="6"/>
  <c r="AB34" i="6"/>
  <c r="M22" i="19"/>
  <c r="K22" i="19" s="1"/>
  <c r="M30" i="19"/>
  <c r="K30" i="19" s="1"/>
  <c r="M14" i="19"/>
  <c r="K14" i="19" s="1"/>
  <c r="J35" i="56"/>
  <c r="F35" i="56"/>
  <c r="D35" i="56"/>
  <c r="C54" i="41"/>
  <c r="C53" i="41"/>
  <c r="V9" i="5"/>
  <c r="W5" i="5"/>
  <c r="V23" i="5"/>
  <c r="AV68" i="47"/>
  <c r="AW68" i="47" s="1"/>
  <c r="AQ68" i="47"/>
  <c r="AR68" i="47" s="1"/>
  <c r="AL68" i="47"/>
  <c r="AM68" i="47" s="1"/>
  <c r="AG68" i="47"/>
  <c r="AH68" i="47" s="1"/>
  <c r="AB68" i="47"/>
  <c r="W68" i="47"/>
  <c r="R68" i="47"/>
  <c r="J68" i="47"/>
  <c r="I68" i="47"/>
  <c r="G68" i="47"/>
  <c r="AV67" i="47"/>
  <c r="AX67" i="47" s="1"/>
  <c r="AQ67" i="47"/>
  <c r="AL67" i="47"/>
  <c r="AG67" i="47"/>
  <c r="AB67" i="47"/>
  <c r="AD67" i="47" s="1"/>
  <c r="W67" i="47"/>
  <c r="X67" i="47" s="1"/>
  <c r="R67" i="47"/>
  <c r="T67" i="47" s="1"/>
  <c r="J67" i="47"/>
  <c r="I67" i="47"/>
  <c r="G67" i="47"/>
  <c r="H67" i="47" s="1"/>
  <c r="P63" i="47"/>
  <c r="U62" i="47"/>
  <c r="U63" i="47" s="1"/>
  <c r="AB32" i="6" l="1"/>
  <c r="N32" i="6"/>
  <c r="AJ32" i="6"/>
  <c r="AF32" i="6"/>
  <c r="AD32" i="6"/>
  <c r="L32" i="6"/>
  <c r="J32" i="6"/>
  <c r="P32" i="6"/>
  <c r="T32" i="6"/>
  <c r="AL32" i="6"/>
  <c r="V32" i="6"/>
  <c r="L34" i="7"/>
  <c r="J34" i="7"/>
  <c r="B137" i="43"/>
  <c r="C127" i="43"/>
  <c r="B137" i="29"/>
  <c r="C127" i="29"/>
  <c r="L147" i="44"/>
  <c r="C1" i="44" s="1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K11" i="39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B147" i="43" l="1"/>
  <c r="C137" i="43"/>
  <c r="B147" i="29"/>
  <c r="C137" i="29"/>
  <c r="M67" i="47"/>
  <c r="L67" i="47"/>
  <c r="Z63" i="47"/>
  <c r="AE62" i="47"/>
  <c r="M68" i="47"/>
  <c r="B157" i="43" l="1"/>
  <c r="C147" i="43"/>
  <c r="B157" i="29"/>
  <c r="C147" i="29"/>
  <c r="AJ62" i="47"/>
  <c r="AE63" i="47"/>
  <c r="B167" i="43" l="1"/>
  <c r="C157" i="43"/>
  <c r="B167" i="29"/>
  <c r="C157" i="29"/>
  <c r="D53" i="6"/>
  <c r="D53" i="7"/>
  <c r="AJ63" i="47"/>
  <c r="AO62" i="47"/>
  <c r="B177" i="43" l="1"/>
  <c r="C167" i="43"/>
  <c r="B177" i="29"/>
  <c r="C167" i="29"/>
  <c r="D54" i="6"/>
  <c r="AB53" i="6"/>
  <c r="R53" i="6"/>
  <c r="D54" i="7"/>
  <c r="B46" i="7" s="1"/>
  <c r="B53" i="7" s="1"/>
  <c r="B60" i="7" s="1"/>
  <c r="B67" i="7" s="1"/>
  <c r="R53" i="7"/>
  <c r="AB53" i="7"/>
  <c r="AO63" i="47"/>
  <c r="AT62" i="47"/>
  <c r="B46" i="6" l="1"/>
  <c r="B53" i="6" s="1"/>
  <c r="B60" i="6" s="1"/>
  <c r="B67" i="6" s="1"/>
  <c r="B187" i="43"/>
  <c r="C177" i="43"/>
  <c r="B187" i="29"/>
  <c r="C177" i="29"/>
  <c r="AT63" i="47"/>
  <c r="P82" i="47"/>
  <c r="D55" i="6"/>
  <c r="AB54" i="6"/>
  <c r="R54" i="6"/>
  <c r="D55" i="7"/>
  <c r="R54" i="7"/>
  <c r="AB54" i="7"/>
  <c r="AV68" i="52"/>
  <c r="AW68" i="52" s="1"/>
  <c r="AQ68" i="52"/>
  <c r="AR68" i="52" s="1"/>
  <c r="AL68" i="52"/>
  <c r="AM68" i="52" s="1"/>
  <c r="AG68" i="52"/>
  <c r="AH68" i="52" s="1"/>
  <c r="AB68" i="52"/>
  <c r="AC68" i="52" s="1"/>
  <c r="W68" i="52"/>
  <c r="X68" i="52" s="1"/>
  <c r="R68" i="52"/>
  <c r="S68" i="52" s="1"/>
  <c r="K68" i="52"/>
  <c r="J68" i="52"/>
  <c r="I68" i="52"/>
  <c r="G68" i="52"/>
  <c r="AX67" i="52"/>
  <c r="AV67" i="52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R74" i="51"/>
  <c r="S74" i="51" s="1"/>
  <c r="K74" i="51"/>
  <c r="J74" i="51"/>
  <c r="I74" i="51"/>
  <c r="G74" i="51"/>
  <c r="AV73" i="51"/>
  <c r="AQ73" i="51"/>
  <c r="AL73" i="51"/>
  <c r="AG73" i="51"/>
  <c r="AB73" i="51"/>
  <c r="W73" i="51"/>
  <c r="R73" i="51"/>
  <c r="K73" i="51"/>
  <c r="J73" i="51"/>
  <c r="I73" i="51"/>
  <c r="G73" i="51"/>
  <c r="AV72" i="51"/>
  <c r="AQ72" i="51"/>
  <c r="AL72" i="51"/>
  <c r="AG72" i="51"/>
  <c r="AB72" i="51"/>
  <c r="W72" i="51"/>
  <c r="X72" i="51" s="1"/>
  <c r="R72" i="51"/>
  <c r="J72" i="51"/>
  <c r="I72" i="51"/>
  <c r="G72" i="51"/>
  <c r="AV71" i="51"/>
  <c r="AQ71" i="51"/>
  <c r="AR71" i="51" s="1"/>
  <c r="AL71" i="51"/>
  <c r="AG71" i="51"/>
  <c r="AB71" i="51"/>
  <c r="W71" i="51"/>
  <c r="R71" i="51"/>
  <c r="J71" i="51"/>
  <c r="I71" i="51"/>
  <c r="G71" i="51"/>
  <c r="AV70" i="51"/>
  <c r="AW70" i="51" s="1"/>
  <c r="AQ70" i="51"/>
  <c r="AR70" i="51" s="1"/>
  <c r="AL70" i="51"/>
  <c r="AM70" i="51" s="1"/>
  <c r="AG70" i="51"/>
  <c r="AB70" i="51"/>
  <c r="AC70" i="51" s="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W68" i="51" s="1"/>
  <c r="AQ68" i="51"/>
  <c r="AL68" i="51"/>
  <c r="AM68" i="51" s="1"/>
  <c r="AG68" i="51"/>
  <c r="AH68" i="51" s="1"/>
  <c r="AB68" i="51"/>
  <c r="AC68" i="51" s="1"/>
  <c r="W68" i="51"/>
  <c r="R68" i="51"/>
  <c r="J68" i="51"/>
  <c r="I68" i="51"/>
  <c r="G68" i="51"/>
  <c r="AV67" i="51"/>
  <c r="AQ67" i="51"/>
  <c r="AL67" i="51"/>
  <c r="AG67" i="51"/>
  <c r="AB67" i="51"/>
  <c r="AC67" i="51" s="1"/>
  <c r="W67" i="51"/>
  <c r="R67" i="51"/>
  <c r="J67" i="51"/>
  <c r="I67" i="51"/>
  <c r="G67" i="51"/>
  <c r="H67" i="51" s="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M75" i="49" s="1"/>
  <c r="AG75" i="49"/>
  <c r="AB75" i="49"/>
  <c r="W75" i="49"/>
  <c r="R75" i="49"/>
  <c r="K75" i="49"/>
  <c r="J75" i="49"/>
  <c r="I75" i="49"/>
  <c r="G75" i="49"/>
  <c r="AW74" i="49"/>
  <c r="AV74" i="49"/>
  <c r="AQ74" i="49"/>
  <c r="AL74" i="49"/>
  <c r="AG74" i="49"/>
  <c r="AB74" i="49"/>
  <c r="W74" i="49"/>
  <c r="R74" i="49"/>
  <c r="K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R72" i="49" s="1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W70" i="49" s="1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W68" i="49" s="1"/>
  <c r="AQ68" i="49"/>
  <c r="AL68" i="49"/>
  <c r="AG68" i="49"/>
  <c r="AB68" i="49"/>
  <c r="W68" i="49"/>
  <c r="R68" i="49"/>
  <c r="S68" i="49" s="1"/>
  <c r="J68" i="49"/>
  <c r="I68" i="49"/>
  <c r="G68" i="49"/>
  <c r="AV67" i="49"/>
  <c r="AQ67" i="49"/>
  <c r="AL67" i="49"/>
  <c r="AG67" i="49"/>
  <c r="AB67" i="49"/>
  <c r="W67" i="49"/>
  <c r="X72" i="49" s="1"/>
  <c r="R67" i="49"/>
  <c r="S70" i="49" s="1"/>
  <c r="J67" i="49"/>
  <c r="I67" i="49"/>
  <c r="G67" i="49"/>
  <c r="H67" i="49" s="1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R72" i="48" s="1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W70" i="48" s="1"/>
  <c r="AQ70" i="48"/>
  <c r="AL70" i="48"/>
  <c r="AG70" i="48"/>
  <c r="AH70" i="48" s="1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M68" i="48" s="1"/>
  <c r="AG68" i="48"/>
  <c r="AH68" i="48" s="1"/>
  <c r="AB68" i="48"/>
  <c r="AC74" i="48" s="1"/>
  <c r="W68" i="48"/>
  <c r="X68" i="48" s="1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AC75" i="46" s="1"/>
  <c r="W75" i="46"/>
  <c r="X75" i="46" s="1"/>
  <c r="R75" i="46"/>
  <c r="J75" i="46"/>
  <c r="I75" i="46"/>
  <c r="G75" i="46"/>
  <c r="AV74" i="46"/>
  <c r="AQ74" i="46"/>
  <c r="AL74" i="46"/>
  <c r="AG74" i="46"/>
  <c r="AB74" i="46"/>
  <c r="W74" i="46"/>
  <c r="R74" i="46"/>
  <c r="S74" i="46" s="1"/>
  <c r="J74" i="46"/>
  <c r="I74" i="46"/>
  <c r="G74" i="46"/>
  <c r="AV73" i="46"/>
  <c r="AQ73" i="46"/>
  <c r="AR73" i="46" s="1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R69" i="46" s="1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W67" i="46" s="1"/>
  <c r="AQ67" i="46"/>
  <c r="AS67" i="46" s="1"/>
  <c r="AL67" i="46"/>
  <c r="AM75" i="46" s="1"/>
  <c r="AG67" i="46"/>
  <c r="AI67" i="46" s="1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M68" i="45" s="1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F31" i="6"/>
  <c r="AL31" i="6" s="1"/>
  <c r="AC30" i="6"/>
  <c r="S30" i="6"/>
  <c r="F30" i="6" s="1"/>
  <c r="AJ30" i="6" s="1"/>
  <c r="M30" i="6"/>
  <c r="AC29" i="6"/>
  <c r="S29" i="6"/>
  <c r="M29" i="6"/>
  <c r="AC28" i="6"/>
  <c r="S28" i="6"/>
  <c r="M28" i="6"/>
  <c r="AC27" i="6"/>
  <c r="S27" i="6"/>
  <c r="M27" i="6"/>
  <c r="F27" i="6" s="1"/>
  <c r="AB27" i="6" s="1"/>
  <c r="AC26" i="6"/>
  <c r="S26" i="6"/>
  <c r="M26" i="6"/>
  <c r="AC25" i="6"/>
  <c r="S25" i="6"/>
  <c r="M25" i="6"/>
  <c r="B25" i="6"/>
  <c r="AC31" i="7"/>
  <c r="S31" i="7"/>
  <c r="M31" i="7"/>
  <c r="F31" i="7"/>
  <c r="AL31" i="7" s="1"/>
  <c r="AC30" i="7"/>
  <c r="S30" i="7"/>
  <c r="M30" i="7"/>
  <c r="AC29" i="7"/>
  <c r="S29" i="7"/>
  <c r="M29" i="7"/>
  <c r="AC28" i="7"/>
  <c r="S28" i="7"/>
  <c r="F28" i="7" s="1"/>
  <c r="AF28" i="7" s="1"/>
  <c r="M28" i="7"/>
  <c r="AC27" i="7"/>
  <c r="S27" i="7"/>
  <c r="M27" i="7"/>
  <c r="AC26" i="7"/>
  <c r="S26" i="7"/>
  <c r="M26" i="7"/>
  <c r="AC25" i="7"/>
  <c r="S25" i="7"/>
  <c r="M25" i="7"/>
  <c r="B25" i="7"/>
  <c r="K134" i="44" l="1"/>
  <c r="K122" i="44"/>
  <c r="F28" i="6"/>
  <c r="AF28" i="6" s="1"/>
  <c r="F29" i="6"/>
  <c r="F26" i="7"/>
  <c r="X26" i="7" s="1"/>
  <c r="F30" i="7"/>
  <c r="AJ30" i="7" s="1"/>
  <c r="B197" i="43"/>
  <c r="C187" i="43"/>
  <c r="B197" i="29"/>
  <c r="C187" i="29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M67" i="49" s="1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D56" i="6"/>
  <c r="AB55" i="6"/>
  <c r="R55" i="6"/>
  <c r="D56" i="7"/>
  <c r="R55" i="7"/>
  <c r="AB55" i="7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AH29" i="6"/>
  <c r="AL29" i="6"/>
  <c r="AJ29" i="6"/>
  <c r="N30" i="6"/>
  <c r="AF27" i="6"/>
  <c r="AH27" i="6"/>
  <c r="AL27" i="6"/>
  <c r="T31" i="6"/>
  <c r="AD31" i="6"/>
  <c r="T27" i="6"/>
  <c r="T30" i="6"/>
  <c r="AJ27" i="6"/>
  <c r="F26" i="6"/>
  <c r="R26" i="6" s="1"/>
  <c r="T26" i="6"/>
  <c r="N27" i="6"/>
  <c r="AL30" i="6"/>
  <c r="N31" i="6"/>
  <c r="T29" i="6"/>
  <c r="AD27" i="6"/>
  <c r="AD30" i="6"/>
  <c r="AD29" i="6"/>
  <c r="AH29" i="7"/>
  <c r="AL29" i="7"/>
  <c r="AJ29" i="7"/>
  <c r="T26" i="7"/>
  <c r="AD31" i="7"/>
  <c r="N26" i="7"/>
  <c r="AL28" i="7"/>
  <c r="AJ28" i="7"/>
  <c r="AD26" i="7"/>
  <c r="T30" i="7"/>
  <c r="T28" i="7"/>
  <c r="AD28" i="7"/>
  <c r="AH28" i="7"/>
  <c r="AJ26" i="7"/>
  <c r="AD29" i="7"/>
  <c r="AD30" i="7"/>
  <c r="T31" i="7"/>
  <c r="N28" i="7"/>
  <c r="AF26" i="7"/>
  <c r="AH26" i="7"/>
  <c r="AL26" i="7"/>
  <c r="N30" i="7"/>
  <c r="N31" i="7"/>
  <c r="F25" i="7"/>
  <c r="T25" i="7" s="1"/>
  <c r="F27" i="7"/>
  <c r="Z27" i="7" s="1"/>
  <c r="D31" i="39"/>
  <c r="M68" i="52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M71" i="51" s="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M69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1" i="6"/>
  <c r="J30" i="6"/>
  <c r="L30" i="6"/>
  <c r="F25" i="6"/>
  <c r="N25" i="6" s="1"/>
  <c r="N29" i="6"/>
  <c r="L31" i="6"/>
  <c r="J29" i="6"/>
  <c r="L29" i="6"/>
  <c r="J27" i="6"/>
  <c r="P31" i="6"/>
  <c r="L27" i="6"/>
  <c r="P30" i="6"/>
  <c r="R31" i="6"/>
  <c r="P29" i="6"/>
  <c r="R30" i="6"/>
  <c r="R29" i="6"/>
  <c r="P27" i="6"/>
  <c r="V31" i="6"/>
  <c r="P26" i="6"/>
  <c r="R27" i="6"/>
  <c r="V30" i="6"/>
  <c r="X31" i="6"/>
  <c r="V29" i="6"/>
  <c r="X30" i="6"/>
  <c r="Z31" i="6"/>
  <c r="X29" i="6"/>
  <c r="Z30" i="6"/>
  <c r="AB31" i="6"/>
  <c r="V27" i="6"/>
  <c r="Z29" i="6"/>
  <c r="AB30" i="6"/>
  <c r="X27" i="6"/>
  <c r="AB29" i="6"/>
  <c r="Z27" i="6"/>
  <c r="AF31" i="6"/>
  <c r="Z26" i="6"/>
  <c r="AF30" i="6"/>
  <c r="AH31" i="6"/>
  <c r="AF29" i="6"/>
  <c r="AH30" i="6"/>
  <c r="AJ31" i="6"/>
  <c r="AL30" i="7"/>
  <c r="J31" i="7"/>
  <c r="J30" i="7"/>
  <c r="J29" i="7"/>
  <c r="L30" i="7"/>
  <c r="J28" i="7"/>
  <c r="R31" i="7"/>
  <c r="L26" i="7"/>
  <c r="P29" i="7"/>
  <c r="R28" i="7"/>
  <c r="V31" i="7"/>
  <c r="P26" i="7"/>
  <c r="X31" i="7"/>
  <c r="V29" i="7"/>
  <c r="Z31" i="7"/>
  <c r="V28" i="7"/>
  <c r="Z30" i="7"/>
  <c r="V26" i="7"/>
  <c r="AB28" i="7"/>
  <c r="AF31" i="7"/>
  <c r="Z26" i="7"/>
  <c r="AH31" i="7"/>
  <c r="AB26" i="7"/>
  <c r="AF29" i="7"/>
  <c r="AH30" i="7"/>
  <c r="AJ31" i="7"/>
  <c r="L31" i="7"/>
  <c r="L29" i="7"/>
  <c r="L28" i="7"/>
  <c r="P31" i="7"/>
  <c r="J26" i="7"/>
  <c r="P30" i="7"/>
  <c r="R30" i="7"/>
  <c r="P28" i="7"/>
  <c r="V30" i="7"/>
  <c r="R26" i="7"/>
  <c r="X30" i="7"/>
  <c r="AB31" i="7"/>
  <c r="X28" i="7"/>
  <c r="AB30" i="7"/>
  <c r="Z28" i="7"/>
  <c r="AF30" i="7"/>
  <c r="Z28" i="6" l="1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C197" i="43"/>
  <c r="B207" i="43"/>
  <c r="B207" i="29"/>
  <c r="C197" i="29"/>
  <c r="M68" i="46"/>
  <c r="M69" i="46"/>
  <c r="U83" i="47"/>
  <c r="Z82" i="47"/>
  <c r="M77" i="48"/>
  <c r="M73" i="49"/>
  <c r="M71" i="49"/>
  <c r="L67" i="49"/>
  <c r="M74" i="51"/>
  <c r="M76" i="45"/>
  <c r="M69" i="45"/>
  <c r="D57" i="6"/>
  <c r="R56" i="6"/>
  <c r="AB56" i="6"/>
  <c r="D57" i="7"/>
  <c r="R56" i="7"/>
  <c r="AB56" i="7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B217" i="43" l="1"/>
  <c r="C207" i="43"/>
  <c r="B217" i="29"/>
  <c r="C207" i="29"/>
  <c r="AE82" i="47"/>
  <c r="Z83" i="47"/>
  <c r="D58" i="6"/>
  <c r="R57" i="6"/>
  <c r="AB57" i="6"/>
  <c r="D58" i="7"/>
  <c r="R57" i="7"/>
  <c r="AB57" i="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B227" i="43" l="1"/>
  <c r="C217" i="43"/>
  <c r="B227" i="29"/>
  <c r="C217" i="29"/>
  <c r="AE83" i="47"/>
  <c r="AJ82" i="47"/>
  <c r="D59" i="6"/>
  <c r="AB58" i="6"/>
  <c r="R58" i="6"/>
  <c r="D59" i="7"/>
  <c r="R58" i="7"/>
  <c r="AB58" i="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B237" i="43" l="1"/>
  <c r="C227" i="43"/>
  <c r="B237" i="29"/>
  <c r="C227" i="29"/>
  <c r="AJ83" i="47"/>
  <c r="AO82" i="47"/>
  <c r="AT63" i="49"/>
  <c r="P82" i="49"/>
  <c r="AT63" i="52"/>
  <c r="P82" i="52"/>
  <c r="AT63" i="45"/>
  <c r="P82" i="45"/>
  <c r="D60" i="6"/>
  <c r="AB59" i="6"/>
  <c r="R59" i="6"/>
  <c r="D60" i="7"/>
  <c r="R59" i="7"/>
  <c r="AB59" i="7"/>
  <c r="AO63" i="51"/>
  <c r="AT62" i="51"/>
  <c r="AO63" i="50"/>
  <c r="AT62" i="50"/>
  <c r="AT62" i="48"/>
  <c r="AO63" i="48"/>
  <c r="AO63" i="46"/>
  <c r="AT62" i="46"/>
  <c r="AO108" i="44"/>
  <c r="AT107" i="44"/>
  <c r="C237" i="43" l="1"/>
  <c r="B247" i="43"/>
  <c r="B247" i="29"/>
  <c r="C237" i="29"/>
  <c r="AT63" i="46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D61" i="6"/>
  <c r="AB60" i="6"/>
  <c r="R60" i="6"/>
  <c r="D61" i="7"/>
  <c r="AB60" i="7"/>
  <c r="R60" i="7"/>
  <c r="AT108" i="44"/>
  <c r="P142" i="44"/>
  <c r="N22" i="56"/>
  <c r="B43" i="41" s="1"/>
  <c r="M22" i="56"/>
  <c r="B42" i="41" s="1"/>
  <c r="B257" i="43" l="1"/>
  <c r="C247" i="43"/>
  <c r="B257" i="29"/>
  <c r="C247" i="29"/>
  <c r="P83" i="46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D62" i="6"/>
  <c r="AB61" i="6"/>
  <c r="R61" i="6"/>
  <c r="D62" i="7"/>
  <c r="AB61" i="7"/>
  <c r="R61" i="7"/>
  <c r="P143" i="44"/>
  <c r="U142" i="44"/>
  <c r="B267" i="43" l="1"/>
  <c r="C257" i="43"/>
  <c r="B267" i="29"/>
  <c r="C257" i="29"/>
  <c r="U83" i="46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D63" i="6"/>
  <c r="R62" i="6"/>
  <c r="AB62" i="6"/>
  <c r="D63" i="7"/>
  <c r="AB62" i="7"/>
  <c r="R62" i="7"/>
  <c r="Z142" i="44"/>
  <c r="U143" i="44"/>
  <c r="B27" i="41"/>
  <c r="C43" i="41"/>
  <c r="B277" i="43" l="1"/>
  <c r="C267" i="43"/>
  <c r="B277" i="29"/>
  <c r="C267" i="29"/>
  <c r="Z83" i="46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D64" i="6"/>
  <c r="AB63" i="6"/>
  <c r="R63" i="6"/>
  <c r="D64" i="7"/>
  <c r="AB63" i="7"/>
  <c r="R63" i="7"/>
  <c r="AE142" i="44"/>
  <c r="Z143" i="44"/>
  <c r="C42" i="41"/>
  <c r="B287" i="43" l="1"/>
  <c r="C277" i="43"/>
  <c r="B287" i="29"/>
  <c r="C277" i="29"/>
  <c r="AJ82" i="46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D65" i="6"/>
  <c r="AB64" i="6"/>
  <c r="R64" i="6"/>
  <c r="D65" i="7"/>
  <c r="R64" i="7"/>
  <c r="AB64" i="7"/>
  <c r="AE143" i="44"/>
  <c r="AJ142" i="44"/>
  <c r="G23" i="3"/>
  <c r="G16" i="3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F31" i="56"/>
  <c r="D28" i="56"/>
  <c r="D29" i="56"/>
  <c r="D30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9" i="56" l="1"/>
  <c r="D7" i="56"/>
  <c r="D8" i="56"/>
  <c r="D4" i="56"/>
  <c r="D34" i="56"/>
  <c r="B297" i="43"/>
  <c r="C297" i="43" s="1"/>
  <c r="C287" i="43"/>
  <c r="B297" i="29"/>
  <c r="C297" i="29" s="1"/>
  <c r="C28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D66" i="6"/>
  <c r="AB65" i="6"/>
  <c r="R65" i="6"/>
  <c r="D66" i="7"/>
  <c r="R65" i="7"/>
  <c r="AB65" i="7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AT82" i="46" l="1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D67" i="6"/>
  <c r="AB66" i="6"/>
  <c r="R66" i="6"/>
  <c r="D67" i="7"/>
  <c r="AB66" i="7"/>
  <c r="R66" i="7"/>
  <c r="AT142" i="44"/>
  <c r="AO143" i="44"/>
  <c r="AT83" i="46" l="1"/>
  <c r="P102" i="46"/>
  <c r="AT102" i="47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D68" i="6"/>
  <c r="R67" i="6"/>
  <c r="AB67" i="6"/>
  <c r="D68" i="7"/>
  <c r="AB67" i="7"/>
  <c r="R67" i="7"/>
  <c r="P103" i="46" l="1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D69" i="6"/>
  <c r="AB68" i="6"/>
  <c r="R68" i="6"/>
  <c r="D69" i="7"/>
  <c r="R68" i="7"/>
  <c r="AB68" i="7"/>
  <c r="AV48" i="52"/>
  <c r="AW48" i="52" s="1"/>
  <c r="AQ48" i="52"/>
  <c r="AR48" i="52" s="1"/>
  <c r="AL48" i="52"/>
  <c r="AM48" i="52" s="1"/>
  <c r="AG48" i="52"/>
  <c r="AH48" i="52" s="1"/>
  <c r="AB48" i="52"/>
  <c r="AC48" i="52" s="1"/>
  <c r="W48" i="52"/>
  <c r="X48" i="52" s="1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H47" i="52" s="1"/>
  <c r="P43" i="52"/>
  <c r="U42" i="52"/>
  <c r="U43" i="52" s="1"/>
  <c r="AQ57" i="51"/>
  <c r="AR57" i="51" s="1"/>
  <c r="R57" i="51"/>
  <c r="K57" i="51"/>
  <c r="J57" i="51"/>
  <c r="I57" i="51"/>
  <c r="G57" i="51"/>
  <c r="AV56" i="51"/>
  <c r="AQ56" i="51"/>
  <c r="AL56" i="51"/>
  <c r="AG56" i="51"/>
  <c r="AB56" i="51"/>
  <c r="W56" i="51"/>
  <c r="X56" i="51" s="1"/>
  <c r="R56" i="51"/>
  <c r="J56" i="51"/>
  <c r="I56" i="51"/>
  <c r="G56" i="51"/>
  <c r="AV55" i="51"/>
  <c r="AL55" i="51"/>
  <c r="AG55" i="51"/>
  <c r="AB55" i="51"/>
  <c r="W55" i="51"/>
  <c r="K55" i="51"/>
  <c r="J55" i="51"/>
  <c r="I55" i="51"/>
  <c r="G55" i="51"/>
  <c r="AL54" i="51"/>
  <c r="AG54" i="51"/>
  <c r="AB54" i="51"/>
  <c r="W54" i="51"/>
  <c r="R54" i="51"/>
  <c r="K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M52" i="51" s="1"/>
  <c r="AG52" i="51"/>
  <c r="AB52" i="51"/>
  <c r="W52" i="51"/>
  <c r="R52" i="51"/>
  <c r="J52" i="51"/>
  <c r="I52" i="51"/>
  <c r="G52" i="51"/>
  <c r="AV51" i="51"/>
  <c r="AW51" i="51" s="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H50" i="51" s="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S49" i="51" s="1"/>
  <c r="J49" i="51"/>
  <c r="I49" i="51"/>
  <c r="G49" i="51"/>
  <c r="AV48" i="51"/>
  <c r="AQ48" i="51"/>
  <c r="AL48" i="51"/>
  <c r="AG48" i="51"/>
  <c r="AB48" i="51"/>
  <c r="AC48" i="51" s="1"/>
  <c r="W48" i="51"/>
  <c r="R48" i="51"/>
  <c r="J48" i="51"/>
  <c r="I48" i="51"/>
  <c r="G48" i="51"/>
  <c r="AV47" i="51"/>
  <c r="AQ47" i="51"/>
  <c r="AL47" i="51"/>
  <c r="AG47" i="51"/>
  <c r="AI47" i="51" s="1"/>
  <c r="AB47" i="51"/>
  <c r="AD47" i="51" s="1"/>
  <c r="W47" i="51"/>
  <c r="Y47" i="51" s="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K47" i="50" s="1"/>
  <c r="T47" i="50"/>
  <c r="S47" i="50"/>
  <c r="R47" i="50"/>
  <c r="J47" i="50"/>
  <c r="I47" i="50"/>
  <c r="G47" i="50"/>
  <c r="H47" i="50" s="1"/>
  <c r="U43" i="50"/>
  <c r="P43" i="50"/>
  <c r="Z42" i="50"/>
  <c r="Z43" i="50" s="1"/>
  <c r="U42" i="50"/>
  <c r="AV56" i="49"/>
  <c r="AQ56" i="49"/>
  <c r="AL56" i="49"/>
  <c r="AG56" i="49"/>
  <c r="AB56" i="49"/>
  <c r="W56" i="49"/>
  <c r="R56" i="49"/>
  <c r="K56" i="49"/>
  <c r="J56" i="49"/>
  <c r="I56" i="49"/>
  <c r="G56" i="49"/>
  <c r="AV55" i="49"/>
  <c r="AW55" i="49" s="1"/>
  <c r="AQ55" i="49"/>
  <c r="AR55" i="49" s="1"/>
  <c r="AL55" i="49"/>
  <c r="AM55" i="49" s="1"/>
  <c r="AG55" i="49"/>
  <c r="AB55" i="49"/>
  <c r="AC55" i="49" s="1"/>
  <c r="W55" i="49"/>
  <c r="X55" i="49" s="1"/>
  <c r="R55" i="49"/>
  <c r="S55" i="49" s="1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S49" i="49" s="1"/>
  <c r="J49" i="49"/>
  <c r="I49" i="49"/>
  <c r="G49" i="49"/>
  <c r="AV48" i="49"/>
  <c r="AQ48" i="49"/>
  <c r="AL48" i="49"/>
  <c r="AG48" i="49"/>
  <c r="AB48" i="49"/>
  <c r="W48" i="49"/>
  <c r="R48" i="49"/>
  <c r="K48" i="49" s="1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AC57" i="48" s="1"/>
  <c r="W57" i="48"/>
  <c r="R57" i="48"/>
  <c r="K57" i="48" s="1"/>
  <c r="J57" i="48"/>
  <c r="I57" i="48"/>
  <c r="G57" i="48"/>
  <c r="AV56" i="48"/>
  <c r="AW56" i="48" s="1"/>
  <c r="AQ56" i="48"/>
  <c r="AL56" i="48"/>
  <c r="AG56" i="48"/>
  <c r="AH56" i="48" s="1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R54" i="48" s="1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W50" i="48" s="1"/>
  <c r="AQ50" i="48"/>
  <c r="AR50" i="48" s="1"/>
  <c r="AL50" i="48"/>
  <c r="K50" i="48" s="1"/>
  <c r="AG50" i="48"/>
  <c r="AB50" i="48"/>
  <c r="W50" i="48"/>
  <c r="R50" i="48"/>
  <c r="J50" i="48"/>
  <c r="I50" i="48"/>
  <c r="G50" i="48"/>
  <c r="AV49" i="48"/>
  <c r="AQ49" i="48"/>
  <c r="AL49" i="48"/>
  <c r="AG49" i="48"/>
  <c r="K49" i="48" s="1"/>
  <c r="AB49" i="48"/>
  <c r="W49" i="48"/>
  <c r="R49" i="48"/>
  <c r="J49" i="48"/>
  <c r="I49" i="48"/>
  <c r="G49" i="48"/>
  <c r="AV48" i="48"/>
  <c r="AQ48" i="48"/>
  <c r="AL48" i="48"/>
  <c r="AM48" i="48" s="1"/>
  <c r="AG48" i="48"/>
  <c r="AB48" i="48"/>
  <c r="AC48" i="48" s="1"/>
  <c r="W48" i="48"/>
  <c r="R48" i="48"/>
  <c r="J48" i="48"/>
  <c r="I48" i="48"/>
  <c r="G48" i="48"/>
  <c r="AV47" i="48"/>
  <c r="AQ47" i="48"/>
  <c r="AL47" i="48"/>
  <c r="AG47" i="48"/>
  <c r="AB47" i="48"/>
  <c r="AD47" i="48" s="1"/>
  <c r="W47" i="48"/>
  <c r="Y47" i="48" s="1"/>
  <c r="R47" i="48"/>
  <c r="S47" i="48" s="1"/>
  <c r="J47" i="48"/>
  <c r="I47" i="48"/>
  <c r="G47" i="48"/>
  <c r="H47" i="48" s="1"/>
  <c r="U43" i="48"/>
  <c r="P43" i="48"/>
  <c r="U42" i="48"/>
  <c r="Z42" i="48" s="1"/>
  <c r="AV48" i="47"/>
  <c r="K48" i="47" s="1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S47" i="47" s="1"/>
  <c r="AL47" i="47"/>
  <c r="AM47" i="47" s="1"/>
  <c r="AG47" i="47"/>
  <c r="AI47" i="47" s="1"/>
  <c r="AB47" i="47"/>
  <c r="AD47" i="47" s="1"/>
  <c r="W47" i="47"/>
  <c r="Y47" i="47" s="1"/>
  <c r="R47" i="47"/>
  <c r="J47" i="47"/>
  <c r="I47" i="47"/>
  <c r="G47" i="47"/>
  <c r="P43" i="47"/>
  <c r="U42" i="47"/>
  <c r="U43" i="47" s="1"/>
  <c r="AV55" i="46"/>
  <c r="AQ55" i="46"/>
  <c r="AL55" i="46"/>
  <c r="AG55" i="46"/>
  <c r="AB55" i="46"/>
  <c r="W55" i="46"/>
  <c r="R55" i="46"/>
  <c r="K55" i="46"/>
  <c r="J55" i="46"/>
  <c r="I55" i="46"/>
  <c r="G55" i="46"/>
  <c r="AV54" i="46"/>
  <c r="AW54" i="46" s="1"/>
  <c r="AQ54" i="46"/>
  <c r="AL54" i="46"/>
  <c r="AG54" i="46"/>
  <c r="AB54" i="46"/>
  <c r="W54" i="46"/>
  <c r="X54" i="46" s="1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AC52" i="46" s="1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AC50" i="46" s="1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S49" i="46" s="1"/>
  <c r="J49" i="46"/>
  <c r="I49" i="46"/>
  <c r="G49" i="46"/>
  <c r="AV48" i="46"/>
  <c r="AW48" i="46" s="1"/>
  <c r="AQ48" i="46"/>
  <c r="AR48" i="46" s="1"/>
  <c r="AL48" i="46"/>
  <c r="AM48" i="46" s="1"/>
  <c r="AG48" i="46"/>
  <c r="AH48" i="46" s="1"/>
  <c r="AB48" i="46"/>
  <c r="W48" i="46"/>
  <c r="R48" i="46"/>
  <c r="J48" i="46"/>
  <c r="I48" i="46"/>
  <c r="G48" i="46"/>
  <c r="AV47" i="46"/>
  <c r="AQ47" i="46"/>
  <c r="AL47" i="46"/>
  <c r="AM47" i="46" s="1"/>
  <c r="AG47" i="46"/>
  <c r="AB47" i="46"/>
  <c r="W47" i="46"/>
  <c r="R47" i="46"/>
  <c r="J47" i="46"/>
  <c r="I47" i="46"/>
  <c r="G47" i="46"/>
  <c r="H47" i="46" s="1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K55" i="45" s="1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H50" i="45" s="1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H47" i="45" s="1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F24" i="6"/>
  <c r="AL24" i="6" s="1"/>
  <c r="AC23" i="6"/>
  <c r="S23" i="6"/>
  <c r="M23" i="6"/>
  <c r="AC22" i="6"/>
  <c r="S22" i="6"/>
  <c r="M22" i="6"/>
  <c r="AC21" i="6"/>
  <c r="S21" i="6"/>
  <c r="M21" i="6"/>
  <c r="F21" i="6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F22" i="7" s="1"/>
  <c r="AH22" i="7" s="1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K95" i="44" l="1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D70" i="6"/>
  <c r="R69" i="6"/>
  <c r="AB69" i="6"/>
  <c r="D70" i="7"/>
  <c r="AB69" i="7"/>
  <c r="R69" i="7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AJ20" i="7"/>
  <c r="AJ21" i="7"/>
  <c r="AH21" i="7"/>
  <c r="AL21" i="7"/>
  <c r="AD22" i="7"/>
  <c r="AD21" i="7"/>
  <c r="AJ22" i="7"/>
  <c r="AL22" i="7"/>
  <c r="T21" i="7"/>
  <c r="N20" i="7"/>
  <c r="T20" i="7"/>
  <c r="N23" i="7"/>
  <c r="T24" i="7"/>
  <c r="N21" i="7"/>
  <c r="AD20" i="7"/>
  <c r="T23" i="7"/>
  <c r="AD24" i="7"/>
  <c r="N22" i="7"/>
  <c r="T22" i="7"/>
  <c r="AF20" i="7"/>
  <c r="AD23" i="7"/>
  <c r="N24" i="7"/>
  <c r="AH20" i="7"/>
  <c r="AL23" i="7"/>
  <c r="F23" i="6"/>
  <c r="AJ23" i="6" s="1"/>
  <c r="F19" i="6"/>
  <c r="AB19" i="6" s="1"/>
  <c r="AJ21" i="6"/>
  <c r="T21" i="6"/>
  <c r="AH21" i="6"/>
  <c r="AD21" i="6"/>
  <c r="AL21" i="6"/>
  <c r="T24" i="6"/>
  <c r="N24" i="6"/>
  <c r="AJ22" i="6"/>
  <c r="T20" i="6"/>
  <c r="AD20" i="6"/>
  <c r="AL22" i="6"/>
  <c r="AF20" i="6"/>
  <c r="AH20" i="6"/>
  <c r="N20" i="6"/>
  <c r="AJ20" i="6"/>
  <c r="T22" i="6"/>
  <c r="N22" i="6"/>
  <c r="AD22" i="6"/>
  <c r="AL20" i="6"/>
  <c r="N21" i="6"/>
  <c r="AD24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L47" i="50"/>
  <c r="M47" i="50"/>
  <c r="AE42" i="50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M48" i="47"/>
  <c r="M47" i="47"/>
  <c r="L47" i="47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M48" i="46" s="1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J24" i="6"/>
  <c r="J22" i="6"/>
  <c r="F18" i="6"/>
  <c r="T18" i="6" s="1"/>
  <c r="L24" i="6"/>
  <c r="J21" i="6"/>
  <c r="L22" i="6"/>
  <c r="J20" i="6"/>
  <c r="L21" i="6"/>
  <c r="P24" i="6"/>
  <c r="L20" i="6"/>
  <c r="R24" i="6"/>
  <c r="P22" i="6"/>
  <c r="P21" i="6"/>
  <c r="R22" i="6"/>
  <c r="P20" i="6"/>
  <c r="R21" i="6"/>
  <c r="V24" i="6"/>
  <c r="R20" i="6"/>
  <c r="X24" i="6"/>
  <c r="V22" i="6"/>
  <c r="Z24" i="6"/>
  <c r="V21" i="6"/>
  <c r="X22" i="6"/>
  <c r="AB24" i="6"/>
  <c r="V20" i="6"/>
  <c r="X21" i="6"/>
  <c r="Z22" i="6"/>
  <c r="X20" i="6"/>
  <c r="Z21" i="6"/>
  <c r="AB22" i="6"/>
  <c r="Z20" i="6"/>
  <c r="AB21" i="6"/>
  <c r="AF24" i="6"/>
  <c r="AH24" i="6"/>
  <c r="AF22" i="6"/>
  <c r="AJ24" i="6"/>
  <c r="J24" i="7"/>
  <c r="J23" i="7"/>
  <c r="L24" i="7"/>
  <c r="J22" i="7"/>
  <c r="L23" i="7"/>
  <c r="J21" i="7"/>
  <c r="F18" i="7"/>
  <c r="L22" i="7"/>
  <c r="J20" i="7"/>
  <c r="L21" i="7"/>
  <c r="P24" i="7"/>
  <c r="L20" i="7"/>
  <c r="P23" i="7"/>
  <c r="R24" i="7"/>
  <c r="P22" i="7"/>
  <c r="R23" i="7"/>
  <c r="P21" i="7"/>
  <c r="R22" i="7"/>
  <c r="P20" i="7"/>
  <c r="R21" i="7"/>
  <c r="V24" i="7"/>
  <c r="R20" i="7"/>
  <c r="V23" i="7"/>
  <c r="X24" i="7"/>
  <c r="V22" i="7"/>
  <c r="X23" i="7"/>
  <c r="Z24" i="7"/>
  <c r="V21" i="7"/>
  <c r="X22" i="7"/>
  <c r="Z23" i="7"/>
  <c r="AB24" i="7"/>
  <c r="V20" i="7"/>
  <c r="X21" i="7"/>
  <c r="Z22" i="7"/>
  <c r="AB23" i="7"/>
  <c r="X20" i="7"/>
  <c r="Z21" i="7"/>
  <c r="AB22" i="7"/>
  <c r="Z20" i="7"/>
  <c r="AB21" i="7"/>
  <c r="AF24" i="7"/>
  <c r="AF23" i="7"/>
  <c r="AH24" i="7"/>
  <c r="AF22" i="7"/>
  <c r="AH23" i="7"/>
  <c r="AJ24" i="7"/>
  <c r="AL20" i="7" l="1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D71" i="6"/>
  <c r="R70" i="6"/>
  <c r="AB70" i="6"/>
  <c r="D71" i="7"/>
  <c r="AB70" i="7"/>
  <c r="R70" i="7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AE43" i="50"/>
  <c r="AJ42" i="50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E103" i="46" l="1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D72" i="6"/>
  <c r="AB71" i="6"/>
  <c r="R71" i="6"/>
  <c r="D72" i="7"/>
  <c r="R71" i="7"/>
  <c r="AB71" i="7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03" i="46" l="1"/>
  <c r="AO102" i="46"/>
  <c r="AJ103" i="48"/>
  <c r="AO102" i="48"/>
  <c r="AT102" i="49"/>
  <c r="AO103" i="49"/>
  <c r="AJ103" i="50"/>
  <c r="AO102" i="50"/>
  <c r="AO102" i="51"/>
  <c r="AJ103" i="51"/>
  <c r="AO103" i="52"/>
  <c r="AT102" i="52"/>
  <c r="AO103" i="45"/>
  <c r="AT102" i="45"/>
  <c r="AJ178" i="44"/>
  <c r="AO177" i="44"/>
  <c r="D73" i="6"/>
  <c r="AB72" i="6"/>
  <c r="R72" i="6"/>
  <c r="D73" i="7"/>
  <c r="AB72" i="7"/>
  <c r="R72" i="7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AT103" i="45" l="1"/>
  <c r="AT102" i="46"/>
  <c r="AO103" i="46"/>
  <c r="AT102" i="48"/>
  <c r="AO103" i="48"/>
  <c r="AT103" i="49"/>
  <c r="AO103" i="50"/>
  <c r="AT102" i="50"/>
  <c r="AT102" i="51"/>
  <c r="AO103" i="51"/>
  <c r="AT103" i="52"/>
  <c r="AO178" i="44"/>
  <c r="AT177" i="44"/>
  <c r="AB73" i="6"/>
  <c r="R73" i="6"/>
  <c r="R73" i="7"/>
  <c r="AB73" i="7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AT178" i="44" l="1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M80" i="41" l="1"/>
  <c r="I69" i="41"/>
  <c r="K69" i="41"/>
  <c r="I80" i="41"/>
  <c r="I75" i="41"/>
  <c r="K80" i="41"/>
  <c r="M75" i="41"/>
  <c r="K64" i="41"/>
  <c r="M69" i="41"/>
  <c r="K75" i="41"/>
  <c r="G80" i="41"/>
  <c r="G75" i="41"/>
  <c r="G69" i="41"/>
  <c r="I64" i="41"/>
  <c r="M64" i="41"/>
  <c r="G64" i="41"/>
  <c r="G81" i="41"/>
  <c r="K81" i="41"/>
  <c r="G76" i="41"/>
  <c r="I76" i="41"/>
  <c r="M81" i="41"/>
  <c r="I65" i="41"/>
  <c r="M65" i="41"/>
  <c r="M76" i="41"/>
  <c r="I70" i="41"/>
  <c r="I81" i="41"/>
  <c r="K76" i="41"/>
  <c r="M70" i="41"/>
  <c r="G65" i="41"/>
  <c r="K65" i="41"/>
  <c r="K70" i="41"/>
  <c r="G70" i="41"/>
  <c r="P142" i="47"/>
  <c r="C32" i="41"/>
  <c r="C31" i="41"/>
  <c r="C20" i="41"/>
  <c r="C21" i="41"/>
  <c r="U142" i="47" l="1"/>
  <c r="P143" i="47"/>
  <c r="A5" i="56"/>
  <c r="A6" i="56" l="1"/>
  <c r="L36" i="56"/>
  <c r="Z142" i="47"/>
  <c r="U143" i="47"/>
  <c r="N4" i="56"/>
  <c r="B10" i="41" s="1"/>
  <c r="B9" i="41"/>
  <c r="A7" i="56" l="1"/>
  <c r="AE142" i="47"/>
  <c r="Z143" i="47"/>
  <c r="C9" i="41"/>
  <c r="C10" i="41"/>
  <c r="N5" i="5"/>
  <c r="A8" i="56" l="1"/>
  <c r="AE143" i="47"/>
  <c r="AJ142" i="47"/>
  <c r="K8" i="39"/>
  <c r="H5" i="5"/>
  <c r="T5" i="5"/>
  <c r="Q5" i="5"/>
  <c r="A9" i="56" l="1"/>
  <c r="P142" i="45"/>
  <c r="AO142" i="47"/>
  <c r="AJ143" i="47"/>
  <c r="P142" i="49"/>
  <c r="P142" i="52"/>
  <c r="K10" i="39"/>
  <c r="K9" i="39"/>
  <c r="K6" i="39"/>
  <c r="G5" i="3"/>
  <c r="A10" i="56" l="1"/>
  <c r="U142" i="45"/>
  <c r="P143" i="45"/>
  <c r="P142" i="46"/>
  <c r="AT142" i="47"/>
  <c r="AO143" i="47"/>
  <c r="P142" i="48"/>
  <c r="U142" i="49"/>
  <c r="P143" i="49"/>
  <c r="P142" i="50"/>
  <c r="P142" i="51"/>
  <c r="U142" i="52"/>
  <c r="P143" i="52"/>
  <c r="J24" i="39"/>
  <c r="D24" i="39"/>
  <c r="A11" i="56" l="1"/>
  <c r="Z142" i="45"/>
  <c r="U143" i="45"/>
  <c r="U142" i="46"/>
  <c r="P143" i="46"/>
  <c r="AT143" i="47"/>
  <c r="P162" i="47"/>
  <c r="U142" i="48"/>
  <c r="P143" i="48"/>
  <c r="Z142" i="49"/>
  <c r="U143" i="49"/>
  <c r="U142" i="50"/>
  <c r="P143" i="50"/>
  <c r="U142" i="51"/>
  <c r="P143" i="51"/>
  <c r="Z142" i="52"/>
  <c r="U143" i="52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AL38" i="51"/>
  <c r="K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K32" i="51" s="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3" i="50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R33" i="49" s="1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K37" i="48" s="1"/>
  <c r="AB37" i="48"/>
  <c r="W37" i="48"/>
  <c r="R37" i="48"/>
  <c r="J37" i="48"/>
  <c r="I37" i="48"/>
  <c r="G37" i="48"/>
  <c r="AV36" i="48"/>
  <c r="AW36" i="48" s="1"/>
  <c r="AQ36" i="48"/>
  <c r="AL36" i="48"/>
  <c r="AG36" i="48"/>
  <c r="AB36" i="48"/>
  <c r="W36" i="48"/>
  <c r="R36" i="48"/>
  <c r="K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W31" i="48" s="1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M28" i="47" s="1"/>
  <c r="AG28" i="47"/>
  <c r="AB28" i="47"/>
  <c r="AC28" i="47" s="1"/>
  <c r="W28" i="47"/>
  <c r="X28" i="47" s="1"/>
  <c r="R28" i="47"/>
  <c r="S28" i="47" s="1"/>
  <c r="K28" i="47"/>
  <c r="J28" i="47"/>
  <c r="I28" i="47"/>
  <c r="G28" i="47"/>
  <c r="AX27" i="47"/>
  <c r="AV27" i="47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S35" i="46" s="1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R33" i="46" s="1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W31" i="46" s="1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W29" i="46" s="1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R27" i="46" s="1"/>
  <c r="AL27" i="46"/>
  <c r="AG27" i="46"/>
  <c r="AI27" i="46" s="1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K35" i="45" s="1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F13" i="7" s="1"/>
  <c r="X13" i="7" s="1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A12" i="56" l="1"/>
  <c r="K68" i="44"/>
  <c r="F17" i="7"/>
  <c r="AL17" i="7" s="1"/>
  <c r="K48" i="44"/>
  <c r="K64" i="44"/>
  <c r="K36" i="45"/>
  <c r="AE142" i="45"/>
  <c r="Z143" i="45"/>
  <c r="AW35" i="46"/>
  <c r="AC34" i="46"/>
  <c r="X35" i="46"/>
  <c r="AC31" i="46"/>
  <c r="AH29" i="46"/>
  <c r="Y27" i="46"/>
  <c r="AM33" i="46"/>
  <c r="K35" i="46"/>
  <c r="Z142" i="46"/>
  <c r="U143" i="46"/>
  <c r="AI27" i="47"/>
  <c r="AS27" i="47"/>
  <c r="P163" i="47"/>
  <c r="U162" i="47"/>
  <c r="P23" i="47"/>
  <c r="AW27" i="47"/>
  <c r="AH30" i="48"/>
  <c r="S35" i="48"/>
  <c r="AC31" i="48"/>
  <c r="AM32" i="48"/>
  <c r="AC27" i="48"/>
  <c r="K29" i="48"/>
  <c r="AD27" i="48"/>
  <c r="AR34" i="48"/>
  <c r="AR31" i="48"/>
  <c r="Z142" i="48"/>
  <c r="U143" i="48"/>
  <c r="AC35" i="49"/>
  <c r="X36" i="49"/>
  <c r="AH35" i="49"/>
  <c r="AM35" i="49"/>
  <c r="AW29" i="49"/>
  <c r="AR35" i="49"/>
  <c r="AW35" i="49"/>
  <c r="S28" i="49"/>
  <c r="AE142" i="49"/>
  <c r="Z143" i="49"/>
  <c r="T27" i="50"/>
  <c r="Z142" i="50"/>
  <c r="U143" i="50"/>
  <c r="AC37" i="51"/>
  <c r="AH32" i="51"/>
  <c r="K29" i="51"/>
  <c r="K34" i="51"/>
  <c r="K33" i="51"/>
  <c r="AR38" i="51"/>
  <c r="AN27" i="51"/>
  <c r="AX27" i="51"/>
  <c r="AC32" i="51"/>
  <c r="AD27" i="51"/>
  <c r="Z142" i="51"/>
  <c r="U143" i="51"/>
  <c r="K27" i="52"/>
  <c r="K28" i="52"/>
  <c r="S28" i="52"/>
  <c r="AM28" i="52"/>
  <c r="AR28" i="52"/>
  <c r="X28" i="52"/>
  <c r="AW28" i="52"/>
  <c r="AC28" i="52"/>
  <c r="AH28" i="52"/>
  <c r="AE142" i="52"/>
  <c r="Z143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F13" i="7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N13" i="7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T13" i="7"/>
  <c r="AR60" i="44"/>
  <c r="S32" i="45"/>
  <c r="AH34" i="51"/>
  <c r="AX27" i="46"/>
  <c r="S28" i="51"/>
  <c r="AM30" i="51"/>
  <c r="AW32" i="51"/>
  <c r="AR34" i="51"/>
  <c r="N17" i="7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AL13" i="7"/>
  <c r="N12" i="6"/>
  <c r="X30" i="49"/>
  <c r="T17" i="7"/>
  <c r="AW32" i="45"/>
  <c r="X28" i="46"/>
  <c r="AH37" i="48"/>
  <c r="AC28" i="49"/>
  <c r="AC30" i="49"/>
  <c r="AC32" i="49"/>
  <c r="X34" i="49"/>
  <c r="AC28" i="51"/>
  <c r="K30" i="51"/>
  <c r="AH13" i="7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D17" i="7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D13" i="7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L27" i="52"/>
  <c r="D36" i="39" s="1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J13" i="7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M28" i="52"/>
  <c r="M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M27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J13" i="7"/>
  <c r="P17" i="7"/>
  <c r="L13" i="7"/>
  <c r="R17" i="7"/>
  <c r="Z13" i="7"/>
  <c r="AB13" i="7"/>
  <c r="AH17" i="7"/>
  <c r="AJ17" i="7"/>
  <c r="J17" i="7"/>
  <c r="L17" i="7"/>
  <c r="P13" i="7"/>
  <c r="V17" i="7"/>
  <c r="R13" i="7"/>
  <c r="X17" i="7"/>
  <c r="Z17" i="7"/>
  <c r="AB17" i="7"/>
  <c r="V13" i="7"/>
  <c r="AF17" i="7"/>
  <c r="A13" i="56" l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AJ142" i="45"/>
  <c r="AE143" i="45"/>
  <c r="AE142" i="46"/>
  <c r="Z143" i="46"/>
  <c r="U163" i="47"/>
  <c r="Z162" i="47"/>
  <c r="M28" i="47"/>
  <c r="AE142" i="48"/>
  <c r="Z143" i="48"/>
  <c r="AJ142" i="49"/>
  <c r="AE143" i="49"/>
  <c r="AE142" i="50"/>
  <c r="Z143" i="50"/>
  <c r="AE142" i="51"/>
  <c r="Z143" i="51"/>
  <c r="U23" i="52"/>
  <c r="Z23" i="52"/>
  <c r="AJ142" i="52"/>
  <c r="AE14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D29" i="39" s="1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D23" i="43"/>
  <c r="A14" i="56" l="1"/>
  <c r="AO142" i="45"/>
  <c r="AJ143" i="45"/>
  <c r="AJ142" i="46"/>
  <c r="AE143" i="46"/>
  <c r="Z163" i="47"/>
  <c r="AE162" i="47"/>
  <c r="AE143" i="48"/>
  <c r="AJ142" i="48"/>
  <c r="AO142" i="49"/>
  <c r="AJ143" i="49"/>
  <c r="AJ142" i="50"/>
  <c r="AE143" i="50"/>
  <c r="AE143" i="51"/>
  <c r="AJ142" i="51"/>
  <c r="AO142" i="52"/>
  <c r="AJ143" i="52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15" i="56" l="1"/>
  <c r="AO143" i="45"/>
  <c r="AT142" i="45"/>
  <c r="AJ143" i="46"/>
  <c r="AO142" i="46"/>
  <c r="AE163" i="47"/>
  <c r="AJ162" i="47"/>
  <c r="AJ143" i="48"/>
  <c r="AO142" i="48"/>
  <c r="AO143" i="49"/>
  <c r="AT142" i="49"/>
  <c r="AJ143" i="50"/>
  <c r="AO142" i="50"/>
  <c r="AJ143" i="51"/>
  <c r="AO142" i="51"/>
  <c r="AT142" i="52"/>
  <c r="AO143" i="52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A16" i="56" l="1"/>
  <c r="L46" i="56"/>
  <c r="AT143" i="45"/>
  <c r="P162" i="45"/>
  <c r="AO143" i="46"/>
  <c r="AT142" i="46"/>
  <c r="AO162" i="47"/>
  <c r="AJ163" i="47"/>
  <c r="AO143" i="48"/>
  <c r="AT142" i="48"/>
  <c r="AT143" i="49"/>
  <c r="P162" i="49"/>
  <c r="AT142" i="50"/>
  <c r="AO143" i="50"/>
  <c r="AO143" i="51"/>
  <c r="AT142" i="51"/>
  <c r="AT143" i="52"/>
  <c r="P162" i="52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A17" i="56" l="1"/>
  <c r="L47" i="56"/>
  <c r="P163" i="45"/>
  <c r="U162" i="45"/>
  <c r="AT143" i="46"/>
  <c r="P162" i="46"/>
  <c r="AO163" i="47"/>
  <c r="AT162" i="47"/>
  <c r="P162" i="48"/>
  <c r="AT143" i="48"/>
  <c r="U162" i="49"/>
  <c r="P163" i="49"/>
  <c r="P162" i="50"/>
  <c r="AT143" i="50"/>
  <c r="AT143" i="51"/>
  <c r="P162" i="51"/>
  <c r="P163" i="52"/>
  <c r="U162" i="52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A18" i="56" l="1"/>
  <c r="L48" i="56"/>
  <c r="U163" i="45"/>
  <c r="Z162" i="45"/>
  <c r="P163" i="46"/>
  <c r="U162" i="46"/>
  <c r="AT163" i="47"/>
  <c r="P182" i="47"/>
  <c r="P163" i="48"/>
  <c r="U162" i="48"/>
  <c r="Z162" i="49"/>
  <c r="U163" i="49"/>
  <c r="P163" i="50"/>
  <c r="U162" i="50"/>
  <c r="P163" i="51"/>
  <c r="U162" i="51"/>
  <c r="Z162" i="52"/>
  <c r="U163" i="52"/>
  <c r="G9" i="40"/>
  <c r="A19" i="56" l="1"/>
  <c r="L49" i="56"/>
  <c r="Z163" i="45"/>
  <c r="AE162" i="45"/>
  <c r="Z162" i="46"/>
  <c r="U163" i="46"/>
  <c r="P183" i="47"/>
  <c r="U182" i="47"/>
  <c r="U163" i="48"/>
  <c r="Z162" i="48"/>
  <c r="AE162" i="49"/>
  <c r="Z163" i="49"/>
  <c r="U163" i="50"/>
  <c r="Z162" i="50"/>
  <c r="U163" i="51"/>
  <c r="Z162" i="51"/>
  <c r="AE162" i="52"/>
  <c r="Z163" i="52"/>
  <c r="A20" i="56" l="1"/>
  <c r="L50" i="56"/>
  <c r="AE163" i="45"/>
  <c r="AJ162" i="45"/>
  <c r="AE162" i="46"/>
  <c r="Z163" i="46"/>
  <c r="U183" i="47"/>
  <c r="Z182" i="47"/>
  <c r="AE162" i="48"/>
  <c r="Z163" i="48"/>
  <c r="AE163" i="49"/>
  <c r="AJ162" i="49"/>
  <c r="Z163" i="50"/>
  <c r="AE162" i="50"/>
  <c r="Z163" i="51"/>
  <c r="AE162" i="51"/>
  <c r="AE163" i="52"/>
  <c r="AJ162" i="52"/>
  <c r="AW8" i="52"/>
  <c r="AR8" i="52"/>
  <c r="AM8" i="52"/>
  <c r="AH8" i="52"/>
  <c r="K8" i="52"/>
  <c r="M8" i="52" s="1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L7" i="49" s="1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L7" i="47" s="1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K23" i="44" s="1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A21" i="56" l="1"/>
  <c r="L51" i="56"/>
  <c r="K18" i="44"/>
  <c r="K7" i="44"/>
  <c r="K14" i="44"/>
  <c r="K17" i="44"/>
  <c r="K11" i="45"/>
  <c r="AJ163" i="45"/>
  <c r="AO162" i="45"/>
  <c r="M12" i="46"/>
  <c r="AJ162" i="46"/>
  <c r="AE163" i="46"/>
  <c r="M7" i="47"/>
  <c r="Z183" i="47"/>
  <c r="AE182" i="47"/>
  <c r="AJ162" i="48"/>
  <c r="AE163" i="48"/>
  <c r="AO162" i="49"/>
  <c r="AJ163" i="49"/>
  <c r="AE163" i="50"/>
  <c r="AJ162" i="50"/>
  <c r="AE163" i="51"/>
  <c r="AJ162" i="51"/>
  <c r="AJ163" i="52"/>
  <c r="AO162" i="52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22" i="56" l="1"/>
  <c r="L52" i="56"/>
  <c r="AO163" i="45"/>
  <c r="AT162" i="45"/>
  <c r="M9" i="45"/>
  <c r="AJ163" i="46"/>
  <c r="AO162" i="46"/>
  <c r="AJ182" i="47"/>
  <c r="AE183" i="47"/>
  <c r="E31" i="39"/>
  <c r="B31" i="13"/>
  <c r="AJ163" i="48"/>
  <c r="AO162" i="48"/>
  <c r="AO163" i="49"/>
  <c r="AT162" i="49"/>
  <c r="AJ163" i="50"/>
  <c r="AO162" i="50"/>
  <c r="AJ163" i="51"/>
  <c r="AO162" i="51"/>
  <c r="AO163" i="52"/>
  <c r="AT162" i="52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A23" i="56" l="1"/>
  <c r="L53" i="56"/>
  <c r="AT163" i="45"/>
  <c r="P182" i="45"/>
  <c r="E30" i="39"/>
  <c r="B30" i="13"/>
  <c r="AO163" i="46"/>
  <c r="AT162" i="46"/>
  <c r="AO182" i="47"/>
  <c r="AJ183" i="47"/>
  <c r="E32" i="39"/>
  <c r="B32" i="13"/>
  <c r="AO163" i="48"/>
  <c r="AT162" i="48"/>
  <c r="E33" i="39"/>
  <c r="B33" i="13"/>
  <c r="AT163" i="49"/>
  <c r="P182" i="49"/>
  <c r="E34" i="39"/>
  <c r="B34" i="13"/>
  <c r="AO163" i="50"/>
  <c r="AT162" i="50"/>
  <c r="E35" i="39"/>
  <c r="B35" i="13"/>
  <c r="AO163" i="51"/>
  <c r="AT162" i="51"/>
  <c r="AT163" i="52"/>
  <c r="P182" i="52"/>
  <c r="E28" i="39"/>
  <c r="B28" i="13"/>
  <c r="A24" i="56" l="1"/>
  <c r="L54" i="56"/>
  <c r="P317" i="44"/>
  <c r="P183" i="45"/>
  <c r="U182" i="45"/>
  <c r="AT163" i="46"/>
  <c r="P182" i="46"/>
  <c r="AT182" i="47"/>
  <c r="AT183" i="47" s="1"/>
  <c r="AO183" i="47"/>
  <c r="AT163" i="48"/>
  <c r="P182" i="48"/>
  <c r="P183" i="49"/>
  <c r="U182" i="49"/>
  <c r="AT163" i="50"/>
  <c r="P182" i="50"/>
  <c r="AT163" i="51"/>
  <c r="P182" i="51"/>
  <c r="P183" i="52"/>
  <c r="U182" i="52"/>
  <c r="E29" i="39"/>
  <c r="B29" i="13"/>
  <c r="J5" i="3"/>
  <c r="A25" i="56" l="1"/>
  <c r="L55" i="56"/>
  <c r="P318" i="44"/>
  <c r="U317" i="44"/>
  <c r="Z182" i="45"/>
  <c r="U183" i="45"/>
  <c r="P183" i="46"/>
  <c r="U182" i="46"/>
  <c r="P183" i="48"/>
  <c r="U182" i="48"/>
  <c r="U183" i="49"/>
  <c r="Z182" i="49"/>
  <c r="P183" i="50"/>
  <c r="U182" i="50"/>
  <c r="P183" i="51"/>
  <c r="U182" i="51"/>
  <c r="Z182" i="52"/>
  <c r="U183" i="52"/>
  <c r="I17" i="29"/>
  <c r="I18" i="29"/>
  <c r="I19" i="29"/>
  <c r="I20" i="29"/>
  <c r="I21" i="29"/>
  <c r="I22" i="29"/>
  <c r="I23" i="29"/>
  <c r="I24" i="29"/>
  <c r="I25" i="29"/>
  <c r="I26" i="29"/>
  <c r="A26" i="56" l="1"/>
  <c r="L56" i="56"/>
  <c r="Z317" i="44"/>
  <c r="U318" i="44"/>
  <c r="AE182" i="45"/>
  <c r="Z183" i="45"/>
  <c r="U183" i="46"/>
  <c r="Z182" i="46"/>
  <c r="Z182" i="48"/>
  <c r="U183" i="48"/>
  <c r="Z183" i="49"/>
  <c r="AE182" i="49"/>
  <c r="Z182" i="50"/>
  <c r="U183" i="50"/>
  <c r="Z182" i="51"/>
  <c r="U183" i="51"/>
  <c r="AE182" i="52"/>
  <c r="Z183" i="52"/>
  <c r="A27" i="56" l="1"/>
  <c r="L57" i="56"/>
  <c r="Z318" i="44"/>
  <c r="AE317" i="44"/>
  <c r="AJ182" i="45"/>
  <c r="AE183" i="45"/>
  <c r="AE182" i="46"/>
  <c r="Z183" i="46"/>
  <c r="Z183" i="48"/>
  <c r="AE182" i="48"/>
  <c r="AJ182" i="49"/>
  <c r="AE183" i="49"/>
  <c r="AE182" i="50"/>
  <c r="Z183" i="50"/>
  <c r="AE182" i="51"/>
  <c r="Z183" i="51"/>
  <c r="AJ182" i="52"/>
  <c r="AE183" i="52"/>
  <c r="G5" i="5"/>
  <c r="A28" i="56" l="1"/>
  <c r="L58" i="56"/>
  <c r="AE318" i="44"/>
  <c r="AJ317" i="44"/>
  <c r="AO182" i="45"/>
  <c r="AJ183" i="45"/>
  <c r="AJ182" i="46"/>
  <c r="AE183" i="46"/>
  <c r="AJ182" i="48"/>
  <c r="AE183" i="48"/>
  <c r="AO182" i="49"/>
  <c r="AJ183" i="49"/>
  <c r="AJ182" i="50"/>
  <c r="AE183" i="50"/>
  <c r="AJ182" i="51"/>
  <c r="AE183" i="51"/>
  <c r="AO182" i="52"/>
  <c r="AJ183" i="52"/>
  <c r="A29" i="56" l="1"/>
  <c r="L59" i="56"/>
  <c r="AJ318" i="44"/>
  <c r="AO317" i="44"/>
  <c r="AT182" i="45"/>
  <c r="AT183" i="45" s="1"/>
  <c r="AO183" i="45"/>
  <c r="AO182" i="46"/>
  <c r="AJ183" i="46"/>
  <c r="AO182" i="48"/>
  <c r="AJ183" i="48"/>
  <c r="AT182" i="49"/>
  <c r="AT183" i="49" s="1"/>
  <c r="AO183" i="49"/>
  <c r="AO182" i="50"/>
  <c r="AJ183" i="50"/>
  <c r="AO182" i="51"/>
  <c r="AJ183" i="51"/>
  <c r="AT182" i="52"/>
  <c r="AT183" i="52" s="1"/>
  <c r="AO183" i="52"/>
  <c r="A30" i="56" l="1"/>
  <c r="L60" i="56"/>
  <c r="AO318" i="44"/>
  <c r="AT317" i="44"/>
  <c r="AT318" i="44" s="1"/>
  <c r="AT182" i="46"/>
  <c r="AT183" i="46" s="1"/>
  <c r="AO183" i="46"/>
  <c r="AT182" i="48"/>
  <c r="AT183" i="48" s="1"/>
  <c r="AO183" i="48"/>
  <c r="AT182" i="50"/>
  <c r="AT183" i="50" s="1"/>
  <c r="AO183" i="50"/>
  <c r="AT182" i="51"/>
  <c r="AT183" i="51" s="1"/>
  <c r="AO183" i="51"/>
  <c r="G14" i="40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M296" i="43"/>
  <c r="K296" i="43"/>
  <c r="I296" i="43"/>
  <c r="M295" i="43"/>
  <c r="K295" i="43"/>
  <c r="I295" i="43"/>
  <c r="M294" i="43"/>
  <c r="K294" i="43"/>
  <c r="I294" i="43"/>
  <c r="M293" i="43"/>
  <c r="K293" i="43"/>
  <c r="I293" i="43"/>
  <c r="M292" i="43"/>
  <c r="K292" i="43"/>
  <c r="I292" i="43"/>
  <c r="M291" i="43"/>
  <c r="K291" i="43"/>
  <c r="I291" i="43"/>
  <c r="M290" i="43"/>
  <c r="K290" i="43"/>
  <c r="I290" i="43"/>
  <c r="M289" i="43"/>
  <c r="K289" i="43"/>
  <c r="I289" i="43"/>
  <c r="M288" i="43"/>
  <c r="K288" i="43"/>
  <c r="I288" i="43"/>
  <c r="M287" i="43"/>
  <c r="K287" i="43"/>
  <c r="I287" i="43"/>
  <c r="M286" i="43"/>
  <c r="K286" i="43"/>
  <c r="I286" i="43"/>
  <c r="M285" i="43"/>
  <c r="K285" i="43"/>
  <c r="I285" i="43"/>
  <c r="M284" i="43"/>
  <c r="K284" i="43"/>
  <c r="I284" i="43"/>
  <c r="M283" i="43"/>
  <c r="K283" i="43"/>
  <c r="I283" i="43"/>
  <c r="M282" i="43"/>
  <c r="K282" i="43"/>
  <c r="I282" i="43"/>
  <c r="M281" i="43"/>
  <c r="K281" i="43"/>
  <c r="I281" i="43"/>
  <c r="M280" i="43"/>
  <c r="K280" i="43"/>
  <c r="I280" i="43"/>
  <c r="M279" i="43"/>
  <c r="K279" i="43"/>
  <c r="I279" i="43"/>
  <c r="M278" i="43"/>
  <c r="K278" i="43"/>
  <c r="I278" i="43"/>
  <c r="M277" i="43"/>
  <c r="K277" i="43"/>
  <c r="I277" i="43"/>
  <c r="M276" i="43"/>
  <c r="K276" i="43"/>
  <c r="I276" i="43"/>
  <c r="M275" i="43"/>
  <c r="K275" i="43"/>
  <c r="I275" i="43"/>
  <c r="M274" i="43"/>
  <c r="K274" i="43"/>
  <c r="I274" i="43"/>
  <c r="M273" i="43"/>
  <c r="K273" i="43"/>
  <c r="I273" i="43"/>
  <c r="M272" i="43"/>
  <c r="K272" i="43"/>
  <c r="I272" i="43"/>
  <c r="M271" i="43"/>
  <c r="K271" i="43"/>
  <c r="I271" i="43"/>
  <c r="M270" i="43"/>
  <c r="K270" i="43"/>
  <c r="I270" i="43"/>
  <c r="M269" i="43"/>
  <c r="K269" i="43"/>
  <c r="I269" i="43"/>
  <c r="M268" i="43"/>
  <c r="K268" i="43"/>
  <c r="I268" i="43"/>
  <c r="M267" i="43"/>
  <c r="K267" i="43"/>
  <c r="I267" i="43"/>
  <c r="M266" i="43"/>
  <c r="K266" i="43"/>
  <c r="I266" i="43"/>
  <c r="M265" i="43"/>
  <c r="K265" i="43"/>
  <c r="I265" i="43"/>
  <c r="M264" i="43"/>
  <c r="K264" i="43"/>
  <c r="I264" i="43"/>
  <c r="M263" i="43"/>
  <c r="K263" i="43"/>
  <c r="I263" i="43"/>
  <c r="M262" i="43"/>
  <c r="K262" i="43"/>
  <c r="I262" i="43"/>
  <c r="M261" i="43"/>
  <c r="K261" i="43"/>
  <c r="I261" i="43"/>
  <c r="M260" i="43"/>
  <c r="K260" i="43"/>
  <c r="I260" i="43"/>
  <c r="M259" i="43"/>
  <c r="K259" i="43"/>
  <c r="I259" i="43"/>
  <c r="M258" i="43"/>
  <c r="K258" i="43"/>
  <c r="I258" i="43"/>
  <c r="M257" i="43"/>
  <c r="K257" i="43"/>
  <c r="I257" i="43"/>
  <c r="M256" i="43"/>
  <c r="K256" i="43"/>
  <c r="I256" i="43"/>
  <c r="M255" i="43"/>
  <c r="K255" i="43"/>
  <c r="I255" i="43"/>
  <c r="M254" i="43"/>
  <c r="K254" i="43"/>
  <c r="I254" i="43"/>
  <c r="M253" i="43"/>
  <c r="K253" i="43"/>
  <c r="I253" i="43"/>
  <c r="M252" i="43"/>
  <c r="K252" i="43"/>
  <c r="I252" i="43"/>
  <c r="M251" i="43"/>
  <c r="K251" i="43"/>
  <c r="I251" i="43"/>
  <c r="M250" i="43"/>
  <c r="K250" i="43"/>
  <c r="I250" i="43"/>
  <c r="M249" i="43"/>
  <c r="K249" i="43"/>
  <c r="I249" i="43"/>
  <c r="M248" i="43"/>
  <c r="K248" i="43"/>
  <c r="I248" i="43"/>
  <c r="M247" i="43"/>
  <c r="K247" i="43"/>
  <c r="I247" i="43"/>
  <c r="M246" i="43"/>
  <c r="K246" i="43"/>
  <c r="I246" i="43"/>
  <c r="M245" i="43"/>
  <c r="K245" i="43"/>
  <c r="I245" i="43"/>
  <c r="M244" i="43"/>
  <c r="K244" i="43"/>
  <c r="I244" i="43"/>
  <c r="M243" i="43"/>
  <c r="K243" i="43"/>
  <c r="I243" i="43"/>
  <c r="M242" i="43"/>
  <c r="K242" i="43"/>
  <c r="I242" i="43"/>
  <c r="M241" i="43"/>
  <c r="K241" i="43"/>
  <c r="I241" i="43"/>
  <c r="M240" i="43"/>
  <c r="K240" i="43"/>
  <c r="I240" i="43"/>
  <c r="M239" i="43"/>
  <c r="K239" i="43"/>
  <c r="I239" i="43"/>
  <c r="M238" i="43"/>
  <c r="K238" i="43"/>
  <c r="I238" i="43"/>
  <c r="M237" i="43"/>
  <c r="K237" i="43"/>
  <c r="I237" i="43"/>
  <c r="M236" i="43"/>
  <c r="K236" i="43"/>
  <c r="I236" i="43"/>
  <c r="M235" i="43"/>
  <c r="K235" i="43"/>
  <c r="I235" i="43"/>
  <c r="M234" i="43"/>
  <c r="K234" i="43"/>
  <c r="I234" i="43"/>
  <c r="M233" i="43"/>
  <c r="K233" i="43"/>
  <c r="I233" i="43"/>
  <c r="M232" i="43"/>
  <c r="K232" i="43"/>
  <c r="I232" i="43"/>
  <c r="M231" i="43"/>
  <c r="K231" i="43"/>
  <c r="I231" i="43"/>
  <c r="M230" i="43"/>
  <c r="K230" i="43"/>
  <c r="I230" i="43"/>
  <c r="M229" i="43"/>
  <c r="K229" i="43"/>
  <c r="I229" i="43"/>
  <c r="M228" i="43"/>
  <c r="K228" i="43"/>
  <c r="I228" i="43"/>
  <c r="M227" i="43"/>
  <c r="K227" i="43"/>
  <c r="I227" i="43"/>
  <c r="M226" i="43"/>
  <c r="K226" i="43"/>
  <c r="I226" i="43"/>
  <c r="M225" i="43"/>
  <c r="K225" i="43"/>
  <c r="I225" i="43"/>
  <c r="M224" i="43"/>
  <c r="K224" i="43"/>
  <c r="I224" i="43"/>
  <c r="M223" i="43"/>
  <c r="K223" i="43"/>
  <c r="I223" i="43"/>
  <c r="M222" i="43"/>
  <c r="K222" i="43"/>
  <c r="I222" i="43"/>
  <c r="M221" i="43"/>
  <c r="K221" i="43"/>
  <c r="I221" i="43"/>
  <c r="M220" i="43"/>
  <c r="K220" i="43"/>
  <c r="I220" i="43"/>
  <c r="M219" i="43"/>
  <c r="K219" i="43"/>
  <c r="I219" i="43"/>
  <c r="M218" i="43"/>
  <c r="K218" i="43"/>
  <c r="I218" i="43"/>
  <c r="M217" i="43"/>
  <c r="K217" i="43"/>
  <c r="I217" i="43"/>
  <c r="M216" i="43"/>
  <c r="K216" i="43"/>
  <c r="I216" i="43"/>
  <c r="M215" i="43"/>
  <c r="K215" i="43"/>
  <c r="I215" i="43"/>
  <c r="M214" i="43"/>
  <c r="K214" i="43"/>
  <c r="I214" i="43"/>
  <c r="M213" i="43"/>
  <c r="K213" i="43"/>
  <c r="I213" i="43"/>
  <c r="M212" i="43"/>
  <c r="K212" i="43"/>
  <c r="I212" i="43"/>
  <c r="M211" i="43"/>
  <c r="K211" i="43"/>
  <c r="I211" i="43"/>
  <c r="M210" i="43"/>
  <c r="K210" i="43"/>
  <c r="I210" i="43"/>
  <c r="M209" i="43"/>
  <c r="K209" i="43"/>
  <c r="I209" i="43"/>
  <c r="M208" i="43"/>
  <c r="K208" i="43"/>
  <c r="I208" i="43"/>
  <c r="M207" i="43"/>
  <c r="K207" i="43"/>
  <c r="I207" i="43"/>
  <c r="M206" i="43"/>
  <c r="K206" i="43"/>
  <c r="I206" i="43"/>
  <c r="M205" i="43"/>
  <c r="K205" i="43"/>
  <c r="I205" i="43"/>
  <c r="M204" i="43"/>
  <c r="K204" i="43"/>
  <c r="I204" i="43"/>
  <c r="M203" i="43"/>
  <c r="K203" i="43"/>
  <c r="I203" i="43"/>
  <c r="M202" i="43"/>
  <c r="K202" i="43"/>
  <c r="I202" i="43"/>
  <c r="M201" i="43"/>
  <c r="K201" i="43"/>
  <c r="I201" i="43"/>
  <c r="M200" i="43"/>
  <c r="K200" i="43"/>
  <c r="I200" i="43"/>
  <c r="M199" i="43"/>
  <c r="K199" i="43"/>
  <c r="I199" i="43"/>
  <c r="M198" i="43"/>
  <c r="K198" i="43"/>
  <c r="I198" i="43"/>
  <c r="M197" i="43"/>
  <c r="K197" i="43"/>
  <c r="I197" i="43"/>
  <c r="M196" i="43"/>
  <c r="K196" i="43"/>
  <c r="I196" i="43"/>
  <c r="M195" i="43"/>
  <c r="K195" i="43"/>
  <c r="I195" i="43"/>
  <c r="M194" i="43"/>
  <c r="K194" i="43"/>
  <c r="I194" i="43"/>
  <c r="M193" i="43"/>
  <c r="K193" i="43"/>
  <c r="I193" i="43"/>
  <c r="M192" i="43"/>
  <c r="K192" i="43"/>
  <c r="I192" i="43"/>
  <c r="M191" i="43"/>
  <c r="K191" i="43"/>
  <c r="I191" i="43"/>
  <c r="M190" i="43"/>
  <c r="K190" i="43"/>
  <c r="I190" i="43"/>
  <c r="M189" i="43"/>
  <c r="K189" i="43"/>
  <c r="I189" i="43"/>
  <c r="M188" i="43"/>
  <c r="K188" i="43"/>
  <c r="I188" i="43"/>
  <c r="M187" i="43"/>
  <c r="K187" i="43"/>
  <c r="I187" i="43"/>
  <c r="M186" i="43"/>
  <c r="K186" i="43"/>
  <c r="I186" i="43"/>
  <c r="M185" i="43"/>
  <c r="K185" i="43"/>
  <c r="I185" i="43"/>
  <c r="M184" i="43"/>
  <c r="K184" i="43"/>
  <c r="I184" i="43"/>
  <c r="M183" i="43"/>
  <c r="K183" i="43"/>
  <c r="I183" i="43"/>
  <c r="M182" i="43"/>
  <c r="K182" i="43"/>
  <c r="I182" i="43"/>
  <c r="M181" i="43"/>
  <c r="K181" i="43"/>
  <c r="I181" i="43"/>
  <c r="M180" i="43"/>
  <c r="K180" i="43"/>
  <c r="I180" i="43"/>
  <c r="M179" i="43"/>
  <c r="K179" i="43"/>
  <c r="I179" i="43"/>
  <c r="M178" i="43"/>
  <c r="K178" i="43"/>
  <c r="I178" i="43"/>
  <c r="M177" i="43"/>
  <c r="K177" i="43"/>
  <c r="I177" i="43"/>
  <c r="M176" i="43"/>
  <c r="K176" i="43"/>
  <c r="I176" i="43"/>
  <c r="M175" i="43"/>
  <c r="K175" i="43"/>
  <c r="I175" i="43"/>
  <c r="M174" i="43"/>
  <c r="K174" i="43"/>
  <c r="I174" i="43"/>
  <c r="M173" i="43"/>
  <c r="K173" i="43"/>
  <c r="I173" i="43"/>
  <c r="M172" i="43"/>
  <c r="K172" i="43"/>
  <c r="I172" i="43"/>
  <c r="M171" i="43"/>
  <c r="K171" i="43"/>
  <c r="I171" i="43"/>
  <c r="M170" i="43"/>
  <c r="K170" i="43"/>
  <c r="I170" i="43"/>
  <c r="M169" i="43"/>
  <c r="K169" i="43"/>
  <c r="I169" i="43"/>
  <c r="M168" i="43"/>
  <c r="K168" i="43"/>
  <c r="I168" i="43"/>
  <c r="M167" i="43"/>
  <c r="K167" i="43"/>
  <c r="I167" i="43"/>
  <c r="M166" i="43"/>
  <c r="K166" i="43"/>
  <c r="I166" i="43"/>
  <c r="M165" i="43"/>
  <c r="K165" i="43"/>
  <c r="I165" i="43"/>
  <c r="M164" i="43"/>
  <c r="K164" i="43"/>
  <c r="I164" i="43"/>
  <c r="M163" i="43"/>
  <c r="K163" i="43"/>
  <c r="I163" i="43"/>
  <c r="M162" i="43"/>
  <c r="K162" i="43"/>
  <c r="I162" i="43"/>
  <c r="M161" i="43"/>
  <c r="K161" i="43"/>
  <c r="I161" i="43"/>
  <c r="M160" i="43"/>
  <c r="K160" i="43"/>
  <c r="I160" i="43"/>
  <c r="M159" i="43"/>
  <c r="K159" i="43"/>
  <c r="I159" i="43"/>
  <c r="M158" i="43"/>
  <c r="K158" i="43"/>
  <c r="I158" i="43"/>
  <c r="M157" i="43"/>
  <c r="K157" i="43"/>
  <c r="I157" i="43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16" i="43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AH24" i="43"/>
  <c r="AG24" i="43"/>
  <c r="AF24" i="43"/>
  <c r="AE24" i="43"/>
  <c r="AD24" i="43"/>
  <c r="AC24" i="43"/>
  <c r="AB24" i="43"/>
  <c r="AA24" i="43"/>
  <c r="M23" i="43"/>
  <c r="K23" i="43"/>
  <c r="I23" i="43"/>
  <c r="AH23" i="43"/>
  <c r="AG23" i="43"/>
  <c r="AF23" i="43"/>
  <c r="AE23" i="43"/>
  <c r="AC23" i="43"/>
  <c r="AB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Q19" i="1"/>
  <c r="A31" i="56" l="1"/>
  <c r="L61" i="56"/>
  <c r="I117" i="29"/>
  <c r="K117" i="29"/>
  <c r="M117" i="29"/>
  <c r="I118" i="29"/>
  <c r="K118" i="29"/>
  <c r="M118" i="29"/>
  <c r="I119" i="29"/>
  <c r="K119" i="29"/>
  <c r="M119" i="29"/>
  <c r="I120" i="29"/>
  <c r="K120" i="29"/>
  <c r="M120" i="29"/>
  <c r="I121" i="29"/>
  <c r="K121" i="29"/>
  <c r="M121" i="29"/>
  <c r="I122" i="29"/>
  <c r="K122" i="29"/>
  <c r="M122" i="29"/>
  <c r="I123" i="29"/>
  <c r="K123" i="29"/>
  <c r="M123" i="29"/>
  <c r="I124" i="29"/>
  <c r="K124" i="29"/>
  <c r="M124" i="29"/>
  <c r="I125" i="29"/>
  <c r="K125" i="29"/>
  <c r="M125" i="29"/>
  <c r="I126" i="29"/>
  <c r="K126" i="29"/>
  <c r="M126" i="29"/>
  <c r="I127" i="29"/>
  <c r="K127" i="29"/>
  <c r="M127" i="29"/>
  <c r="I128" i="29"/>
  <c r="K128" i="29"/>
  <c r="M128" i="29"/>
  <c r="I129" i="29"/>
  <c r="K129" i="29"/>
  <c r="M129" i="29"/>
  <c r="I130" i="29"/>
  <c r="K130" i="29"/>
  <c r="M130" i="29"/>
  <c r="I131" i="29"/>
  <c r="K131" i="29"/>
  <c r="M131" i="29"/>
  <c r="I132" i="29"/>
  <c r="K132" i="29"/>
  <c r="M132" i="29"/>
  <c r="I133" i="29"/>
  <c r="K133" i="29"/>
  <c r="M133" i="29"/>
  <c r="I134" i="29"/>
  <c r="K134" i="29"/>
  <c r="M134" i="29"/>
  <c r="I135" i="29"/>
  <c r="K135" i="29"/>
  <c r="M135" i="29"/>
  <c r="I136" i="29"/>
  <c r="K136" i="29"/>
  <c r="M136" i="29"/>
  <c r="I137" i="29"/>
  <c r="K137" i="29"/>
  <c r="M137" i="29"/>
  <c r="I138" i="29"/>
  <c r="K138" i="29"/>
  <c r="M138" i="29"/>
  <c r="I139" i="29"/>
  <c r="K139" i="29"/>
  <c r="M139" i="29"/>
  <c r="I140" i="29"/>
  <c r="K140" i="29"/>
  <c r="M140" i="29"/>
  <c r="I141" i="29"/>
  <c r="K141" i="29"/>
  <c r="M141" i="29"/>
  <c r="I142" i="29"/>
  <c r="K142" i="29"/>
  <c r="M142" i="29"/>
  <c r="I143" i="29"/>
  <c r="K143" i="29"/>
  <c r="M143" i="29"/>
  <c r="I144" i="29"/>
  <c r="K144" i="29"/>
  <c r="M144" i="29"/>
  <c r="I145" i="29"/>
  <c r="K145" i="29"/>
  <c r="M145" i="29"/>
  <c r="I146" i="29"/>
  <c r="K146" i="29"/>
  <c r="M146" i="29"/>
  <c r="I147" i="29"/>
  <c r="K147" i="29"/>
  <c r="M147" i="29"/>
  <c r="I148" i="29"/>
  <c r="K148" i="29"/>
  <c r="M148" i="29"/>
  <c r="I149" i="29"/>
  <c r="K149" i="29"/>
  <c r="M149" i="29"/>
  <c r="I150" i="29"/>
  <c r="K150" i="29"/>
  <c r="M150" i="29"/>
  <c r="I151" i="29"/>
  <c r="K151" i="29"/>
  <c r="M151" i="29"/>
  <c r="I152" i="29"/>
  <c r="K152" i="29"/>
  <c r="M152" i="29"/>
  <c r="I153" i="29"/>
  <c r="K153" i="29"/>
  <c r="M153" i="29"/>
  <c r="I154" i="29"/>
  <c r="K154" i="29"/>
  <c r="M154" i="29"/>
  <c r="I155" i="29"/>
  <c r="K155" i="29"/>
  <c r="M155" i="29"/>
  <c r="I156" i="29"/>
  <c r="K156" i="29"/>
  <c r="M156" i="29"/>
  <c r="I157" i="29"/>
  <c r="K157" i="29"/>
  <c r="M157" i="29"/>
  <c r="I158" i="29"/>
  <c r="K158" i="29"/>
  <c r="M158" i="29"/>
  <c r="I159" i="29"/>
  <c r="K159" i="29"/>
  <c r="M159" i="29"/>
  <c r="I160" i="29"/>
  <c r="K160" i="29"/>
  <c r="M160" i="29"/>
  <c r="I161" i="29"/>
  <c r="K161" i="29"/>
  <c r="M161" i="29"/>
  <c r="I162" i="29"/>
  <c r="K162" i="29"/>
  <c r="M162" i="29"/>
  <c r="I163" i="29"/>
  <c r="K163" i="29"/>
  <c r="M163" i="29"/>
  <c r="I164" i="29"/>
  <c r="K164" i="29"/>
  <c r="M164" i="29"/>
  <c r="I165" i="29"/>
  <c r="K165" i="29"/>
  <c r="M165" i="29"/>
  <c r="I166" i="29"/>
  <c r="K166" i="29"/>
  <c r="M166" i="29"/>
  <c r="I167" i="29"/>
  <c r="K167" i="29"/>
  <c r="M167" i="29"/>
  <c r="I168" i="29"/>
  <c r="K168" i="29"/>
  <c r="M168" i="29"/>
  <c r="I169" i="29"/>
  <c r="K169" i="29"/>
  <c r="M169" i="29"/>
  <c r="I170" i="29"/>
  <c r="K170" i="29"/>
  <c r="M170" i="29"/>
  <c r="I171" i="29"/>
  <c r="K171" i="29"/>
  <c r="M171" i="29"/>
  <c r="I172" i="29"/>
  <c r="K172" i="29"/>
  <c r="M172" i="29"/>
  <c r="I173" i="29"/>
  <c r="K173" i="29"/>
  <c r="M173" i="29"/>
  <c r="I174" i="29"/>
  <c r="K174" i="29"/>
  <c r="M174" i="29"/>
  <c r="I175" i="29"/>
  <c r="K175" i="29"/>
  <c r="M175" i="29"/>
  <c r="I176" i="29"/>
  <c r="K176" i="29"/>
  <c r="M176" i="29"/>
  <c r="I177" i="29"/>
  <c r="K177" i="29"/>
  <c r="M177" i="29"/>
  <c r="I178" i="29"/>
  <c r="K178" i="29"/>
  <c r="M178" i="29"/>
  <c r="I179" i="29"/>
  <c r="K179" i="29"/>
  <c r="M179" i="29"/>
  <c r="I180" i="29"/>
  <c r="K180" i="29"/>
  <c r="M180" i="29"/>
  <c r="I181" i="29"/>
  <c r="K181" i="29"/>
  <c r="M181" i="29"/>
  <c r="I182" i="29"/>
  <c r="K182" i="29"/>
  <c r="M182" i="29"/>
  <c r="I183" i="29"/>
  <c r="K183" i="29"/>
  <c r="M183" i="29"/>
  <c r="I184" i="29"/>
  <c r="K184" i="29"/>
  <c r="M184" i="29"/>
  <c r="I185" i="29"/>
  <c r="K185" i="29"/>
  <c r="M185" i="29"/>
  <c r="I186" i="29"/>
  <c r="K186" i="29"/>
  <c r="M186" i="29"/>
  <c r="I187" i="29"/>
  <c r="K187" i="29"/>
  <c r="M187" i="29"/>
  <c r="I188" i="29"/>
  <c r="K188" i="29"/>
  <c r="M188" i="29"/>
  <c r="I189" i="29"/>
  <c r="K189" i="29"/>
  <c r="M189" i="29"/>
  <c r="I190" i="29"/>
  <c r="K190" i="29"/>
  <c r="M190" i="29"/>
  <c r="I191" i="29"/>
  <c r="K191" i="29"/>
  <c r="M191" i="29"/>
  <c r="I192" i="29"/>
  <c r="K192" i="29"/>
  <c r="M192" i="29"/>
  <c r="I193" i="29"/>
  <c r="K193" i="29"/>
  <c r="M193" i="29"/>
  <c r="I194" i="29"/>
  <c r="K194" i="29"/>
  <c r="M194" i="29"/>
  <c r="I195" i="29"/>
  <c r="K195" i="29"/>
  <c r="M195" i="29"/>
  <c r="I196" i="29"/>
  <c r="K196" i="29"/>
  <c r="M196" i="29"/>
  <c r="I197" i="29"/>
  <c r="K197" i="29"/>
  <c r="M197" i="29"/>
  <c r="I198" i="29"/>
  <c r="K198" i="29"/>
  <c r="M198" i="29"/>
  <c r="I199" i="29"/>
  <c r="K199" i="29"/>
  <c r="M199" i="29"/>
  <c r="I200" i="29"/>
  <c r="K200" i="29"/>
  <c r="M200" i="29"/>
  <c r="I201" i="29"/>
  <c r="K201" i="29"/>
  <c r="M201" i="29"/>
  <c r="I202" i="29"/>
  <c r="K202" i="29"/>
  <c r="M202" i="29"/>
  <c r="I203" i="29"/>
  <c r="K203" i="29"/>
  <c r="M203" i="29"/>
  <c r="I204" i="29"/>
  <c r="K204" i="29"/>
  <c r="M204" i="29"/>
  <c r="I205" i="29"/>
  <c r="K205" i="29"/>
  <c r="M205" i="29"/>
  <c r="I206" i="29"/>
  <c r="K206" i="29"/>
  <c r="M206" i="29"/>
  <c r="I207" i="29"/>
  <c r="K207" i="29"/>
  <c r="M207" i="29"/>
  <c r="I208" i="29"/>
  <c r="K208" i="29"/>
  <c r="M208" i="29"/>
  <c r="I209" i="29"/>
  <c r="K209" i="29"/>
  <c r="M209" i="29"/>
  <c r="I210" i="29"/>
  <c r="K210" i="29"/>
  <c r="M210" i="29"/>
  <c r="I211" i="29"/>
  <c r="K211" i="29"/>
  <c r="M211" i="29"/>
  <c r="I212" i="29"/>
  <c r="K212" i="29"/>
  <c r="M212" i="29"/>
  <c r="I213" i="29"/>
  <c r="K213" i="29"/>
  <c r="M213" i="29"/>
  <c r="I214" i="29"/>
  <c r="K214" i="29"/>
  <c r="M214" i="29"/>
  <c r="I215" i="29"/>
  <c r="K215" i="29"/>
  <c r="M215" i="29"/>
  <c r="I216" i="29"/>
  <c r="K216" i="29"/>
  <c r="M216" i="29"/>
  <c r="I217" i="29"/>
  <c r="K217" i="29"/>
  <c r="M217" i="29"/>
  <c r="I218" i="29"/>
  <c r="K218" i="29"/>
  <c r="M218" i="29"/>
  <c r="I219" i="29"/>
  <c r="K219" i="29"/>
  <c r="M219" i="29"/>
  <c r="I220" i="29"/>
  <c r="K220" i="29"/>
  <c r="M220" i="29"/>
  <c r="I221" i="29"/>
  <c r="K221" i="29"/>
  <c r="M221" i="29"/>
  <c r="I222" i="29"/>
  <c r="K222" i="29"/>
  <c r="M222" i="29"/>
  <c r="I223" i="29"/>
  <c r="K223" i="29"/>
  <c r="M223" i="29"/>
  <c r="I224" i="29"/>
  <c r="K224" i="29"/>
  <c r="M224" i="29"/>
  <c r="I225" i="29"/>
  <c r="K225" i="29"/>
  <c r="M225" i="29"/>
  <c r="I226" i="29"/>
  <c r="K226" i="29"/>
  <c r="M226" i="29"/>
  <c r="I227" i="29"/>
  <c r="K227" i="29"/>
  <c r="M227" i="29"/>
  <c r="I228" i="29"/>
  <c r="K228" i="29"/>
  <c r="M228" i="29"/>
  <c r="I229" i="29"/>
  <c r="K229" i="29"/>
  <c r="M229" i="29"/>
  <c r="I230" i="29"/>
  <c r="K230" i="29"/>
  <c r="M230" i="29"/>
  <c r="I231" i="29"/>
  <c r="K231" i="29"/>
  <c r="M231" i="29"/>
  <c r="I232" i="29"/>
  <c r="K232" i="29"/>
  <c r="M232" i="29"/>
  <c r="I233" i="29"/>
  <c r="K233" i="29"/>
  <c r="M233" i="29"/>
  <c r="I234" i="29"/>
  <c r="K234" i="29"/>
  <c r="M234" i="29"/>
  <c r="I235" i="29"/>
  <c r="K235" i="29"/>
  <c r="M235" i="29"/>
  <c r="I236" i="29"/>
  <c r="K236" i="29"/>
  <c r="M236" i="29"/>
  <c r="I237" i="29"/>
  <c r="K237" i="29"/>
  <c r="M237" i="29"/>
  <c r="I238" i="29"/>
  <c r="K238" i="29"/>
  <c r="M238" i="29"/>
  <c r="I239" i="29"/>
  <c r="K239" i="29"/>
  <c r="M239" i="29"/>
  <c r="I240" i="29"/>
  <c r="K240" i="29"/>
  <c r="M240" i="29"/>
  <c r="I241" i="29"/>
  <c r="K241" i="29"/>
  <c r="M241" i="29"/>
  <c r="I242" i="29"/>
  <c r="K242" i="29"/>
  <c r="M242" i="29"/>
  <c r="I243" i="29"/>
  <c r="K243" i="29"/>
  <c r="M243" i="29"/>
  <c r="I244" i="29"/>
  <c r="K244" i="29"/>
  <c r="M244" i="29"/>
  <c r="I245" i="29"/>
  <c r="K245" i="29"/>
  <c r="M245" i="29"/>
  <c r="I246" i="29"/>
  <c r="K246" i="29"/>
  <c r="M246" i="29"/>
  <c r="I247" i="29"/>
  <c r="K247" i="29"/>
  <c r="M247" i="29"/>
  <c r="I248" i="29"/>
  <c r="K248" i="29"/>
  <c r="M248" i="29"/>
  <c r="I249" i="29"/>
  <c r="K249" i="29"/>
  <c r="M249" i="29"/>
  <c r="I250" i="29"/>
  <c r="K250" i="29"/>
  <c r="M250" i="29"/>
  <c r="I251" i="29"/>
  <c r="K251" i="29"/>
  <c r="M251" i="29"/>
  <c r="I252" i="29"/>
  <c r="K252" i="29"/>
  <c r="M252" i="29"/>
  <c r="I253" i="29"/>
  <c r="K253" i="29"/>
  <c r="M253" i="29"/>
  <c r="I254" i="29"/>
  <c r="K254" i="29"/>
  <c r="M254" i="29"/>
  <c r="I255" i="29"/>
  <c r="K255" i="29"/>
  <c r="M255" i="29"/>
  <c r="I256" i="29"/>
  <c r="K256" i="29"/>
  <c r="M256" i="29"/>
  <c r="I257" i="29"/>
  <c r="K257" i="29"/>
  <c r="M257" i="29"/>
  <c r="I258" i="29"/>
  <c r="K258" i="29"/>
  <c r="M258" i="29"/>
  <c r="I259" i="29"/>
  <c r="K259" i="29"/>
  <c r="M259" i="29"/>
  <c r="I260" i="29"/>
  <c r="K260" i="29"/>
  <c r="M260" i="29"/>
  <c r="I261" i="29"/>
  <c r="K261" i="29"/>
  <c r="M261" i="29"/>
  <c r="I262" i="29"/>
  <c r="K262" i="29"/>
  <c r="M262" i="29"/>
  <c r="I263" i="29"/>
  <c r="K263" i="29"/>
  <c r="M263" i="29"/>
  <c r="I264" i="29"/>
  <c r="K264" i="29"/>
  <c r="M264" i="29"/>
  <c r="I265" i="29"/>
  <c r="K265" i="29"/>
  <c r="M265" i="29"/>
  <c r="I266" i="29"/>
  <c r="K266" i="29"/>
  <c r="M266" i="29"/>
  <c r="I267" i="29"/>
  <c r="K267" i="29"/>
  <c r="M267" i="29"/>
  <c r="I268" i="29"/>
  <c r="K268" i="29"/>
  <c r="M268" i="29"/>
  <c r="I269" i="29"/>
  <c r="K269" i="29"/>
  <c r="M269" i="29"/>
  <c r="I270" i="29"/>
  <c r="K270" i="29"/>
  <c r="M270" i="29"/>
  <c r="I271" i="29"/>
  <c r="K271" i="29"/>
  <c r="M271" i="29"/>
  <c r="I272" i="29"/>
  <c r="K272" i="29"/>
  <c r="M272" i="29"/>
  <c r="I273" i="29"/>
  <c r="K273" i="29"/>
  <c r="M273" i="29"/>
  <c r="I274" i="29"/>
  <c r="K274" i="29"/>
  <c r="M274" i="29"/>
  <c r="I275" i="29"/>
  <c r="K275" i="29"/>
  <c r="M275" i="29"/>
  <c r="I276" i="29"/>
  <c r="K276" i="29"/>
  <c r="M276" i="29"/>
  <c r="I277" i="29"/>
  <c r="K277" i="29"/>
  <c r="M277" i="29"/>
  <c r="I278" i="29"/>
  <c r="K278" i="29"/>
  <c r="M278" i="29"/>
  <c r="I279" i="29"/>
  <c r="K279" i="29"/>
  <c r="M279" i="29"/>
  <c r="I280" i="29"/>
  <c r="K280" i="29"/>
  <c r="M280" i="29"/>
  <c r="I281" i="29"/>
  <c r="K281" i="29"/>
  <c r="M281" i="29"/>
  <c r="I282" i="29"/>
  <c r="K282" i="29"/>
  <c r="M282" i="29"/>
  <c r="I283" i="29"/>
  <c r="K283" i="29"/>
  <c r="M283" i="29"/>
  <c r="I284" i="29"/>
  <c r="K284" i="29"/>
  <c r="M284" i="29"/>
  <c r="I285" i="29"/>
  <c r="K285" i="29"/>
  <c r="M285" i="29"/>
  <c r="I286" i="29"/>
  <c r="K286" i="29"/>
  <c r="M286" i="29"/>
  <c r="I287" i="29"/>
  <c r="K287" i="29"/>
  <c r="M287" i="29"/>
  <c r="I288" i="29"/>
  <c r="K288" i="29"/>
  <c r="M288" i="29"/>
  <c r="I289" i="29"/>
  <c r="K289" i="29"/>
  <c r="M289" i="29"/>
  <c r="I290" i="29"/>
  <c r="K290" i="29"/>
  <c r="M290" i="29"/>
  <c r="I291" i="29"/>
  <c r="K291" i="29"/>
  <c r="M291" i="29"/>
  <c r="I292" i="29"/>
  <c r="K292" i="29"/>
  <c r="M292" i="29"/>
  <c r="I293" i="29"/>
  <c r="K293" i="29"/>
  <c r="M293" i="29"/>
  <c r="I294" i="29"/>
  <c r="K294" i="29"/>
  <c r="M294" i="29"/>
  <c r="I295" i="29"/>
  <c r="K295" i="29"/>
  <c r="M295" i="29"/>
  <c r="I296" i="29"/>
  <c r="K296" i="29"/>
  <c r="M296" i="29"/>
  <c r="I297" i="29"/>
  <c r="K297" i="29"/>
  <c r="M297" i="29"/>
  <c r="I298" i="29"/>
  <c r="K298" i="29"/>
  <c r="M298" i="29"/>
  <c r="I299" i="29"/>
  <c r="K299" i="29"/>
  <c r="M299" i="29"/>
  <c r="I300" i="29"/>
  <c r="K300" i="29"/>
  <c r="M300" i="29"/>
  <c r="I301" i="29"/>
  <c r="K301" i="29"/>
  <c r="M301" i="29"/>
  <c r="I302" i="29"/>
  <c r="K302" i="29"/>
  <c r="M302" i="29"/>
  <c r="I303" i="29"/>
  <c r="K303" i="29"/>
  <c r="M303" i="29"/>
  <c r="I304" i="29"/>
  <c r="K304" i="29"/>
  <c r="M304" i="29"/>
  <c r="I305" i="29"/>
  <c r="K305" i="29"/>
  <c r="M305" i="29"/>
  <c r="I306" i="29"/>
  <c r="K306" i="29"/>
  <c r="M306" i="29"/>
  <c r="A32" i="56" l="1"/>
  <c r="L62" i="56"/>
  <c r="V5" i="5"/>
  <c r="S5" i="5"/>
  <c r="P5" i="5"/>
  <c r="M5" i="5"/>
  <c r="C15" i="13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7" i="13" s="1"/>
  <c r="I38" i="5"/>
  <c r="I39" i="5"/>
  <c r="I40" i="5"/>
  <c r="I41" i="5"/>
  <c r="I42" i="5"/>
  <c r="I43" i="5"/>
  <c r="A33" i="56" l="1"/>
  <c r="L63" i="56"/>
  <c r="K5" i="5"/>
  <c r="J5" i="5"/>
  <c r="L20" i="21"/>
  <c r="A34" i="56" l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L64" i="56"/>
  <c r="K7" i="39"/>
  <c r="E6" i="39" l="1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K17" i="29"/>
  <c r="K18" i="29"/>
  <c r="K19" i="29"/>
  <c r="K20" i="29"/>
  <c r="K21" i="29"/>
  <c r="K22" i="29"/>
  <c r="K23" i="29"/>
  <c r="K24" i="29"/>
  <c r="K25" i="29"/>
  <c r="K26" i="29"/>
  <c r="K37" i="29"/>
  <c r="K38" i="29"/>
  <c r="K39" i="29"/>
  <c r="K40" i="29"/>
  <c r="K41" i="29"/>
  <c r="K42" i="29"/>
  <c r="K43" i="29"/>
  <c r="K44" i="29"/>
  <c r="K45" i="29"/>
  <c r="K46" i="29"/>
  <c r="K47" i="29"/>
  <c r="K48" i="29"/>
  <c r="K49" i="29"/>
  <c r="K50" i="29"/>
  <c r="K51" i="29"/>
  <c r="K52" i="29"/>
  <c r="K53" i="29"/>
  <c r="K54" i="29"/>
  <c r="K55" i="29"/>
  <c r="K56" i="29"/>
  <c r="K57" i="29"/>
  <c r="K58" i="29"/>
  <c r="K59" i="29"/>
  <c r="K60" i="29"/>
  <c r="K61" i="29"/>
  <c r="K62" i="29"/>
  <c r="K63" i="29"/>
  <c r="K64" i="29"/>
  <c r="K65" i="29"/>
  <c r="K66" i="29"/>
  <c r="K67" i="29"/>
  <c r="K68" i="29"/>
  <c r="K69" i="29"/>
  <c r="K70" i="29"/>
  <c r="K71" i="29"/>
  <c r="K72" i="29"/>
  <c r="K73" i="29"/>
  <c r="K74" i="29"/>
  <c r="K75" i="29"/>
  <c r="K76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M26" i="29"/>
  <c r="M25" i="29"/>
  <c r="M24" i="29"/>
  <c r="M23" i="29"/>
  <c r="M22" i="29"/>
  <c r="M21" i="29"/>
  <c r="M20" i="29"/>
  <c r="M19" i="29"/>
  <c r="M18" i="29"/>
  <c r="M17" i="29"/>
  <c r="M14" i="40" l="1"/>
  <c r="M15" i="40"/>
  <c r="G10" i="40"/>
  <c r="I14" i="40" l="1"/>
  <c r="I9" i="40"/>
  <c r="K9" i="40"/>
  <c r="K14" i="40"/>
  <c r="M9" i="40"/>
  <c r="K10" i="40"/>
  <c r="I10" i="40"/>
  <c r="K15" i="40"/>
  <c r="G15" i="40"/>
  <c r="M10" i="40"/>
  <c r="I15" i="40"/>
  <c r="E15" i="13" l="1"/>
  <c r="S5" i="3"/>
  <c r="V5" i="3" l="1"/>
  <c r="C21" i="13"/>
  <c r="E21" i="13" s="1"/>
  <c r="L19" i="21" l="1"/>
  <c r="L18" i="21"/>
  <c r="L17" i="21"/>
  <c r="L16" i="21"/>
  <c r="L10" i="21"/>
  <c r="L11" i="21"/>
  <c r="L12" i="21"/>
  <c r="L13" i="21"/>
  <c r="L9" i="21"/>
  <c r="C16" i="13"/>
  <c r="E16" i="13" s="1"/>
  <c r="C17" i="13"/>
  <c r="E17" i="13" s="1"/>
  <c r="C18" i="13"/>
  <c r="E18" i="13" s="1"/>
  <c r="C19" i="13"/>
  <c r="E19" i="13" s="1"/>
  <c r="C20" i="13"/>
  <c r="E20" i="13" s="1"/>
  <c r="C22" i="13"/>
  <c r="E22" i="13" s="1"/>
  <c r="C23" i="13"/>
  <c r="E23" i="13" s="1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23" i="5"/>
  <c r="B16" i="5"/>
  <c r="B5" i="5"/>
  <c r="T5" i="3"/>
  <c r="S37" i="3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G30" i="3"/>
  <c r="D10" i="13" l="1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E7" i="39"/>
  <c r="D9" i="13"/>
  <c r="E8" i="39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E10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C24" i="13"/>
  <c r="H38" i="6" l="1"/>
  <c r="H38" i="7"/>
  <c r="I24" i="13"/>
  <c r="C10" i="40"/>
  <c r="C9" i="40"/>
  <c r="D9" i="39"/>
  <c r="E11" i="39"/>
  <c r="E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<sst xmlns="http://schemas.openxmlformats.org/spreadsheetml/2006/main" count="10782" uniqueCount="721">
  <si>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0" type="noConversion"/>
  </si>
  <si>
    <t>月別</t>
    <phoneticPr fontId="7"/>
  </si>
  <si>
    <t>工廠</t>
    <phoneticPr fontId="7"/>
  </si>
  <si>
    <t>大溪廠</t>
    <phoneticPr fontId="10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</si>
  <si>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7"/>
  </si>
  <si>
    <t>※單位：千元</t>
    <phoneticPr fontId="7"/>
  </si>
  <si>
    <t>（２）ＫＰＩ達成進度</t>
    <phoneticPr fontId="7"/>
  </si>
  <si>
    <t>項目</t>
    <phoneticPr fontId="10" type="noConversion"/>
  </si>
  <si>
    <t>當月</t>
    <phoneticPr fontId="7"/>
  </si>
  <si>
    <t>前月</t>
  </si>
  <si>
    <t>差異</t>
  </si>
  <si>
    <t>累計</t>
  </si>
  <si>
    <t>KPI</t>
    <phoneticPr fontId="7"/>
  </si>
  <si>
    <t>前月</t>
    <phoneticPr fontId="7"/>
  </si>
  <si>
    <t>※補充</t>
    <phoneticPr fontId="7"/>
  </si>
  <si>
    <t>業績金額</t>
    <phoneticPr fontId="7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</si>
  <si>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7"/>
  </si>
  <si>
    <t>個／MH</t>
    <phoneticPr fontId="7"/>
  </si>
  <si>
    <t>訂單數量</t>
    <phoneticPr fontId="7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</si>
  <si>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7"/>
  </si>
  <si>
    <t>達成率</t>
  </si>
  <si>
    <t>材料費</t>
  </si>
  <si>
    <t>半成品-報廢(%)</t>
    <phoneticPr fontId="7"/>
  </si>
  <si>
    <t>報廢率</t>
    <phoneticPr fontId="7"/>
  </si>
  <si>
    <t>材料費率</t>
  </si>
  <si>
    <t>半成品-超用(%)</t>
    <phoneticPr fontId="7"/>
  </si>
  <si>
    <t>超用率</t>
    <phoneticPr fontId="7"/>
  </si>
  <si>
    <t>勞務成本</t>
    <phoneticPr fontId="7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</si>
  <si>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7"/>
  </si>
  <si>
    <t>導入率</t>
  </si>
  <si>
    <t>勞務費率</t>
    <phoneticPr fontId="7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</si>
  <si>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7"/>
  </si>
  <si>
    <t>實施率</t>
    <phoneticPr fontId="7"/>
  </si>
  <si>
    <t>（３）業績構成比</t>
    <phoneticPr fontId="7"/>
  </si>
  <si>
    <t>（４）訂單數量構成比</t>
    <phoneticPr fontId="7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</si>
  <si>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7"/>
  </si>
  <si>
    <t>比例</t>
    <phoneticPr fontId="7"/>
  </si>
  <si>
    <t>差異</t>
    <phoneticPr fontId="7"/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</si>
  <si>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0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</si>
  <si>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0" type="noConversion"/>
  </si>
  <si>
    <t>18℃-壽司手卷(071,072,075,076)</t>
    <phoneticPr fontId="10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</si>
  <si>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0" type="noConversion"/>
  </si>
  <si>
    <t>4℃-飯糰(065)</t>
  </si>
  <si>
    <t>4℃-壽司手卷(077)</t>
    <phoneticPr fontId="10" type="noConversion"/>
  </si>
  <si>
    <t>4℃-壽司手卷(077)</t>
  </si>
  <si>
    <t>主食(091,092,093,094,095)</t>
    <phoneticPr fontId="10" type="noConversion"/>
  </si>
  <si>
    <t>主食(091,092,093,094,095)</t>
  </si>
  <si>
    <t>便當(083)</t>
    <phoneticPr fontId="10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</si>
  <si>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</si>
  <si>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0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</si>
  <si>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</si>
  <si>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0" type="noConversion"/>
  </si>
  <si>
    <t>季節調理麵(111,112)</t>
  </si>
  <si>
    <t>微波小吃(153,154,155)</t>
    <phoneticPr fontId="10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</si>
  <si>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</si>
  <si>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7"/>
  </si>
  <si>
    <t>品群</t>
    <phoneticPr fontId="7"/>
  </si>
  <si>
    <t>18℃-飯A15:A23糰(061,063)</t>
  </si>
  <si>
    <t>18℃-壽司手卷(071,072,075,076)</t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</si>
  <si>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0" type="noConversion"/>
  </si>
  <si>
    <t>週別</t>
    <phoneticPr fontId="10" type="noConversion"/>
  </si>
  <si>
    <t>W2</t>
    <phoneticPr fontId="10" type="noConversion"/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</si>
  <si>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7"/>
  </si>
  <si>
    <t>當週</t>
    <phoneticPr fontId="7"/>
  </si>
  <si>
    <t>前週</t>
    <phoneticPr fontId="10" type="noConversion"/>
  </si>
  <si>
    <t>當週</t>
  </si>
  <si>
    <t>前週</t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</si>
  <si>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7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</si>
  <si>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7"/>
  </si>
  <si>
    <t>材料費</t>
    <phoneticPr fontId="10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</si>
  <si>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7"/>
  </si>
  <si>
    <r>
      <t>教育訓練-</t>
    </r>
    <r>
      <rPr>
        <sz val="10"/>
        <color theme="1"/>
        <rFont val="Meiryo UI"/>
        <family val="2"/>
      </rPr>
      <t>實施率(%)</t>
    </r>
    <phoneticPr fontId="7"/>
  </si>
  <si>
    <t>前週</t>
    <phoneticPr fontId="7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</si>
  <si>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7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</si>
  <si>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0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</si>
  <si>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0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</si>
  <si>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0" type="noConversion"/>
  </si>
  <si>
    <t>日期</t>
    <phoneticPr fontId="10" type="noConversion"/>
  </si>
  <si>
    <t>營業額(元)</t>
    <phoneticPr fontId="10" type="noConversion"/>
  </si>
  <si>
    <t>訂單數量(個)</t>
    <phoneticPr fontId="10" type="noConversion"/>
  </si>
  <si>
    <t>材料費(元)</t>
    <phoneticPr fontId="10" type="noConversion"/>
  </si>
  <si>
    <t>材料費率（材料費／營業額）</t>
    <phoneticPr fontId="10" type="noConversion"/>
  </si>
  <si>
    <t>勞務成本（全廠人事成本）</t>
    <phoneticPr fontId="10" type="noConversion"/>
  </si>
  <si>
    <t>勞務費率（勞務成本／營業額）</t>
    <phoneticPr fontId="10" type="noConversion"/>
  </si>
  <si>
    <t>日</t>
    <phoneticPr fontId="10" type="noConversion"/>
  </si>
  <si>
    <t>週累積</t>
    <phoneticPr fontId="10" type="noConversion"/>
  </si>
  <si>
    <t>月累積</t>
    <phoneticPr fontId="10" type="noConversion"/>
  </si>
  <si>
    <t>八</t>
    <phoneticPr fontId="10" type="noConversion"/>
  </si>
  <si>
    <t>五</t>
    <phoneticPr fontId="10" type="noConversion"/>
  </si>
  <si>
    <t>六</t>
    <phoneticPr fontId="10" type="noConversion"/>
  </si>
  <si>
    <t>一</t>
    <phoneticPr fontId="10" type="noConversion"/>
  </si>
  <si>
    <t>二</t>
    <phoneticPr fontId="10" type="noConversion"/>
  </si>
  <si>
    <t>三</t>
    <phoneticPr fontId="10" type="noConversion"/>
  </si>
  <si>
    <t>四</t>
    <phoneticPr fontId="10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</si>
  <si>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0" type="noConversion"/>
  </si>
  <si>
    <t>（２）ＫＰＩ達成進度</t>
    <phoneticPr fontId="10" type="noConversion"/>
  </si>
  <si>
    <t xml:space="preserve">人時生產性(個/人) </t>
  </si>
  <si>
    <t xml:space="preserve">人時生產性達成率(%) </t>
  </si>
  <si>
    <t xml:space="preserve">半成品報廢(%) </t>
    <phoneticPr fontId="10" type="noConversion"/>
  </si>
  <si>
    <t xml:space="preserve">半成品超用(%) </t>
  </si>
  <si>
    <t>固定產線-導入率(固定產線數/總產線數)</t>
    <phoneticPr fontId="10" type="noConversion"/>
  </si>
  <si>
    <t>教育訓練-實施率(進度/計畫)</t>
    <phoneticPr fontId="10" type="noConversion"/>
  </si>
  <si>
    <t>週平均</t>
    <phoneticPr fontId="10" type="noConversion"/>
  </si>
  <si>
    <t>月平均</t>
    <phoneticPr fontId="10" type="noConversion"/>
  </si>
  <si>
    <t>（3）業績構成比</t>
    <phoneticPr fontId="10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</si>
  <si>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0" type="noConversion"/>
  </si>
  <si>
    <t>營業額</t>
    <phoneticPr fontId="10" type="noConversion"/>
  </si>
  <si>
    <t>品類業績</t>
    <phoneticPr fontId="10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</si>
  <si>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0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</si>
  <si>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0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</si>
  <si>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0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</si>
  <si>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0" type="noConversion"/>
  </si>
  <si>
    <t>主食</t>
    <phoneticPr fontId="10" type="noConversion"/>
  </si>
  <si>
    <t>便當</t>
    <phoneticPr fontId="10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</si>
  <si>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0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</si>
  <si>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0" type="noConversion"/>
  </si>
  <si>
    <t>微波小吃</t>
    <phoneticPr fontId="10" type="noConversion"/>
  </si>
  <si>
    <t>一配</t>
    <phoneticPr fontId="10" type="noConversion"/>
  </si>
  <si>
    <t>二配</t>
    <phoneticPr fontId="10" type="noConversion"/>
  </si>
  <si>
    <t>合計</t>
    <phoneticPr fontId="10" type="noConversion"/>
  </si>
  <si>
    <t>業績(元)</t>
    <phoneticPr fontId="10" type="noConversion"/>
  </si>
  <si>
    <t>比例(%)</t>
    <phoneticPr fontId="10" type="noConversion"/>
  </si>
  <si>
    <t>（4）訂單數量構成比</t>
    <phoneticPr fontId="10" type="noConversion"/>
  </si>
  <si>
    <t>訂單量</t>
    <phoneticPr fontId="10" type="noConversion"/>
  </si>
  <si>
    <t>品類訂單量</t>
    <phoneticPr fontId="10" type="noConversion"/>
  </si>
  <si>
    <t>訂單數</t>
    <phoneticPr fontId="10" type="noConversion"/>
  </si>
  <si>
    <r>
      <rPr>
        <sz val="10"/>
        <color rgb="FFFF0000"/>
        <rFont val="Microsoft JhengHei UI"/>
        <family val="2"/>
        <charset val="136"/>
      </rPr>
      <t>9</t>
    </r>
    <r>
      <rPr>
        <sz val="10"/>
        <color rgb="FFFF0000"/>
        <rFont val="Meiryo UI"/>
        <family val="2"/>
        <charset val="128"/>
      </rPr>
      <t>月平均人時性</t>
    </r>
    <phoneticPr fontId="10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</si>
  <si>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0" type="noConversion"/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</si>
  <si>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0" type="noConversion"/>
  </si>
  <si>
    <t>品群</t>
    <phoneticPr fontId="10" type="noConversion"/>
  </si>
  <si>
    <t>商品名稱</t>
    <phoneticPr fontId="10" type="noConversion"/>
  </si>
  <si>
    <t>計畫</t>
    <phoneticPr fontId="10" type="noConversion"/>
  </si>
  <si>
    <t>平均人時性</t>
    <phoneticPr fontId="10" type="noConversion"/>
  </si>
  <si>
    <t>實績 (週平均)</t>
    <phoneticPr fontId="10" type="noConversion"/>
  </si>
  <si>
    <t>排名</t>
    <phoneticPr fontId="10" type="noConversion"/>
  </si>
  <si>
    <t>日報</t>
    <phoneticPr fontId="10" type="noConversion"/>
  </si>
  <si>
    <t>實際</t>
    <phoneticPr fontId="10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</si>
  <si>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0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</si>
  <si>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0" type="noConversion"/>
  </si>
  <si>
    <t>人數</t>
    <phoneticPr fontId="10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</si>
  <si>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0" type="noConversion"/>
  </si>
  <si>
    <t>人時性</t>
    <phoneticPr fontId="10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</si>
  <si>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0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</si>
  <si>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</si>
  <si>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</si>
  <si>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</si>
  <si>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</si>
  <si>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</si>
  <si>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</si>
  <si>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</si>
  <si>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0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</si>
  <si>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0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</si>
  <si>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</si>
  <si>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</si>
  <si>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</si>
  <si>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</si>
  <si>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</si>
  <si>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</si>
  <si>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</si>
  <si>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</si>
  <si>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</si>
  <si>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</si>
  <si>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</si>
  <si>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</si>
  <si>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</si>
  <si>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</si>
  <si>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</si>
  <si>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</si>
  <si>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</si>
  <si>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</si>
  <si>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0" type="noConversion"/>
  </si>
  <si>
    <t>一配三杯辣海瓜子飯糰</t>
  </si>
  <si>
    <t>一配北海道秋鮭親子飯糰</t>
  </si>
  <si>
    <t>一配明太子龍蝦風味沙拉飯糰</t>
  </si>
  <si>
    <t>一配海老天婦羅飯糰</t>
  </si>
  <si>
    <t>一配壹號醬炙烤牛飯糰</t>
  </si>
  <si>
    <t>一配經典肉鬆飯糰</t>
  </si>
  <si>
    <t>一配熟成紅鮭飯糰</t>
  </si>
  <si>
    <t>一配蔬食鮪魚飯糰</t>
  </si>
  <si>
    <t>一配鮪魚飯糰</t>
  </si>
  <si>
    <t>一配贅沢鮭魚肚飯糰</t>
  </si>
  <si>
    <t>一配雞肉飯飯糰</t>
  </si>
  <si>
    <t>一配鹽蔥燒肉飯糰</t>
  </si>
  <si>
    <t>二配大飯糰春川風味辣炒雞</t>
  </si>
  <si>
    <t>二配大飯糰椒香鮪魚</t>
  </si>
  <si>
    <t>二配大飯糰韓式炸雞</t>
  </si>
  <si>
    <t>二配北海道秋鮭親子飯糰</t>
  </si>
  <si>
    <t>二配兩粒飯糰(鮪魚&amp;培根蛋沙拉)</t>
  </si>
  <si>
    <t>二配明太子龍蝦風味沙拉飯糰</t>
  </si>
  <si>
    <t>二配油蔥G絲飯糰</t>
  </si>
  <si>
    <t>二配芝麻香鬆飯糰</t>
  </si>
  <si>
    <t>二配壹號醬炙烤牛飯糰</t>
  </si>
  <si>
    <t>二配經典肉鬆飯糰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</si>
  <si>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</si>
  <si>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</si>
  <si>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</si>
  <si>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</si>
  <si>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</si>
  <si>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0" type="noConversion"/>
  </si>
  <si>
    <t>二配哇沙米魚卵沙拉飯糰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</si>
  <si>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0" type="noConversion"/>
  </si>
  <si>
    <t>一配哇沙米魚卵沙拉飯糰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</si>
  <si>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0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</si>
  <si>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0" type="noConversion"/>
  </si>
  <si>
    <t>一配筋子銀鮭飯糰</t>
  </si>
  <si>
    <t>一配博多明太子奶油飯糰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</si>
  <si>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0" type="noConversion"/>
  </si>
  <si>
    <t>一配照燒鰤魚大根飯糰</t>
  </si>
  <si>
    <t>二配兔兔昆布飯糰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</si>
  <si>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0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</si>
  <si>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0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</si>
  <si>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0" type="noConversion"/>
  </si>
  <si>
    <t>18℃-壽司手卷</t>
    <phoneticPr fontId="10" type="noConversion"/>
  </si>
  <si>
    <t>一配日式厚蛋脆卷</t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</si>
  <si>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</si>
  <si>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</si>
  <si>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</si>
  <si>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</si>
  <si>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</si>
  <si>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</si>
  <si>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</si>
  <si>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</si>
  <si>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</si>
  <si>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一配炙烤焦糖鮭魚細卷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</si>
  <si>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0" type="noConversion"/>
  </si>
  <si>
    <t>一配新之助的豆皮壽司喔</t>
  </si>
  <si>
    <r>
      <t>4℃-飯</t>
    </r>
    <r>
      <rPr>
        <sz val="10"/>
        <color rgb="FF000000"/>
        <rFont val="Arial"/>
        <family val="2"/>
      </rPr>
      <t>糰</t>
    </r>
    <phoneticPr fontId="10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</si>
  <si>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</si>
  <si>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</si>
  <si>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</si>
  <si>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</si>
  <si>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</si>
  <si>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</si>
  <si>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</si>
  <si>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</si>
  <si>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</si>
  <si>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</si>
  <si>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</si>
  <si>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</si>
  <si>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</si>
  <si>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糖燻野郎起司炙燒牛烤飯糰</t>
  </si>
  <si>
    <t>霜降和牛飯糰</t>
  </si>
  <si>
    <t>鮭魚炙燒明太子烤飯糰</t>
  </si>
  <si>
    <t>4℃-飯糰</t>
    <phoneticPr fontId="10" type="noConversion"/>
  </si>
  <si>
    <t>4℃-壽司手卷</t>
    <phoneticPr fontId="10" type="noConversion"/>
  </si>
  <si>
    <t>(冷藏)鮪魚蛋蛋稻荷壽司組</t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</si>
  <si>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</si>
  <si>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t>日式明太子炙烤牛飯卷</t>
  </si>
  <si>
    <t>壽喜燒和牛飯卷</t>
  </si>
  <si>
    <t>微波主食</t>
    <phoneticPr fontId="10" type="noConversion"/>
  </si>
  <si>
    <t>糖燻野郎三十天熟成牛飯</t>
  </si>
  <si>
    <t>蒜蒜燒豚飯</t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</si>
  <si>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</si>
  <si>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</si>
  <si>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</si>
  <si>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t>二配薯勾以蛋包飯</t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</si>
  <si>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</si>
  <si>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</si>
  <si>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</si>
  <si>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t>二配三杯海瓜子好下飯</t>
  </si>
  <si>
    <t>姨次滿足熟成牛豚雙拼</t>
  </si>
  <si>
    <t>柚見極炙烤牛</t>
  </si>
  <si>
    <t>壹號醬醬燒蔥鹽雞豚飯</t>
  </si>
  <si>
    <t>二配里肌豬排可可咖哩歐姆蛋飯</t>
  </si>
  <si>
    <t>二配哞哞培根奶香海陸焗飯</t>
  </si>
  <si>
    <t>二配黃金雞排蘑菇白醬歐姆蛋飯</t>
  </si>
  <si>
    <t>二配鐵板蘑菇肉醬起司焗飯</t>
  </si>
  <si>
    <t>壹號醬雞豚雙拼</t>
  </si>
  <si>
    <t>二配乳酪燻腸紅醬焗飯</t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</si>
  <si>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0" type="noConversion"/>
  </si>
  <si>
    <t>鰻牛雙饗匠食盒</t>
  </si>
  <si>
    <t>韓味豬肉時蔬拌拌餐盒</t>
  </si>
  <si>
    <t>蒲燒玉子鰻飯</t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</si>
  <si>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</si>
  <si>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t>經典滷肉飯</t>
  </si>
  <si>
    <t>健身G肉餐盒</t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</si>
  <si>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</si>
  <si>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t>悟家厚切排骨便當</t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</si>
  <si>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</si>
  <si>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t>一口滷魂便當</t>
  </si>
  <si>
    <t>美式雞丁餐盒</t>
  </si>
  <si>
    <t>烤蛋白餐盒</t>
  </si>
  <si>
    <t>嫩烤香料雞胸排蔬滿盒</t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</si>
  <si>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0" type="noConversion"/>
  </si>
  <si>
    <r>
      <t>金沙豆腐細扁</t>
    </r>
    <r>
      <rPr>
        <sz val="10"/>
        <color rgb="FF000000"/>
        <rFont val="Arial"/>
        <family val="2"/>
      </rPr>
      <t>麵</t>
    </r>
  </si>
  <si>
    <t>金沙豆腐細扁麵</t>
  </si>
  <si>
    <t>熱食義麵</t>
    <phoneticPr fontId="10" type="noConversion"/>
  </si>
  <si>
    <t>季節調理麵</t>
    <phoneticPr fontId="10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</si>
  <si>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</si>
  <si>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</si>
  <si>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</si>
  <si>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</si>
  <si>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</si>
  <si>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</si>
  <si>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大滿足麻醬涼麵</t>
  </si>
  <si>
    <t>大滿足香辣涼麵</t>
  </si>
  <si>
    <t>日式蕎麥沾麵(2)</t>
  </si>
  <si>
    <t>日式蕎麥沾麵</t>
    <phoneticPr fontId="10" type="noConversion"/>
  </si>
  <si>
    <t>日式擔擔冷麵(2)</t>
  </si>
  <si>
    <t>日式擔擔冷麵</t>
    <phoneticPr fontId="10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</si>
  <si>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0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</si>
  <si>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0" type="noConversion"/>
  </si>
  <si>
    <t>日式胡麻雞絲冷麵</t>
  </si>
  <si>
    <t>日式擔擔冷麵</t>
  </si>
  <si>
    <t>日式蕎麥沾麵</t>
  </si>
  <si>
    <t>台式麻醬涼麵</t>
  </si>
  <si>
    <t>和風涓絲冷麵</t>
  </si>
  <si>
    <t>芝麻鰹魚烏龍冷麵</t>
  </si>
  <si>
    <t>柚香海藻冷麵</t>
  </si>
  <si>
    <t>椒麻香蔥雞涼拌麵</t>
  </si>
  <si>
    <t>酸辣麻醬細冷麵</t>
  </si>
  <si>
    <t>日式蕎麥沾麵(2)</t>
    <phoneticPr fontId="10" type="noConversion"/>
  </si>
  <si>
    <t>越式牛肉寬粉</t>
  </si>
  <si>
    <t>日式茶碗蒸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</si>
  <si>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0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</si>
  <si>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0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</si>
  <si>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性前幾名品項(0826-0901)</t>
    </r>
    <phoneticPr fontId="10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</si>
  <si>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</si>
  <si>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</si>
  <si>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</si>
  <si>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</si>
  <si>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</si>
  <si>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</si>
  <si>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1"/>
        <color rgb="FF000000"/>
        <rFont val="Arial"/>
        <family val="2"/>
      </rPr>
      <t>麵</t>
    </r>
  </si>
  <si>
    <t>微波小吃</t>
  </si>
  <si>
    <t>排名</t>
    <phoneticPr fontId="7"/>
  </si>
  <si>
    <t>商品名</t>
  </si>
  <si>
    <t>人數</t>
    <phoneticPr fontId="7"/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</si>
  <si>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7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</si>
  <si>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7"/>
  </si>
  <si>
    <t>前週比</t>
    <phoneticPr fontId="10" type="noConversion"/>
  </si>
  <si>
    <t>主要原因&amp;對策</t>
    <phoneticPr fontId="7"/>
  </si>
  <si>
    <r>
      <t>18℃-飯</t>
    </r>
    <r>
      <rPr>
        <sz val="11"/>
        <color theme="1"/>
        <rFont val="Meiryo UI"/>
        <family val="2"/>
      </rPr>
      <t>糰</t>
    </r>
  </si>
  <si>
    <t>人數配置相同,達成率微幅上升.</t>
    <phoneticPr fontId="10" type="noConversion"/>
  </si>
  <si>
    <t>▼1</t>
    <phoneticPr fontId="7"/>
  </si>
  <si>
    <t>人數配置相同與人時生產性維持穩定</t>
    <phoneticPr fontId="10" type="noConversion"/>
  </si>
  <si>
    <t>▼2</t>
    <phoneticPr fontId="7"/>
  </si>
  <si>
    <t>▼3</t>
    <phoneticPr fontId="7"/>
  </si>
  <si>
    <t>▼4</t>
    <phoneticPr fontId="7"/>
  </si>
  <si>
    <t>▼5</t>
    <phoneticPr fontId="7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</si>
  <si>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性前幾名品項(0902-0908)</t>
    </r>
    <phoneticPr fontId="10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</si>
  <si>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性前幾名品項(0909-0915)</t>
    </r>
    <phoneticPr fontId="10" type="noConversion"/>
  </si>
  <si>
    <r>
      <t>4℃-飯</t>
    </r>
    <r>
      <rPr>
        <sz val="11"/>
        <color theme="1"/>
        <rFont val="Meiryo UI"/>
        <family val="2"/>
      </rPr>
      <t>糰</t>
    </r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</si>
  <si>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(0826-0901)</t>
    </r>
    <phoneticPr fontId="10" type="noConversion"/>
  </si>
  <si>
    <t>新品,人數需求較低,人時產力高</t>
    <phoneticPr fontId="10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</si>
  <si>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(0902-0908)</t>
    </r>
    <phoneticPr fontId="10" type="noConversion"/>
  </si>
  <si>
    <t>人數配置相同,達成率上升.</t>
    <phoneticPr fontId="10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</si>
  <si>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(0909-0915)</t>
    </r>
    <phoneticPr fontId="10" type="noConversion"/>
  </si>
  <si>
    <t>主食</t>
  </si>
  <si>
    <r>
      <t>熱食義</t>
    </r>
    <r>
      <rPr>
        <sz val="11"/>
        <color theme="1"/>
        <rFont val="Meiryo UI"/>
        <family val="2"/>
      </rPr>
      <t>麵</t>
    </r>
  </si>
  <si>
    <t>金沙豆腐細扁麵</t>
    <phoneticPr fontId="10" type="noConversion"/>
  </si>
  <si>
    <r>
      <t>季節調理</t>
    </r>
    <r>
      <rPr>
        <sz val="11"/>
        <color theme="1"/>
        <rFont val="Meiryo UI"/>
        <family val="2"/>
      </rPr>
      <t>麵</t>
    </r>
  </si>
  <si>
    <t>生產管理報表</t>
    <phoneticPr fontId="10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</si>
  <si>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0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</si>
  <si>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0" type="noConversion"/>
  </si>
  <si>
    <t>合計</t>
  </si>
  <si>
    <t>展開量高於１０5％</t>
    <phoneticPr fontId="7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</si>
  <si>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7"/>
  </si>
  <si>
    <t>製程不穩</t>
    <phoneticPr fontId="7"/>
  </si>
  <si>
    <t>抓樣不穩</t>
    <phoneticPr fontId="7"/>
  </si>
  <si>
    <t>金額</t>
  </si>
  <si>
    <t>報廢</t>
    <phoneticPr fontId="7"/>
  </si>
  <si>
    <t>超用</t>
    <phoneticPr fontId="7"/>
  </si>
  <si>
    <t>原物料規格</t>
    <phoneticPr fontId="7"/>
  </si>
  <si>
    <t>研發設定</t>
    <phoneticPr fontId="7"/>
  </si>
  <si>
    <t>其他原因</t>
    <phoneticPr fontId="7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</si>
  <si>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0" type="noConversion"/>
  </si>
  <si>
    <t>報廢</t>
    <phoneticPr fontId="10" type="noConversion"/>
  </si>
  <si>
    <t>8/1-8/4 總合計↑</t>
    <phoneticPr fontId="10" type="noConversion"/>
  </si>
  <si>
    <t>超用</t>
    <phoneticPr fontId="10" type="noConversion"/>
  </si>
  <si>
    <t>8/5-8/11 總合計↑</t>
    <phoneticPr fontId="10" type="noConversion"/>
  </si>
  <si>
    <t>8/12-8/18 總合計↑</t>
    <phoneticPr fontId="10" type="noConversion"/>
  </si>
  <si>
    <t>8/12-8/18  總合計↑</t>
    <phoneticPr fontId="10" type="noConversion"/>
  </si>
  <si>
    <t>8/19-8/25 總合計↑</t>
    <phoneticPr fontId="10" type="noConversion"/>
  </si>
  <si>
    <t>8/26-9/1 總合計↑</t>
    <phoneticPr fontId="10" type="noConversion"/>
  </si>
  <si>
    <t>9/2-9/8 總合計↑</t>
    <phoneticPr fontId="10" type="noConversion"/>
  </si>
  <si>
    <t>9/9-9/15 總合計↑</t>
    <phoneticPr fontId="10" type="noConversion"/>
  </si>
  <si>
    <t>（８）報廢原因別前幾名品項(0826-0901)</t>
    <phoneticPr fontId="10" type="noConversion"/>
  </si>
  <si>
    <t>類型</t>
    <phoneticPr fontId="10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</si>
  <si>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7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</si>
  <si>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7"/>
  </si>
  <si>
    <t>半成品名</t>
    <phoneticPr fontId="7"/>
  </si>
  <si>
    <t>單價</t>
    <phoneticPr fontId="7"/>
  </si>
  <si>
    <t>數量</t>
    <phoneticPr fontId="7"/>
  </si>
  <si>
    <t>前週比</t>
  </si>
  <si>
    <t>展開量高於１０5％</t>
    <phoneticPr fontId="10" type="noConversion"/>
  </si>
  <si>
    <t>壹號醬炙烤牛飯糰</t>
    <phoneticPr fontId="10" type="noConversion"/>
  </si>
  <si>
    <t>洋蔥壹號醬</t>
  </si>
  <si>
    <r>
      <t>8/27</t>
    </r>
    <r>
      <rPr>
        <sz val="12"/>
        <color theme="1"/>
        <rFont val="新細明體"/>
        <family val="1"/>
        <charset val="136"/>
      </rPr>
      <t>、8/30</t>
    </r>
    <r>
      <rPr>
        <sz val="12"/>
        <color theme="1"/>
        <rFont val="微軟正黑體"/>
        <family val="2"/>
        <charset val="136"/>
      </rPr>
      <t>生產量大於105%以上又產生報廢,後續請製管抽查抓量穩定,避免補單報廢</t>
    </r>
    <phoneticPr fontId="10" type="noConversion"/>
  </si>
  <si>
    <t>經典滷肉飯</t>
    <phoneticPr fontId="10" type="noConversion"/>
  </si>
  <si>
    <t>薑炒筍尾</t>
  </si>
  <si>
    <t>上週安排訓練後平均單品超用量1.2g(上週1.5g)超用g數下降,但因為筍尾規格差異,抓量較不穩定造成調理多產,避免二次補單,建議原物料規格縮小，提升抓量穩定度</t>
    <phoneticPr fontId="10" type="noConversion"/>
  </si>
  <si>
    <t>雞肉飯飯糰</t>
    <phoneticPr fontId="10" type="noConversion"/>
  </si>
  <si>
    <t>炒油蔥醬</t>
  </si>
  <si>
    <t>單品用量13g,若展開量大於105%以上,單份平均超用需控制在0.6g,目前飯糰機生產,生產速度快,平均超用落在0.7g,目前是人員抓量可控制範圍．</t>
    <phoneticPr fontId="10" type="noConversion"/>
  </si>
  <si>
    <t>壹號醬雞豚雙拼</t>
    <phoneticPr fontId="10" type="noConversion"/>
  </si>
  <si>
    <t>自製鹽蔥(114年)</t>
  </si>
  <si>
    <t>單品用量8g,若展開量大於105%以上,單份平均超用需控制在0.6g,調查組合人員抓量穩定度在0.4g,持續觀察請調理調整展開用量．</t>
    <phoneticPr fontId="10" type="noConversion"/>
  </si>
  <si>
    <t>炒辣醬蔬菜</t>
  </si>
  <si>
    <t>８/29訓練抓量人員,超用偏高,單份超用2g,造成調理多產,後面幾天回覆正常,</t>
    <phoneticPr fontId="10" type="noConversion"/>
  </si>
  <si>
    <t>前幾名合計比例</t>
    <phoneticPr fontId="7"/>
  </si>
  <si>
    <t>前幾名合計金額</t>
    <phoneticPr fontId="7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</si>
  <si>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0" type="noConversion"/>
  </si>
  <si>
    <t>製程不穩</t>
    <phoneticPr fontId="83" type="noConversion"/>
  </si>
  <si>
    <t>蒸鰻魚片(主食用)</t>
  </si>
  <si>
    <t>原因分析：冷藏時間過久，鰻魚片沾黏立體袋導致破損。措施調整生產順序，改為調理最後生產，並加強現場幹部注意</t>
  </si>
  <si>
    <t>共用類</t>
  </si>
  <si>
    <t>切義美滷豆乾</t>
  </si>
  <si>
    <r>
      <t>原因分析：入籃破損，部分耗損發生於拆袋取出過程</t>
    </r>
    <r>
      <rPr>
        <sz val="11"/>
        <color theme="1"/>
        <rFont val="新細明體"/>
        <family val="1"/>
        <charset val="136"/>
      </rPr>
      <t>。</t>
    </r>
    <r>
      <rPr>
        <sz val="11"/>
        <color theme="1"/>
        <rFont val="微軟正黑體"/>
        <family val="2"/>
        <charset val="136"/>
      </rPr>
      <t>對策：準備室已減少入籃數，每日有少部分耗損；針對準備室拆封手法查核</t>
    </r>
    <phoneticPr fontId="10" type="noConversion"/>
  </si>
  <si>
    <t>滷米血糕麻丁</t>
  </si>
  <si>
    <t>跛損無法使用，每日報廢金額不高，判斷為滷製過程中的耗損</t>
    <phoneticPr fontId="10" type="noConversion"/>
  </si>
  <si>
    <t>炸蝦仁</t>
  </si>
  <si>
    <t>為連續油炸機產生破損，平均日報廢７支，報廢量仍屬可控範圍，持續追蹤即可</t>
  </si>
  <si>
    <t>滷甜不辣條</t>
  </si>
  <si>
    <t>（８）報廢原因別前幾名品項(0902-0908)</t>
    <phoneticPr fontId="10" type="noConversion"/>
  </si>
  <si>
    <t>消毒青蔥絲</t>
  </si>
  <si>
    <t>蔬菜消毒固定批量每批3kg,單品用量少,展開量容易放大.</t>
  </si>
  <si>
    <t>美式雞丁餐盒(113年)</t>
  </si>
  <si>
    <t>清炒高麗菜</t>
  </si>
  <si>
    <t>9/6、9/7涼麵一線訓練抓量人員,超用平均偏高,其他天數用穩定,後續持續觀察抓量穩定度</t>
  </si>
  <si>
    <t>單品用量少,展開量容易放大,後續連動調理修正備料量</t>
  </si>
  <si>
    <t>平均超用g數比上週下降,報廢金額比上週下降,持續觀察追蹤</t>
  </si>
  <si>
    <t>壹號醬炙烤牛飯糰</t>
  </si>
  <si>
    <t>中層紙沾黏鰻魚導致組裝人員拿取破損,後續針對組合人員教育訓練</t>
  </si>
  <si>
    <t>斜切-蒸松露巧達脆腸</t>
  </si>
  <si>
    <t>人員未拿取分切圖導致分切錯誤改善對策
1.教育訓練：針對準備室人員進行重新教育訓練，強調分切圖的重要性與正確操作流程。
2.製管稽查：製管單位持續加強稽查，確認人員是否確實依照分切圖作業。
3.績效成績：若點檢發現異常，扣減該線別績效評分，強化人員執行力。</t>
  </si>
  <si>
    <t>破損,為拆袋即用,原物料端耗損</t>
  </si>
  <si>
    <t>（８）報廢原因別前幾名品項(0909-0915)</t>
    <phoneticPr fontId="10" type="noConversion"/>
  </si>
  <si>
    <t>健身G肉餐盒(113年)</t>
  </si>
  <si>
    <t>煮紅蘿蔔塊(VN101)</t>
  </si>
  <si>
    <t>煮義式洋蔥(113年)</t>
  </si>
  <si>
    <t>113年川燙綠豆芽</t>
  </si>
  <si>
    <t>抓樣不穩</t>
  </si>
  <si>
    <t>烤黑胡椒洋蔥絲</t>
  </si>
  <si>
    <t>每日生產餘數產生報廢，半成品單份超用約0.5g，未超過抓量標準(80-120%)，還在抓量規範內，目前為可控制範圍.</t>
  </si>
  <si>
    <t>蒜炒紅k高麗菜(111年)</t>
  </si>
  <si>
    <t>屬於共用料每日生產餘數產生報廢，平均單份超用1.7g，應該蔬菜規格差異，但實際發現嫩烤香料雞胸排蔬滿盒超用量比其他品項高，針對這條線抓量人員加強訓練.</t>
  </si>
  <si>
    <t>屬於每日生產餘數產生報廢，半成品單份超用約0.5g，未超過抓量標準(80-120%)，屬於可控制合理範圍</t>
  </si>
  <si>
    <t>大口法式蕈菇起司雞排飯糰(113年)</t>
  </si>
  <si>
    <t>奶油蕈菇起司醬(113年)</t>
  </si>
  <si>
    <t>屬於每日生產餘數產生報廢，超用的單份用量平均不超過１ｇ，屬於生產合理範圍</t>
  </si>
  <si>
    <t>川燙毛豆玉米</t>
  </si>
  <si>
    <t>屬於共用料每日生產餘數產生報廢，平均單份超用1g，冰杓差異範圍。</t>
  </si>
  <si>
    <t>原物料規格</t>
  </si>
  <si>
    <t>(V)川燙小青花菜</t>
  </si>
  <si>
    <t>青花菜規格大小顆，剩餘青花菜規格太小無法使用</t>
    <phoneticPr fontId="10" type="noConversion"/>
  </si>
  <si>
    <t>熟化去皮馬鈴薯滾刀17-23g</t>
  </si>
  <si>
    <t>為拆袋即用半成品,原物料規格每包3kg,生產剩餘數量,無法使用,為正常耗損廢棄.</t>
    <phoneticPr fontId="10" type="noConversion"/>
  </si>
  <si>
    <t>研發設定</t>
  </si>
  <si>
    <t>烤銀鮭魚肚</t>
  </si>
  <si>
    <t>單片重量不足無法使用,研發改版上市需再調整品規重量</t>
    <phoneticPr fontId="83" type="noConversion"/>
  </si>
  <si>
    <t>其他原因</t>
    <phoneticPr fontId="10" type="noConversion"/>
  </si>
  <si>
    <t>焗飯-蕃茄拌飯</t>
  </si>
  <si>
    <t>炊飯機批量生產耗損</t>
  </si>
  <si>
    <t>雞肉飯飯糰</t>
  </si>
  <si>
    <t>蒸-全熟雞肉絲CL(113年)</t>
  </si>
  <si>
    <t>每日生產餘數產生報廢，半成品單份超用約0.9g，未超過抓量標準(80-120%)，還在抓量規範內，目前為可控制範圍.</t>
  </si>
  <si>
    <t>炒紅K碎蛋</t>
  </si>
  <si>
    <t>每日生產餘數產生報廢，半成品單份超用約0.5g，冰杓使用差異，目前為可控制範圍.</t>
  </si>
  <si>
    <t>青花菜規格大小顆，剩餘青花菜規格太小無法使用</t>
  </si>
  <si>
    <t>為拆袋即用半成品,原物料規格每包3kg,生產剩餘數量,無法使用,為正常耗損廢棄.</t>
  </si>
  <si>
    <t>太小塊產生報廢,改版後調整重量</t>
    <phoneticPr fontId="10" type="noConversion"/>
  </si>
  <si>
    <t>共用類</t>
    <phoneticPr fontId="10" type="noConversion"/>
  </si>
  <si>
    <t>蒜蒜燒豚飯</t>
    <phoneticPr fontId="10" type="noConversion"/>
  </si>
  <si>
    <t>分切炙燒炭火燒肉片(主食)</t>
  </si>
  <si>
    <t>糖燻野郎三十天熟成牛飯</t>
    <phoneticPr fontId="10" type="noConversion"/>
  </si>
  <si>
    <t>切-烤牛五花(112年)</t>
  </si>
  <si>
    <t>酸辣麻醬細冷麵</t>
    <phoneticPr fontId="10" type="noConversion"/>
  </si>
  <si>
    <t xml:space="preserve">煮白細麵生(方#10) </t>
  </si>
  <si>
    <t>嫩烤香料雞胸排蔬滿盒</t>
    <phoneticPr fontId="10" type="noConversion"/>
  </si>
  <si>
    <r>
      <t>美式</t>
    </r>
    <r>
      <rPr>
        <sz val="11"/>
        <color theme="1"/>
        <rFont val="細明體"/>
        <family val="3"/>
        <charset val="136"/>
      </rPr>
      <t>雞</t>
    </r>
    <r>
      <rPr>
        <sz val="11"/>
        <color theme="1"/>
        <rFont val="Meiryo UI"/>
        <family val="2"/>
      </rPr>
      <t>丁餐盒(113年)</t>
    </r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</si>
  <si>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0" type="noConversion"/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</si>
  <si>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7"/>
  </si>
  <si>
    <t>No.</t>
  </si>
  <si>
    <t>規格</t>
  </si>
  <si>
    <t>實績</t>
    <phoneticPr fontId="7"/>
  </si>
  <si>
    <t>主要原因&amp;對策</t>
  </si>
  <si>
    <t>作業原因</t>
    <phoneticPr fontId="7"/>
  </si>
  <si>
    <t>原料原因</t>
    <phoneticPr fontId="7"/>
  </si>
  <si>
    <t>大溪廠半成品管理日別總表</t>
    <phoneticPr fontId="10" type="noConversion"/>
  </si>
  <si>
    <t>日期</t>
    <phoneticPr fontId="83" type="noConversion"/>
  </si>
  <si>
    <t>報廢額</t>
    <phoneticPr fontId="8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</si>
  <si>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0" type="noConversion"/>
  </si>
  <si>
    <t>超用額</t>
    <phoneticPr fontId="83" type="noConversion"/>
  </si>
  <si>
    <t>超用率</t>
    <phoneticPr fontId="10" type="noConversion"/>
  </si>
  <si>
    <t>廢棄前10名</t>
    <phoneticPr fontId="10" type="noConversion"/>
  </si>
  <si>
    <t>超用前10名</t>
    <phoneticPr fontId="10" type="noConversion"/>
  </si>
  <si>
    <t>共用類廢棄</t>
    <phoneticPr fontId="10" type="noConversion"/>
  </si>
  <si>
    <t>廢棄週合計</t>
    <phoneticPr fontId="10" type="noConversion"/>
  </si>
  <si>
    <t>超用週合計</t>
    <phoneticPr fontId="10" type="noConversion"/>
  </si>
  <si>
    <t>金額總計</t>
    <phoneticPr fontId="10" type="noConversion"/>
  </si>
  <si>
    <t>構成比</t>
    <phoneticPr fontId="10" type="noConversion"/>
  </si>
  <si>
    <t>金額總計</t>
    <phoneticPr fontId="8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</si>
  <si>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3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</si>
  <si>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0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</si>
  <si>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</si>
  <si>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</si>
  <si>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</si>
  <si>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0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</si>
  <si>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0" type="noConversion"/>
  </si>
  <si>
    <t>次數</t>
    <phoneticPr fontId="10" type="noConversion"/>
  </si>
  <si>
    <t>備註-商品名稱</t>
  </si>
  <si>
    <t>分析原因（件）</t>
    <phoneticPr fontId="10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</si>
  <si>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</si>
  <si>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</si>
  <si>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</si>
  <si>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</si>
  <si>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</si>
  <si>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0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</si>
  <si>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</si>
  <si>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</si>
  <si>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</si>
  <si>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</si>
  <si>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0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</si>
  <si>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0" type="noConversion"/>
  </si>
  <si>
    <t>補單
(kg)</t>
  </si>
  <si>
    <t>補單占比</t>
    <phoneticPr fontId="10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</si>
  <si>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</si>
  <si>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</si>
  <si>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</si>
  <si>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</si>
  <si>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</si>
  <si>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</si>
  <si>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0" type="noConversion"/>
  </si>
  <si>
    <t>展開量105%</t>
    <phoneticPr fontId="10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</si>
  <si>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0" type="noConversion"/>
  </si>
  <si>
    <t>製程不穩</t>
    <phoneticPr fontId="10" type="noConversion"/>
  </si>
  <si>
    <t>抓樣不穩</t>
    <phoneticPr fontId="10" type="noConversion"/>
  </si>
  <si>
    <t>原物料規格</t>
    <phoneticPr fontId="10" type="noConversion"/>
  </si>
  <si>
    <t>研發設定</t>
    <phoneticPr fontId="10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</si>
  <si>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0" type="noConversion"/>
  </si>
  <si>
    <t>調理端</t>
  </si>
  <si>
    <t>w1</t>
    <phoneticPr fontId="10" type="noConversion"/>
  </si>
  <si>
    <t>研發設定，小片的規格不符合指示書設定重量</t>
  </si>
  <si>
    <t>金額</t>
    <phoneticPr fontId="10" type="noConversion"/>
  </si>
  <si>
    <t>製程不穩</t>
  </si>
  <si>
    <t>展開量105%</t>
  </si>
  <si>
    <t>w2</t>
  </si>
  <si>
    <t>w3</t>
  </si>
  <si>
    <t>w4</t>
  </si>
  <si>
    <t>w5</t>
  </si>
  <si>
    <t>月合計</t>
    <phoneticPr fontId="10" type="noConversion"/>
  </si>
  <si>
    <t>人員操作疏失（切割誤差）</t>
  </si>
  <si>
    <t>三杯海瓜子</t>
  </si>
  <si>
    <t>大顆比例高</t>
  </si>
  <si>
    <t>烤帶皮南瓜丁(114.6)</t>
  </si>
  <si>
    <t>川味秋木耳</t>
  </si>
  <si>
    <t>消毒細切紅蘿蔔絲</t>
  </si>
  <si>
    <t>(V)消毒小黃瓜絲</t>
  </si>
  <si>
    <t>鹽麴銀鮭熟肉</t>
  </si>
  <si>
    <t>炒紅K高麗菜(飯糰)</t>
  </si>
  <si>
    <t>蘑菇湯凍</t>
  </si>
  <si>
    <t>歐姆蛋-黑咖哩醬</t>
  </si>
  <si>
    <t>奶香起司醬</t>
  </si>
  <si>
    <t>油亮中式香腸片(112年)</t>
  </si>
  <si>
    <t>其他原因</t>
  </si>
  <si>
    <t>操作疏失（傾倒）</t>
  </si>
  <si>
    <t>切-鹽烤熟成牛肉</t>
  </si>
  <si>
    <t>切-究極燒肉片</t>
  </si>
  <si>
    <t>112炒高級芝麻肉鬆</t>
  </si>
  <si>
    <t>經典肉鬆飯糰</t>
  </si>
  <si>
    <t>占比</t>
    <phoneticPr fontId="10" type="noConversion"/>
  </si>
  <si>
    <t>海瓜子三杯醬</t>
  </si>
  <si>
    <t>焗飯-義式蕃茄紅醬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</si>
  <si>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0" type="noConversion"/>
  </si>
  <si>
    <t>組合室</t>
  </si>
  <si>
    <t>煮中華冷麵(110年)</t>
  </si>
  <si>
    <t>雙圈秤重範圍</t>
  </si>
  <si>
    <t>切-鹽烤牛肉</t>
  </si>
  <si>
    <t>煮牛肉片(A7)</t>
  </si>
  <si>
    <t>越式湯凍(114年)</t>
  </si>
  <si>
    <t>焗飯-奶香白醬(114年)</t>
  </si>
  <si>
    <t>日式牛培根</t>
  </si>
  <si>
    <t>炙燒韓式牛五花</t>
  </si>
  <si>
    <t>蒸-醬香雞肉絲CL</t>
  </si>
  <si>
    <t>烤BBQ雞丁(112年)</t>
  </si>
  <si>
    <t>切筋子1cm</t>
  </si>
  <si>
    <t>切-烤台式肉片</t>
  </si>
  <si>
    <t>碳香燒肉醬</t>
  </si>
  <si>
    <t>切烤雞胸肉(111年)</t>
  </si>
  <si>
    <t>拌鹽烤豬肉片(114年)</t>
  </si>
  <si>
    <t>鹽蔥燒肉飯糰</t>
  </si>
  <si>
    <t>拌鮭魚沙拉(113年)</t>
  </si>
  <si>
    <t>北海道秋鮭親子飯糰</t>
  </si>
  <si>
    <t>拌燒肉片</t>
  </si>
  <si>
    <t>蒸蛤蜊-肉(VN151)</t>
  </si>
  <si>
    <t>烤韓式雞肉</t>
  </si>
  <si>
    <t>拌韓式炸雞(個)</t>
  </si>
  <si>
    <t>鮮食雙色起司絲</t>
  </si>
  <si>
    <t>F-生蒜包</t>
  </si>
  <si>
    <t>煮浪花涼麵(112年)</t>
  </si>
  <si>
    <t>工廠名</t>
    <phoneticPr fontId="7"/>
  </si>
  <si>
    <t>・・・・・・・・</t>
  </si>
  <si>
    <t>（１）收支狀況</t>
    <phoneticPr fontId="7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</si>
  <si>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7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</si>
  <si>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7"/>
  </si>
  <si>
    <t>飯糰</t>
    <phoneticPr fontId="7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</si>
  <si>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7"/>
  </si>
  <si>
    <t>大口飯糰</t>
    <phoneticPr fontId="7"/>
  </si>
  <si>
    <t>半成品報廢</t>
    <phoneticPr fontId="7"/>
  </si>
  <si>
    <t>便當</t>
    <phoneticPr fontId="7"/>
  </si>
  <si>
    <t>半成品超用</t>
    <phoneticPr fontId="7"/>
  </si>
  <si>
    <t>調理麵</t>
    <phoneticPr fontId="7"/>
  </si>
  <si>
    <t>固定產線</t>
    <phoneticPr fontId="7"/>
  </si>
  <si>
    <t>調理麵包</t>
    <phoneticPr fontId="7"/>
  </si>
  <si>
    <t>-</t>
  </si>
  <si>
    <t>-%</t>
  </si>
  <si>
    <t>教育訓練</t>
    <phoneticPr fontId="7"/>
  </si>
  <si>
    <t>袋裝調理麵包</t>
    <phoneticPr fontId="7"/>
  </si>
  <si>
    <t>義大利麵</t>
    <phoneticPr fontId="7"/>
  </si>
  <si>
    <t>（５）品群別人時生產性</t>
    <phoneticPr fontId="7"/>
  </si>
  <si>
    <t>調理包</t>
    <phoneticPr fontId="7"/>
  </si>
  <si>
    <t>（７）原因別分析</t>
    <phoneticPr fontId="7"/>
  </si>
  <si>
    <t>規格原因</t>
    <phoneticPr fontId="7"/>
  </si>
  <si>
    <t>（６）人時生產性前幾名品項</t>
    <phoneticPr fontId="7"/>
  </si>
  <si>
    <t>產能</t>
    <phoneticPr fontId="7"/>
  </si>
  <si>
    <t>人時生產性</t>
    <phoneticPr fontId="7"/>
  </si>
  <si>
    <t>前月比</t>
  </si>
  <si>
    <t>（８）報廢原因別前幾名品項</t>
    <phoneticPr fontId="7"/>
  </si>
  <si>
    <t>手巻明太子</t>
  </si>
  <si>
    <t>減少暫時停止生產,人時UP</t>
    <phoneticPr fontId="7"/>
  </si>
  <si>
    <t>明太子海苔便當</t>
    <phoneticPr fontId="7"/>
  </si>
  <si>
    <t>油炸白身魚</t>
    <phoneticPr fontId="7"/>
  </si>
  <si>
    <t>油調過多報廢。變更條件。</t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</si>
  <si>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7"/>
  </si>
  <si>
    <t>手巻卵黄雞絞肉</t>
    <phoneticPr fontId="7"/>
  </si>
  <si>
    <t>6/30新商品</t>
  </si>
  <si>
    <t>因組裝2食材,人員增加,產速減少</t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</si>
  <si>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</si>
  <si>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7"/>
  </si>
  <si>
    <t>海老炒飯</t>
  </si>
  <si>
    <t>川燙蝦子拌醬</t>
    <phoneticPr fontId="7"/>
  </si>
  <si>
    <t>蝦子入數不足</t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</si>
  <si>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</si>
  <si>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7"/>
  </si>
  <si>
    <t>直巻明太子美奶茲</t>
    <phoneticPr fontId="7"/>
  </si>
  <si>
    <t>透由調整速度提升。</t>
    <phoneticPr fontId="7"/>
  </si>
  <si>
    <t>特製醬汁炙燒牛五花便當</t>
    <phoneticPr fontId="7"/>
  </si>
  <si>
    <t>牛五花醬汁</t>
    <phoneticPr fontId="7"/>
  </si>
  <si>
    <t>難度有差異。調理指導。</t>
    <phoneticPr fontId="7"/>
  </si>
  <si>
    <t>大口飯糰燒肉美奶滋</t>
    <phoneticPr fontId="7"/>
  </si>
  <si>
    <t>因摺疊增員。實施教育訓練。</t>
    <phoneticPr fontId="7"/>
  </si>
  <si>
    <t>牛五花燒成</t>
    <phoneticPr fontId="7"/>
  </si>
  <si>
    <t>因原料變更。</t>
    <phoneticPr fontId="7"/>
  </si>
  <si>
    <t>指導鋪開炒柴魚片</t>
    <phoneticPr fontId="7"/>
  </si>
  <si>
    <t>（９）歩留</t>
  </si>
  <si>
    <t>肉狀態不良，已連動開發</t>
    <phoneticPr fontId="7"/>
  </si>
  <si>
    <t>燒成過多，調整調理條件。</t>
    <phoneticPr fontId="7"/>
  </si>
  <si>
    <t>大口飯糰三種起司午餐肉</t>
    <phoneticPr fontId="7"/>
  </si>
  <si>
    <t>３種起司燒成</t>
    <phoneticPr fontId="7"/>
  </si>
  <si>
    <t>與燒成範本不同。</t>
    <phoneticPr fontId="7"/>
  </si>
  <si>
    <t>鮮食品群番</t>
    <phoneticPr fontId="10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</si>
  <si>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</si>
  <si>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</si>
  <si>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</si>
  <si>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</si>
  <si>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</si>
  <si>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</si>
  <si>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</si>
  <si>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</si>
  <si>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</si>
  <si>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</si>
  <si>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</si>
  <si>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</si>
  <si>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</si>
  <si>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</si>
  <si>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</si>
  <si>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</si>
  <si>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</si>
  <si>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</si>
  <si>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</si>
  <si>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</si>
  <si>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</si>
  <si>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</si>
  <si>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</si>
  <si>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</si>
  <si>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</si>
  <si>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</si>
  <si>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</si>
  <si>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</si>
  <si>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</si>
  <si>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</si>
  <si>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</si>
  <si>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</si>
  <si>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</si>
  <si>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</si>
  <si>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</si>
  <si>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</si>
  <si>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</si>
  <si>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</si>
  <si>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</si>
  <si>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</si>
  <si>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</si>
  <si>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</si>
  <si>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</si>
  <si>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</si>
  <si>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</si>
  <si>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</si>
  <si>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</si>
  <si>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</si>
  <si>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</si>
  <si>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</si>
  <si>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</si>
  <si>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</si>
  <si>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</si>
  <si>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</si>
  <si>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</si>
  <si>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</si>
  <si>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</si>
  <si>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</si>
  <si>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</si>
  <si>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</si>
  <si>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</si>
  <si>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</si>
  <si>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</si>
  <si>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</si>
  <si>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</si>
  <si>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</si>
  <si>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</si>
  <si>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調理多產</t>
  </si>
  <si>
    <t>步留不足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</si>
</sst>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</numFmts>
  <fonts count="9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0"/>
      <color rgb="FF000000"/>
      <name val="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FF0000"/>
      <name val="Microsoft JhengHei U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7">
    <xf numFmtId="0" fontId="0" fillId="0" borderId="0"/>
    <xf numFmtId="0" fontId="3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0" fontId="21" fillId="0" borderId="0"/>
    <xf numFmtId="0" fontId="2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89">
    <xf numFmtId="0" fontId="0" fillId="0" borderId="0" xfId="0"/>
    <xf numFmtId="0" fontId="4" fillId="0" borderId="0" xfId="0" applyFont="1" applyAlignment="1">
      <alignment shrinkToFit="1"/>
    </xf>
    <xf numFmtId="0" fontId="0" fillId="0" borderId="0" xfId="0" applyAlignment="1">
      <alignment shrinkToFit="1"/>
    </xf>
    <xf numFmtId="0" fontId="4" fillId="0" borderId="1" xfId="0" applyFont="1" applyBorder="1" applyAlignment="1">
      <alignment horizontal="right" shrinkToFit="1"/>
    </xf>
    <xf numFmtId="0" fontId="4" fillId="0" borderId="1" xfId="0" applyFont="1" applyBorder="1" applyAlignment="1">
      <alignment shrinkToFit="1"/>
    </xf>
    <xf numFmtId="0" fontId="4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1" xfId="0" applyFont="1" applyFill="1" applyBorder="1" applyAlignment="1">
      <alignment shrinkToFit="1"/>
    </xf>
    <xf numFmtId="0" fontId="4" fillId="2" borderId="1" xfId="0" applyFont="1" applyFill="1" applyBorder="1" applyAlignment="1">
      <alignment shrinkToFit="1"/>
    </xf>
    <xf numFmtId="3" fontId="4" fillId="0" borderId="1" xfId="0" applyNumberFormat="1" applyFont="1" applyBorder="1" applyAlignment="1">
      <alignment shrinkToFit="1"/>
    </xf>
    <xf numFmtId="3" fontId="4" fillId="3" borderId="1" xfId="0" applyNumberFormat="1" applyFont="1" applyFill="1" applyBorder="1" applyAlignment="1">
      <alignment shrinkToFit="1"/>
    </xf>
    <xf numFmtId="4" fontId="4" fillId="0" borderId="1" xfId="0" applyNumberFormat="1" applyFont="1" applyBorder="1" applyAlignment="1">
      <alignment horizontal="right" shrinkToFit="1"/>
    </xf>
    <xf numFmtId="10" fontId="4" fillId="2" borderId="1" xfId="0" applyNumberFormat="1" applyFont="1" applyFill="1" applyBorder="1" applyAlignment="1">
      <alignment horizontal="right" shrinkToFit="1"/>
    </xf>
    <xf numFmtId="10" fontId="4" fillId="3" borderId="1" xfId="0" applyNumberFormat="1" applyFont="1" applyFill="1" applyBorder="1" applyAlignment="1">
      <alignment shrinkToFit="1"/>
    </xf>
    <xf numFmtId="10" fontId="4" fillId="0" borderId="1" xfId="0" applyNumberFormat="1" applyFont="1" applyBorder="1" applyAlignment="1">
      <alignment shrinkToFit="1"/>
    </xf>
    <xf numFmtId="10" fontId="5" fillId="0" borderId="0" xfId="0" applyNumberFormat="1" applyFont="1" applyAlignment="1">
      <alignment shrinkToFit="1"/>
    </xf>
    <xf numFmtId="0" fontId="4" fillId="3" borderId="1" xfId="0" applyFont="1" applyFill="1" applyBorder="1" applyAlignment="1">
      <alignment shrinkToFit="1"/>
    </xf>
    <xf numFmtId="4" fontId="4" fillId="0" borderId="1" xfId="0" applyNumberFormat="1" applyFont="1" applyBorder="1" applyAlignment="1">
      <alignment shrinkToFit="1"/>
    </xf>
    <xf numFmtId="0" fontId="5" fillId="2" borderId="5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4" fillId="2" borderId="3" xfId="0" applyFont="1" applyFill="1" applyBorder="1" applyAlignment="1">
      <alignment shrinkToFit="1"/>
    </xf>
    <xf numFmtId="0" fontId="4" fillId="2" borderId="6" xfId="0" applyFont="1" applyFill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4" fillId="0" borderId="3" xfId="0" applyFont="1" applyBorder="1" applyAlignment="1">
      <alignment shrinkToFit="1"/>
    </xf>
    <xf numFmtId="0" fontId="4" fillId="2" borderId="7" xfId="0" applyFont="1" applyFill="1" applyBorder="1" applyAlignment="1">
      <alignment shrinkToFit="1"/>
    </xf>
    <xf numFmtId="0" fontId="5" fillId="0" borderId="8" xfId="0" applyFont="1" applyBorder="1" applyAlignment="1">
      <alignment shrinkToFit="1"/>
    </xf>
    <xf numFmtId="0" fontId="4" fillId="0" borderId="5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0" fontId="4" fillId="0" borderId="8" xfId="0" applyFont="1" applyBorder="1" applyAlignment="1">
      <alignment shrinkToFit="1"/>
    </xf>
    <xf numFmtId="10" fontId="4" fillId="0" borderId="5" xfId="0" applyNumberFormat="1" applyFont="1" applyBorder="1" applyAlignment="1">
      <alignment shrinkToFit="1"/>
    </xf>
    <xf numFmtId="0" fontId="4" fillId="3" borderId="5" xfId="0" applyFont="1" applyFill="1" applyBorder="1" applyAlignment="1">
      <alignment shrinkToFit="1"/>
    </xf>
    <xf numFmtId="0" fontId="4" fillId="2" borderId="15" xfId="0" applyFont="1" applyFill="1" applyBorder="1" applyAlignment="1">
      <alignment shrinkToFit="1"/>
    </xf>
    <xf numFmtId="10" fontId="4" fillId="3" borderId="17" xfId="0" applyNumberFormat="1" applyFont="1" applyFill="1" applyBorder="1" applyAlignment="1">
      <alignment shrinkToFit="1"/>
    </xf>
    <xf numFmtId="0" fontId="4" fillId="3" borderId="18" xfId="0" applyFont="1" applyFill="1" applyBorder="1" applyAlignment="1">
      <alignment shrinkToFit="1"/>
    </xf>
    <xf numFmtId="0" fontId="4" fillId="0" borderId="6" xfId="0" applyFont="1" applyBorder="1" applyAlignment="1">
      <alignment shrinkToFit="1"/>
    </xf>
    <xf numFmtId="10" fontId="4" fillId="0" borderId="6" xfId="0" applyNumberFormat="1" applyFont="1" applyBorder="1" applyAlignment="1">
      <alignment shrinkToFit="1"/>
    </xf>
    <xf numFmtId="0" fontId="4" fillId="3" borderId="6" xfId="0" applyFont="1" applyFill="1" applyBorder="1" applyAlignment="1">
      <alignment shrinkToFit="1"/>
    </xf>
    <xf numFmtId="10" fontId="4" fillId="0" borderId="0" xfId="0" applyNumberFormat="1" applyFont="1" applyAlignment="1">
      <alignment shrinkToFit="1"/>
    </xf>
    <xf numFmtId="10" fontId="4" fillId="2" borderId="1" xfId="0" applyNumberFormat="1" applyFont="1" applyFill="1" applyBorder="1" applyAlignment="1">
      <alignment shrinkToFit="1"/>
    </xf>
    <xf numFmtId="0" fontId="4" fillId="3" borderId="7" xfId="0" applyFont="1" applyFill="1" applyBorder="1" applyAlignment="1">
      <alignment shrinkToFit="1"/>
    </xf>
    <xf numFmtId="10" fontId="4" fillId="3" borderId="5" xfId="0" applyNumberFormat="1" applyFont="1" applyFill="1" applyBorder="1" applyAlignment="1">
      <alignment shrinkToFit="1"/>
    </xf>
    <xf numFmtId="0" fontId="4" fillId="0" borderId="11" xfId="0" applyFont="1" applyBorder="1" applyAlignment="1">
      <alignment shrinkToFit="1"/>
    </xf>
    <xf numFmtId="10" fontId="4" fillId="0" borderId="14" xfId="0" applyNumberFormat="1" applyFont="1" applyBorder="1" applyAlignment="1">
      <alignment shrinkToFit="1"/>
    </xf>
    <xf numFmtId="10" fontId="4" fillId="3" borderId="14" xfId="0" applyNumberFormat="1" applyFont="1" applyFill="1" applyBorder="1" applyAlignment="1">
      <alignment shrinkToFit="1"/>
    </xf>
    <xf numFmtId="0" fontId="4" fillId="2" borderId="2" xfId="0" applyFont="1" applyFill="1" applyBorder="1" applyAlignment="1">
      <alignment shrinkToFit="1"/>
    </xf>
    <xf numFmtId="0" fontId="4" fillId="2" borderId="4" xfId="0" applyFont="1" applyFill="1" applyBorder="1" applyAlignment="1">
      <alignment shrinkToFit="1"/>
    </xf>
    <xf numFmtId="0" fontId="8" fillId="0" borderId="1" xfId="0" applyFont="1" applyBorder="1" applyAlignment="1">
      <alignment shrinkToFit="1"/>
    </xf>
    <xf numFmtId="0" fontId="8" fillId="2" borderId="1" xfId="0" applyFont="1" applyFill="1" applyBorder="1" applyAlignment="1">
      <alignment horizontal="left" shrinkToFit="1"/>
    </xf>
    <xf numFmtId="0" fontId="9" fillId="2" borderId="1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9" fillId="2" borderId="5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4" fillId="2" borderId="22" xfId="0" applyFont="1" applyFill="1" applyBorder="1" applyAlignment="1">
      <alignment shrinkToFit="1"/>
    </xf>
    <xf numFmtId="0" fontId="4" fillId="2" borderId="23" xfId="0" applyFont="1" applyFill="1" applyBorder="1" applyAlignment="1">
      <alignment shrinkToFit="1"/>
    </xf>
    <xf numFmtId="0" fontId="8" fillId="2" borderId="22" xfId="0" applyFont="1" applyFill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16" xfId="0" applyFont="1" applyFill="1" applyBorder="1" applyAlignment="1">
      <alignment shrinkToFit="1"/>
    </xf>
    <xf numFmtId="0" fontId="8" fillId="4" borderId="0" xfId="0" applyFont="1" applyFill="1"/>
    <xf numFmtId="0" fontId="9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4" fillId="4" borderId="0" xfId="0" applyFont="1" applyFill="1"/>
    <xf numFmtId="10" fontId="4" fillId="4" borderId="0" xfId="0" applyNumberFormat="1" applyFont="1" applyFill="1" applyAlignment="1">
      <alignment shrinkToFit="1"/>
    </xf>
    <xf numFmtId="0" fontId="4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4" fillId="2" borderId="24" xfId="0" applyFont="1" applyFill="1" applyBorder="1" applyAlignment="1">
      <alignment shrinkToFit="1"/>
    </xf>
    <xf numFmtId="0" fontId="9" fillId="0" borderId="11" xfId="0" applyFont="1" applyBorder="1" applyAlignment="1">
      <alignment horizontal="right" shrinkToFit="1"/>
    </xf>
    <xf numFmtId="0" fontId="9" fillId="0" borderId="3" xfId="0" applyFont="1" applyBorder="1" applyAlignment="1">
      <alignment horizontal="right" shrinkToFit="1"/>
    </xf>
    <xf numFmtId="0" fontId="11" fillId="0" borderId="0" xfId="0" applyFont="1" applyAlignment="1">
      <alignment horizontal="center"/>
    </xf>
    <xf numFmtId="10" fontId="11" fillId="0" borderId="0" xfId="0" applyNumberFormat="1" applyFont="1"/>
    <xf numFmtId="0" fontId="11" fillId="0" borderId="0" xfId="0" applyFont="1"/>
    <xf numFmtId="0" fontId="15" fillId="0" borderId="0" xfId="0" applyFont="1" applyAlignment="1">
      <alignment horizontal="left" vertical="center"/>
    </xf>
    <xf numFmtId="0" fontId="23" fillId="0" borderId="0" xfId="0" applyFont="1"/>
    <xf numFmtId="176" fontId="24" fillId="5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6" fontId="24" fillId="0" borderId="0" xfId="0" applyNumberFormat="1" applyFont="1" applyAlignment="1">
      <alignment horizontal="center" vertical="center"/>
    </xf>
    <xf numFmtId="179" fontId="23" fillId="0" borderId="0" xfId="0" applyNumberFormat="1" applyFont="1" applyAlignment="1">
      <alignment horizontal="center"/>
    </xf>
    <xf numFmtId="176" fontId="23" fillId="0" borderId="0" xfId="0" applyNumberFormat="1" applyFont="1"/>
    <xf numFmtId="177" fontId="23" fillId="0" borderId="0" xfId="0" applyNumberFormat="1" applyFont="1"/>
    <xf numFmtId="178" fontId="23" fillId="0" borderId="0" xfId="0" applyNumberFormat="1" applyFont="1"/>
    <xf numFmtId="10" fontId="23" fillId="0" borderId="0" xfId="0" applyNumberFormat="1" applyFont="1"/>
    <xf numFmtId="176" fontId="24" fillId="6" borderId="0" xfId="0" applyNumberFormat="1" applyFont="1" applyFill="1" applyAlignment="1">
      <alignment horizontal="center" vertical="center"/>
    </xf>
    <xf numFmtId="176" fontId="24" fillId="8" borderId="0" xfId="0" applyNumberFormat="1" applyFont="1" applyFill="1" applyAlignment="1">
      <alignment horizontal="center" vertical="center"/>
    </xf>
    <xf numFmtId="180" fontId="23" fillId="0" borderId="0" xfId="0" applyNumberFormat="1" applyFont="1"/>
    <xf numFmtId="180" fontId="11" fillId="0" borderId="0" xfId="0" applyNumberFormat="1" applyFont="1"/>
    <xf numFmtId="176" fontId="14" fillId="0" borderId="0" xfId="0" applyNumberFormat="1" applyFont="1" applyAlignment="1">
      <alignment horizontal="center" vertical="center"/>
    </xf>
    <xf numFmtId="180" fontId="14" fillId="0" borderId="0" xfId="0" applyNumberFormat="1" applyFont="1" applyAlignment="1">
      <alignment horizontal="center" vertical="center"/>
    </xf>
    <xf numFmtId="182" fontId="23" fillId="0" borderId="0" xfId="0" applyNumberFormat="1" applyFont="1"/>
    <xf numFmtId="182" fontId="24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 applyAlignment="1">
      <alignment horizontal="center" vertical="center"/>
    </xf>
    <xf numFmtId="10" fontId="23" fillId="0" borderId="22" xfId="0" applyNumberFormat="1" applyFont="1" applyBorder="1"/>
    <xf numFmtId="182" fontId="23" fillId="0" borderId="0" xfId="0" applyNumberFormat="1" applyFont="1" applyAlignment="1">
      <alignment horizontal="center"/>
    </xf>
    <xf numFmtId="0" fontId="28" fillId="0" borderId="0" xfId="0" applyFont="1"/>
    <xf numFmtId="177" fontId="23" fillId="0" borderId="0" xfId="0" applyNumberFormat="1" applyFont="1" applyAlignment="1">
      <alignment horizontal="center"/>
    </xf>
    <xf numFmtId="177" fontId="23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3" fillId="0" borderId="0" xfId="0" applyFont="1" applyAlignment="1">
      <alignment shrinkToFit="1"/>
    </xf>
    <xf numFmtId="0" fontId="23" fillId="4" borderId="0" xfId="0" applyFont="1" applyFill="1" applyAlignment="1">
      <alignment shrinkToFit="1"/>
    </xf>
    <xf numFmtId="0" fontId="25" fillId="0" borderId="0" xfId="0" applyFont="1" applyAlignment="1">
      <alignment shrinkToFit="1"/>
    </xf>
    <xf numFmtId="0" fontId="42" fillId="0" borderId="0" xfId="0" applyFont="1" applyAlignment="1">
      <alignment shrinkToFit="1"/>
    </xf>
    <xf numFmtId="0" fontId="23" fillId="0" borderId="22" xfId="0" applyFont="1" applyBorder="1" applyAlignment="1">
      <alignment shrinkToFit="1"/>
    </xf>
    <xf numFmtId="0" fontId="23" fillId="0" borderId="0" xfId="0" applyFont="1" applyAlignment="1">
      <alignment horizontal="center" shrinkToFit="1"/>
    </xf>
    <xf numFmtId="0" fontId="25" fillId="0" borderId="0" xfId="0" applyFont="1" applyAlignment="1">
      <alignment horizontal="center" shrinkToFit="1"/>
    </xf>
    <xf numFmtId="0" fontId="23" fillId="0" borderId="0" xfId="0" applyFont="1" applyAlignment="1">
      <alignment horizontal="center" vertical="center" shrinkToFit="1"/>
    </xf>
    <xf numFmtId="0" fontId="42" fillId="0" borderId="22" xfId="0" applyFont="1" applyBorder="1" applyAlignment="1">
      <alignment shrinkToFit="1"/>
    </xf>
    <xf numFmtId="0" fontId="25" fillId="0" borderId="22" xfId="0" applyFont="1" applyBorder="1" applyAlignment="1">
      <alignment shrinkToFit="1"/>
    </xf>
    <xf numFmtId="4" fontId="25" fillId="0" borderId="22" xfId="0" applyNumberFormat="1" applyFont="1" applyBorder="1" applyAlignment="1">
      <alignment shrinkToFit="1"/>
    </xf>
    <xf numFmtId="0" fontId="25" fillId="4" borderId="0" xfId="0" applyFont="1" applyFill="1" applyAlignment="1">
      <alignment shrinkToFit="1"/>
    </xf>
    <xf numFmtId="0" fontId="45" fillId="0" borderId="0" xfId="0" applyFont="1"/>
    <xf numFmtId="0" fontId="47" fillId="0" borderId="0" xfId="0" applyFont="1"/>
    <xf numFmtId="10" fontId="42" fillId="0" borderId="0" xfId="0" applyNumberFormat="1" applyFont="1" applyAlignment="1">
      <alignment shrinkToFit="1"/>
    </xf>
    <xf numFmtId="0" fontId="43" fillId="0" borderId="0" xfId="0" applyFont="1"/>
    <xf numFmtId="0" fontId="48" fillId="0" borderId="22" xfId="0" applyFont="1" applyBorder="1" applyAlignment="1">
      <alignment horizontal="center" vertical="center" shrinkToFit="1"/>
    </xf>
    <xf numFmtId="0" fontId="48" fillId="9" borderId="22" xfId="0" applyFont="1" applyFill="1" applyBorder="1" applyAlignment="1">
      <alignment horizontal="center" vertical="center" shrinkToFit="1"/>
    </xf>
    <xf numFmtId="0" fontId="42" fillId="0" borderId="22" xfId="0" applyFont="1" applyBorder="1" applyAlignment="1">
      <alignment horizontal="center" shrinkToFit="1"/>
    </xf>
    <xf numFmtId="3" fontId="25" fillId="0" borderId="22" xfId="0" applyNumberFormat="1" applyFont="1" applyBorder="1" applyAlignment="1">
      <alignment shrinkToFit="1"/>
    </xf>
    <xf numFmtId="10" fontId="25" fillId="0" borderId="22" xfId="0" applyNumberFormat="1" applyFont="1" applyBorder="1" applyAlignment="1">
      <alignment shrinkToFit="1"/>
    </xf>
    <xf numFmtId="4" fontId="25" fillId="0" borderId="22" xfId="0" applyNumberFormat="1" applyFont="1" applyBorder="1" applyAlignment="1">
      <alignment horizontal="right" shrinkToFit="1"/>
    </xf>
    <xf numFmtId="10" fontId="25" fillId="0" borderId="22" xfId="0" applyNumberFormat="1" applyFont="1" applyBorder="1" applyAlignment="1">
      <alignment horizontal="right" shrinkToFit="1"/>
    </xf>
    <xf numFmtId="0" fontId="42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shrinkToFit="1"/>
    </xf>
    <xf numFmtId="0" fontId="4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4" fillId="0" borderId="0" xfId="0" applyFont="1" applyAlignment="1">
      <alignment horizontal="right" shrinkToFit="1"/>
    </xf>
    <xf numFmtId="0" fontId="8" fillId="0" borderId="0" xfId="0" applyFont="1" applyAlignment="1">
      <alignment shrinkToFit="1"/>
    </xf>
    <xf numFmtId="0" fontId="5" fillId="0" borderId="0" xfId="0" applyFont="1" applyAlignment="1">
      <alignment shrinkToFit="1"/>
    </xf>
    <xf numFmtId="0" fontId="23" fillId="4" borderId="0" xfId="0" applyFont="1" applyFill="1" applyAlignment="1">
      <alignment horizontal="center" vertical="center" shrinkToFit="1"/>
    </xf>
    <xf numFmtId="0" fontId="23" fillId="4" borderId="0" xfId="0" applyFont="1" applyFill="1" applyAlignment="1">
      <alignment horizontal="center" shrinkToFit="1"/>
    </xf>
    <xf numFmtId="0" fontId="25" fillId="0" borderId="22" xfId="0" applyFont="1" applyBorder="1" applyAlignment="1">
      <alignment horizontal="center" vertical="center" shrinkToFit="1"/>
    </xf>
    <xf numFmtId="0" fontId="23" fillId="0" borderId="0" xfId="0" applyFont="1" applyAlignment="1">
      <alignment vertical="center" shrinkToFit="1"/>
    </xf>
    <xf numFmtId="0" fontId="25" fillId="2" borderId="22" xfId="0" applyFont="1" applyFill="1" applyBorder="1" applyAlignment="1">
      <alignment horizontal="center" vertical="center" shrinkToFit="1"/>
    </xf>
    <xf numFmtId="10" fontId="25" fillId="3" borderId="17" xfId="0" applyNumberFormat="1" applyFont="1" applyFill="1" applyBorder="1" applyAlignment="1">
      <alignment horizontal="center" shrinkToFit="1"/>
    </xf>
    <xf numFmtId="0" fontId="23" fillId="0" borderId="0" xfId="0" applyFont="1" applyAlignment="1">
      <alignment wrapText="1" shrinkToFit="1"/>
    </xf>
    <xf numFmtId="0" fontId="23" fillId="0" borderId="0" xfId="0" applyFont="1" applyAlignment="1">
      <alignment horizontal="center" vertical="center" wrapText="1" shrinkToFit="1"/>
    </xf>
    <xf numFmtId="10" fontId="25" fillId="2" borderId="22" xfId="0" applyNumberFormat="1" applyFont="1" applyFill="1" applyBorder="1" applyAlignment="1">
      <alignment horizontal="center" vertical="center" shrinkToFit="1"/>
    </xf>
    <xf numFmtId="10" fontId="25" fillId="3" borderId="22" xfId="0" applyNumberFormat="1" applyFont="1" applyFill="1" applyBorder="1" applyAlignment="1">
      <alignment shrinkToFit="1"/>
    </xf>
    <xf numFmtId="0" fontId="23" fillId="0" borderId="0" xfId="11" applyFont="1" applyAlignment="1">
      <alignment shrinkToFit="1"/>
    </xf>
    <xf numFmtId="0" fontId="23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2" fillId="0" borderId="6" xfId="11" applyFont="1" applyBorder="1" applyAlignment="1">
      <alignment horizontal="center" shrinkToFit="1"/>
    </xf>
    <xf numFmtId="3" fontId="33" fillId="0" borderId="6" xfId="11" applyNumberFormat="1" applyFont="1" applyBorder="1" applyAlignment="1">
      <alignment shrinkToFit="1"/>
    </xf>
    <xf numFmtId="10" fontId="33" fillId="0" borderId="6" xfId="11" applyNumberFormat="1" applyFont="1" applyBorder="1" applyAlignment="1">
      <alignment shrinkToFit="1"/>
    </xf>
    <xf numFmtId="3" fontId="25" fillId="0" borderId="22" xfId="11" applyNumberFormat="1" applyFont="1" applyBorder="1" applyAlignment="1">
      <alignment shrinkToFit="1"/>
    </xf>
    <xf numFmtId="10" fontId="25" fillId="0" borderId="22" xfId="11" applyNumberFormat="1" applyFont="1" applyBorder="1" applyAlignment="1">
      <alignment shrinkToFit="1"/>
    </xf>
    <xf numFmtId="0" fontId="42" fillId="0" borderId="1" xfId="11" applyFont="1" applyBorder="1" applyAlignment="1">
      <alignment horizontal="center" shrinkToFit="1"/>
    </xf>
    <xf numFmtId="3" fontId="33" fillId="0" borderId="1" xfId="11" applyNumberFormat="1" applyFont="1" applyBorder="1" applyAlignment="1">
      <alignment shrinkToFit="1"/>
    </xf>
    <xf numFmtId="0" fontId="28" fillId="0" borderId="0" xfId="11" applyFont="1"/>
    <xf numFmtId="0" fontId="28" fillId="0" borderId="0" xfId="11" applyFont="1" applyAlignment="1">
      <alignment vertical="center"/>
    </xf>
    <xf numFmtId="0" fontId="28" fillId="0" borderId="22" xfId="11" applyFont="1" applyBorder="1"/>
    <xf numFmtId="1" fontId="28" fillId="0" borderId="22" xfId="11" applyNumberFormat="1" applyFont="1" applyBorder="1"/>
    <xf numFmtId="185" fontId="28" fillId="0" borderId="22" xfId="13" applyNumberFormat="1" applyFont="1" applyFill="1" applyBorder="1" applyAlignment="1"/>
    <xf numFmtId="0" fontId="28" fillId="0" borderId="0" xfId="11" applyFont="1" applyAlignment="1">
      <alignment horizontal="center"/>
    </xf>
    <xf numFmtId="9" fontId="61" fillId="0" borderId="0" xfId="13" applyFont="1" applyFill="1" applyAlignment="1"/>
    <xf numFmtId="0" fontId="28" fillId="0" borderId="0" xfId="11" applyFont="1" applyAlignment="1">
      <alignment horizontal="center" vertical="center"/>
    </xf>
    <xf numFmtId="1" fontId="33" fillId="0" borderId="22" xfId="11" applyNumberFormat="1" applyFont="1" applyBorder="1"/>
    <xf numFmtId="0" fontId="33" fillId="0" borderId="22" xfId="11" applyFont="1" applyBorder="1"/>
    <xf numFmtId="185" fontId="33" fillId="0" borderId="22" xfId="13" applyNumberFormat="1" applyFont="1" applyFill="1" applyBorder="1" applyAlignment="1"/>
    <xf numFmtId="0" fontId="33" fillId="5" borderId="22" xfId="12" applyFont="1" applyFill="1" applyBorder="1" applyAlignment="1">
      <alignment horizontal="center" vertical="center" wrapText="1"/>
    </xf>
    <xf numFmtId="0" fontId="33" fillId="5" borderId="22" xfId="12" applyFont="1" applyFill="1" applyBorder="1" applyAlignment="1">
      <alignment horizontal="center" vertical="center"/>
    </xf>
    <xf numFmtId="0" fontId="28" fillId="0" borderId="22" xfId="11" applyFont="1" applyBorder="1" applyAlignment="1">
      <alignment horizontal="center"/>
    </xf>
    <xf numFmtId="185" fontId="33" fillId="9" borderId="22" xfId="14" applyNumberFormat="1" applyFont="1" applyFill="1" applyBorder="1" applyAlignment="1"/>
    <xf numFmtId="185" fontId="33" fillId="9" borderId="22" xfId="13" applyNumberFormat="1" applyFont="1" applyFill="1" applyBorder="1" applyAlignment="1"/>
    <xf numFmtId="0" fontId="4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3" fillId="0" borderId="0" xfId="0" applyNumberFormat="1" applyFont="1"/>
    <xf numFmtId="0" fontId="25" fillId="0" borderId="22" xfId="11" applyFont="1" applyBorder="1" applyAlignment="1">
      <alignment horizontal="center" vertical="center" shrinkToFit="1"/>
    </xf>
    <xf numFmtId="0" fontId="33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horizontal="center" vertical="center" shrinkToFit="1"/>
    </xf>
    <xf numFmtId="0" fontId="49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28" fillId="0" borderId="40" xfId="11" applyFont="1" applyBorder="1"/>
    <xf numFmtId="1" fontId="28" fillId="0" borderId="40" xfId="11" applyNumberFormat="1" applyFont="1" applyBorder="1"/>
    <xf numFmtId="1" fontId="61" fillId="0" borderId="40" xfId="11" applyNumberFormat="1" applyFont="1" applyBorder="1"/>
    <xf numFmtId="0" fontId="28" fillId="5" borderId="23" xfId="11" applyFont="1" applyFill="1" applyBorder="1" applyAlignment="1">
      <alignment horizontal="center" vertical="center"/>
    </xf>
    <xf numFmtId="0" fontId="66" fillId="0" borderId="0" xfId="11" applyFont="1" applyAlignment="1">
      <alignment horizontal="center"/>
    </xf>
    <xf numFmtId="0" fontId="66" fillId="0" borderId="0" xfId="11" applyFont="1"/>
    <xf numFmtId="186" fontId="23" fillId="0" borderId="0" xfId="0" applyNumberFormat="1" applyFont="1"/>
    <xf numFmtId="0" fontId="11" fillId="9" borderId="0" xfId="11" applyFont="1" applyFill="1" applyAlignment="1">
      <alignment vertical="center"/>
    </xf>
    <xf numFmtId="188" fontId="23" fillId="0" borderId="0" xfId="0" applyNumberFormat="1" applyFont="1"/>
    <xf numFmtId="189" fontId="23" fillId="0" borderId="0" xfId="0" applyNumberFormat="1" applyFont="1"/>
    <xf numFmtId="189" fontId="23" fillId="0" borderId="22" xfId="0" applyNumberFormat="1" applyFont="1" applyBorder="1"/>
    <xf numFmtId="0" fontId="23" fillId="9" borderId="0" xfId="0" applyFont="1" applyFill="1" applyAlignment="1">
      <alignment horizontal="center"/>
    </xf>
    <xf numFmtId="10" fontId="24" fillId="0" borderId="0" xfId="0" applyNumberFormat="1" applyFont="1" applyAlignment="1">
      <alignment horizontal="center" vertical="center"/>
    </xf>
    <xf numFmtId="186" fontId="11" fillId="0" borderId="0" xfId="0" applyNumberFormat="1" applyFont="1"/>
    <xf numFmtId="186" fontId="24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left" vertical="center" shrinkToFit="1"/>
    </xf>
    <xf numFmtId="0" fontId="57" fillId="0" borderId="22" xfId="0" applyFont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 shrinkToFit="1"/>
    </xf>
    <xf numFmtId="179" fontId="11" fillId="0" borderId="22" xfId="0" applyNumberFormat="1" applyFont="1" applyBorder="1" applyAlignment="1">
      <alignment horizontal="center"/>
    </xf>
    <xf numFmtId="189" fontId="11" fillId="9" borderId="22" xfId="0" applyNumberFormat="1" applyFont="1" applyFill="1" applyBorder="1" applyAlignment="1">
      <alignment vertical="center" shrinkToFit="1"/>
    </xf>
    <xf numFmtId="10" fontId="11" fillId="0" borderId="22" xfId="0" applyNumberFormat="1" applyFont="1" applyBorder="1" applyAlignment="1">
      <alignment vertical="center"/>
    </xf>
    <xf numFmtId="179" fontId="23" fillId="0" borderId="22" xfId="0" applyNumberFormat="1" applyFont="1" applyBorder="1" applyAlignment="1">
      <alignment horizontal="center"/>
    </xf>
    <xf numFmtId="182" fontId="23" fillId="0" borderId="22" xfId="0" applyNumberFormat="1" applyFont="1" applyBorder="1"/>
    <xf numFmtId="10" fontId="24" fillId="0" borderId="23" xfId="0" applyNumberFormat="1" applyFont="1" applyBorder="1" applyAlignment="1">
      <alignment horizontal="center" vertical="center"/>
    </xf>
    <xf numFmtId="18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shrinkToFi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1" fillId="0" borderId="22" xfId="0" applyFont="1" applyBorder="1" applyAlignment="1">
      <alignment horizontal="center" vertical="center"/>
    </xf>
    <xf numFmtId="0" fontId="11" fillId="9" borderId="22" xfId="0" applyFont="1" applyFill="1" applyBorder="1" applyAlignment="1">
      <alignment horizontal="center" vertical="center" shrinkToFit="1"/>
    </xf>
    <xf numFmtId="0" fontId="11" fillId="0" borderId="22" xfId="0" applyFont="1" applyBorder="1" applyAlignment="1">
      <alignment horizontal="center" vertical="center" shrinkToFit="1"/>
    </xf>
    <xf numFmtId="0" fontId="11" fillId="0" borderId="22" xfId="0" applyFont="1" applyBorder="1" applyAlignment="1">
      <alignment horizontal="left" vertical="center" shrinkToFit="1"/>
    </xf>
    <xf numFmtId="1" fontId="11" fillId="0" borderId="22" xfId="0" applyNumberFormat="1" applyFont="1" applyBorder="1" applyAlignment="1">
      <alignment horizontal="center" vertical="center"/>
    </xf>
    <xf numFmtId="183" fontId="11" fillId="0" borderId="22" xfId="0" applyNumberFormat="1" applyFont="1" applyBorder="1" applyAlignment="1">
      <alignment horizontal="center" vertical="center"/>
    </xf>
    <xf numFmtId="1" fontId="11" fillId="9" borderId="22" xfId="0" applyNumberFormat="1" applyFont="1" applyFill="1" applyBorder="1" applyAlignment="1">
      <alignment horizontal="center" vertical="center" shrinkToFit="1"/>
    </xf>
    <xf numFmtId="183" fontId="11" fillId="9" borderId="22" xfId="0" applyNumberFormat="1" applyFont="1" applyFill="1" applyBorder="1" applyAlignment="1">
      <alignment horizontal="center" vertical="center" shrinkToFit="1"/>
    </xf>
    <xf numFmtId="1" fontId="11" fillId="0" borderId="22" xfId="0" applyNumberFormat="1" applyFont="1" applyBorder="1" applyAlignment="1">
      <alignment horizontal="center" vertical="center" shrinkToFit="1"/>
    </xf>
    <xf numFmtId="183" fontId="11" fillId="0" borderId="22" xfId="0" applyNumberFormat="1" applyFont="1" applyBorder="1" applyAlignment="1">
      <alignment horizontal="center" vertical="center" shrinkToFit="1"/>
    </xf>
    <xf numFmtId="0" fontId="50" fillId="0" borderId="34" xfId="0" applyFont="1" applyBorder="1" applyAlignment="1">
      <alignment horizontal="left" vertical="center" shrinkToFit="1"/>
    </xf>
    <xf numFmtId="0" fontId="50" fillId="0" borderId="36" xfId="0" applyFont="1" applyBorder="1" applyAlignment="1">
      <alignment horizontal="left" vertical="center" shrinkToFit="1"/>
    </xf>
    <xf numFmtId="0" fontId="11" fillId="0" borderId="0" xfId="0" applyFont="1" applyAlignment="1">
      <alignment shrinkToFit="1"/>
    </xf>
    <xf numFmtId="0" fontId="11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2" fillId="4" borderId="0" xfId="0" applyFont="1" applyFill="1" applyAlignment="1">
      <alignment horizontal="center" vertical="center" shrinkToFit="1"/>
    </xf>
    <xf numFmtId="0" fontId="11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2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2" fillId="4" borderId="0" xfId="0" applyFont="1" applyFill="1" applyAlignment="1">
      <alignment horizontal="center" shrinkToFit="1"/>
    </xf>
    <xf numFmtId="0" fontId="11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3" fillId="0" borderId="22" xfId="0" applyNumberFormat="1" applyFont="1" applyBorder="1" applyAlignment="1">
      <alignment shrinkToFit="1"/>
    </xf>
    <xf numFmtId="183" fontId="73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1" fillId="4" borderId="0" xfId="0" applyFont="1" applyFill="1" applyAlignment="1">
      <alignment horizontal="center" shrinkToFit="1"/>
    </xf>
    <xf numFmtId="0" fontId="12" fillId="5" borderId="22" xfId="0" applyFont="1" applyFill="1" applyBorder="1" applyAlignment="1">
      <alignment horizontal="center" shrinkToFit="1"/>
    </xf>
    <xf numFmtId="183" fontId="25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9" fillId="0" borderId="67" xfId="0" applyFont="1" applyBorder="1" applyAlignment="1">
      <alignment horizontal="left" vertical="center"/>
    </xf>
    <xf numFmtId="1" fontId="28" fillId="0" borderId="0" xfId="11" applyNumberFormat="1" applyFont="1"/>
    <xf numFmtId="10" fontId="25" fillId="3" borderId="50" xfId="0" applyNumberFormat="1" applyFont="1" applyFill="1" applyBorder="1" applyAlignment="1">
      <alignment horizontal="center" vertical="center" shrinkToFit="1"/>
    </xf>
    <xf numFmtId="190" fontId="23" fillId="0" borderId="0" xfId="0" applyNumberFormat="1" applyFont="1"/>
    <xf numFmtId="177" fontId="24" fillId="0" borderId="23" xfId="0" applyNumberFormat="1" applyFont="1" applyBorder="1" applyAlignment="1">
      <alignment horizontal="center" vertical="center"/>
    </xf>
    <xf numFmtId="184" fontId="25" fillId="0" borderId="22" xfId="0" applyNumberFormat="1" applyFont="1" applyBorder="1" applyAlignment="1">
      <alignment shrinkToFit="1"/>
    </xf>
    <xf numFmtId="0" fontId="75" fillId="0" borderId="22" xfId="0" applyFont="1" applyBorder="1" applyAlignment="1">
      <alignment shrinkToFit="1"/>
    </xf>
    <xf numFmtId="191" fontId="25" fillId="0" borderId="22" xfId="0" applyNumberFormat="1" applyFont="1" applyBorder="1" applyAlignment="1">
      <alignment horizontal="right" shrinkToFit="1"/>
    </xf>
    <xf numFmtId="185" fontId="25" fillId="0" borderId="22" xfId="0" applyNumberFormat="1" applyFont="1" applyBorder="1" applyAlignment="1">
      <alignment shrinkToFit="1"/>
    </xf>
    <xf numFmtId="186" fontId="25" fillId="0" borderId="22" xfId="0" applyNumberFormat="1" applyFont="1" applyBorder="1" applyAlignment="1">
      <alignment shrinkToFit="1"/>
    </xf>
    <xf numFmtId="192" fontId="25" fillId="0" borderId="22" xfId="0" applyNumberFormat="1" applyFont="1" applyBorder="1" applyAlignment="1">
      <alignment shrinkToFit="1"/>
    </xf>
    <xf numFmtId="191" fontId="25" fillId="0" borderId="22" xfId="0" applyNumberFormat="1" applyFont="1" applyBorder="1" applyAlignment="1">
      <alignment shrinkToFit="1"/>
    </xf>
    <xf numFmtId="191" fontId="24" fillId="0" borderId="22" xfId="0" applyNumberFormat="1" applyFont="1" applyBorder="1" applyAlignment="1">
      <alignment shrinkToFit="1"/>
    </xf>
    <xf numFmtId="190" fontId="23" fillId="0" borderId="22" xfId="0" applyNumberFormat="1" applyFont="1" applyBorder="1"/>
    <xf numFmtId="190" fontId="23" fillId="9" borderId="22" xfId="0" applyNumberFormat="1" applyFont="1" applyFill="1" applyBorder="1"/>
    <xf numFmtId="1" fontId="33" fillId="0" borderId="22" xfId="13" applyNumberFormat="1" applyFont="1" applyFill="1" applyBorder="1" applyAlignment="1"/>
    <xf numFmtId="1" fontId="28" fillId="0" borderId="22" xfId="13" applyNumberFormat="1" applyFont="1" applyFill="1" applyBorder="1" applyAlignment="1"/>
    <xf numFmtId="1" fontId="4" fillId="3" borderId="18" xfId="0" applyNumberFormat="1" applyFont="1" applyFill="1" applyBorder="1" applyAlignment="1">
      <alignment shrinkToFit="1"/>
    </xf>
    <xf numFmtId="0" fontId="68" fillId="0" borderId="0" xfId="11" applyFont="1" applyAlignment="1">
      <alignment shrinkToFit="1"/>
    </xf>
    <xf numFmtId="0" fontId="11" fillId="0" borderId="0" xfId="11" applyFont="1" applyAlignment="1">
      <alignment shrinkToFit="1"/>
    </xf>
    <xf numFmtId="0" fontId="25" fillId="0" borderId="0" xfId="11" applyFont="1" applyAlignment="1">
      <alignment shrinkToFit="1"/>
    </xf>
    <xf numFmtId="184" fontId="42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1" fontId="28" fillId="0" borderId="69" xfId="11" applyNumberFormat="1" applyFont="1" applyBorder="1"/>
    <xf numFmtId="1" fontId="28" fillId="0" borderId="70" xfId="11" applyNumberFormat="1" applyFont="1" applyBorder="1"/>
    <xf numFmtId="0" fontId="28" fillId="0" borderId="70" xfId="11" applyFont="1" applyBorder="1"/>
    <xf numFmtId="0" fontId="81" fillId="0" borderId="0" xfId="11" applyFont="1" applyAlignment="1">
      <alignment horizontal="center" vertical="center"/>
    </xf>
    <xf numFmtId="10" fontId="84" fillId="0" borderId="22" xfId="3" applyNumberFormat="1" applyFont="1" applyBorder="1" applyAlignment="1">
      <alignment horizontal="center" vertical="center"/>
    </xf>
    <xf numFmtId="0" fontId="1" fillId="0" borderId="0" xfId="15">
      <alignment vertical="center"/>
    </xf>
    <xf numFmtId="0" fontId="82" fillId="10" borderId="22" xfId="15" applyFont="1" applyFill="1" applyBorder="1" applyAlignment="1">
      <alignment horizontal="center" vertical="center" wrapText="1"/>
    </xf>
    <xf numFmtId="194" fontId="84" fillId="0" borderId="22" xfId="5" applyNumberFormat="1" applyFont="1" applyBorder="1" applyAlignment="1">
      <alignment horizontal="center" vertical="center"/>
    </xf>
    <xf numFmtId="193" fontId="84" fillId="9" borderId="22" xfId="15" applyNumberFormat="1" applyFont="1" applyFill="1" applyBorder="1" applyAlignment="1">
      <alignment horizontal="center" vertical="center"/>
    </xf>
    <xf numFmtId="193" fontId="84" fillId="9" borderId="22" xfId="16" applyNumberFormat="1" applyFont="1" applyFill="1" applyBorder="1" applyAlignment="1">
      <alignment horizontal="center" vertical="center"/>
    </xf>
    <xf numFmtId="193" fontId="84" fillId="0" borderId="22" xfId="3" applyNumberFormat="1" applyFont="1" applyBorder="1" applyAlignment="1">
      <alignment horizontal="center" vertical="center"/>
    </xf>
    <xf numFmtId="194" fontId="87" fillId="0" borderId="22" xfId="5" applyNumberFormat="1" applyFont="1" applyBorder="1" applyAlignment="1">
      <alignment horizontal="center" vertical="center"/>
    </xf>
    <xf numFmtId="1" fontId="1" fillId="0" borderId="0" xfId="15" applyNumberFormat="1">
      <alignment vertical="center"/>
    </xf>
    <xf numFmtId="194" fontId="88" fillId="0" borderId="22" xfId="5" applyNumberFormat="1" applyFont="1" applyBorder="1" applyAlignment="1">
      <alignment horizontal="center" vertical="center"/>
    </xf>
    <xf numFmtId="3" fontId="1" fillId="0" borderId="0" xfId="15" applyNumberFormat="1">
      <alignment vertical="center"/>
    </xf>
    <xf numFmtId="186" fontId="1" fillId="0" borderId="0" xfId="3" applyNumberFormat="1" applyFont="1">
      <alignment vertical="center"/>
    </xf>
    <xf numFmtId="186" fontId="33" fillId="0" borderId="6" xfId="11" applyNumberFormat="1" applyFont="1" applyBorder="1" applyAlignment="1">
      <alignment shrinkToFit="1"/>
    </xf>
    <xf numFmtId="10" fontId="11" fillId="0" borderId="22" xfId="0" applyNumberFormat="1" applyFont="1" applyBorder="1"/>
    <xf numFmtId="2" fontId="11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183" fontId="11" fillId="0" borderId="0" xfId="0" applyNumberFormat="1" applyFont="1" applyAlignment="1">
      <alignment vertical="center"/>
    </xf>
    <xf numFmtId="0" fontId="21" fillId="0" borderId="0" xfId="11"/>
    <xf numFmtId="0" fontId="23" fillId="0" borderId="0" xfId="11" applyFont="1" applyAlignment="1">
      <alignment wrapText="1" shrinkToFit="1"/>
    </xf>
    <xf numFmtId="0" fontId="23" fillId="0" borderId="0" xfId="11" applyFont="1" applyAlignment="1">
      <alignment vertical="center" shrinkToFit="1"/>
    </xf>
    <xf numFmtId="0" fontId="25" fillId="2" borderId="22" xfId="11" applyFont="1" applyFill="1" applyBorder="1" applyAlignment="1">
      <alignment horizontal="center" vertical="center" shrinkToFit="1"/>
    </xf>
    <xf numFmtId="0" fontId="23" fillId="0" borderId="0" xfId="11" applyFont="1" applyAlignment="1">
      <alignment horizontal="center" vertical="center" shrinkToFit="1"/>
    </xf>
    <xf numFmtId="0" fontId="25" fillId="0" borderId="22" xfId="11" applyFont="1" applyBorder="1" applyAlignment="1">
      <alignment vertical="center" shrinkToFit="1"/>
    </xf>
    <xf numFmtId="0" fontId="25" fillId="0" borderId="4" xfId="11" applyFont="1" applyBorder="1" applyAlignment="1">
      <alignment vertical="center"/>
    </xf>
    <xf numFmtId="0" fontId="25" fillId="0" borderId="2" xfId="11" applyFont="1" applyBorder="1" applyAlignment="1">
      <alignment vertical="center"/>
    </xf>
    <xf numFmtId="0" fontId="25" fillId="0" borderId="3" xfId="11" applyFont="1" applyBorder="1" applyAlignment="1">
      <alignment vertical="center"/>
    </xf>
    <xf numFmtId="0" fontId="25" fillId="0" borderId="25" xfId="11" applyFont="1" applyBorder="1" applyAlignment="1">
      <alignment horizontal="left" vertical="center"/>
    </xf>
    <xf numFmtId="0" fontId="25" fillId="0" borderId="28" xfId="11" applyFont="1" applyBorder="1" applyAlignment="1">
      <alignment horizontal="left" vertical="center"/>
    </xf>
    <xf numFmtId="10" fontId="25" fillId="0" borderId="22" xfId="11" applyNumberFormat="1" applyFont="1" applyBorder="1" applyAlignment="1">
      <alignment vertical="center" shrinkToFit="1"/>
    </xf>
    <xf numFmtId="0" fontId="25" fillId="3" borderId="22" xfId="11" applyFont="1" applyFill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5" fillId="0" borderId="54" xfId="11" applyFont="1" applyBorder="1" applyAlignment="1">
      <alignment vertical="center"/>
    </xf>
    <xf numFmtId="0" fontId="25" fillId="0" borderId="47" xfId="11" applyFont="1" applyBorder="1" applyAlignment="1">
      <alignment vertical="center"/>
    </xf>
    <xf numFmtId="0" fontId="25" fillId="0" borderId="48" xfId="11" applyFont="1" applyBorder="1" applyAlignment="1">
      <alignment vertical="center"/>
    </xf>
    <xf numFmtId="0" fontId="25" fillId="0" borderId="64" xfId="11" applyFont="1" applyBorder="1" applyAlignment="1">
      <alignment vertical="center" shrinkToFit="1"/>
    </xf>
    <xf numFmtId="10" fontId="25" fillId="0" borderId="64" xfId="11" applyNumberFormat="1" applyFont="1" applyBorder="1" applyAlignment="1">
      <alignment vertical="center" shrinkToFit="1"/>
    </xf>
    <xf numFmtId="0" fontId="25" fillId="2" borderId="49" xfId="11" applyFont="1" applyFill="1" applyBorder="1" applyAlignment="1">
      <alignment horizontal="center" vertical="center" shrinkToFit="1"/>
    </xf>
    <xf numFmtId="0" fontId="25" fillId="3" borderId="51" xfId="11" applyFont="1" applyFill="1" applyBorder="1" applyAlignment="1">
      <alignment vertical="center" shrinkToFit="1"/>
    </xf>
    <xf numFmtId="0" fontId="77" fillId="0" borderId="0" xfId="11" applyFont="1" applyAlignment="1">
      <alignment horizontal="left" vertical="center" shrinkToFit="1"/>
    </xf>
    <xf numFmtId="0" fontId="25" fillId="2" borderId="56" xfId="11" applyFont="1" applyFill="1" applyBorder="1" applyAlignment="1">
      <alignment horizontal="center" vertical="center" shrinkToFit="1"/>
    </xf>
    <xf numFmtId="0" fontId="25" fillId="2" borderId="59" xfId="11" applyFont="1" applyFill="1" applyBorder="1" applyAlignment="1">
      <alignment horizontal="center" vertical="center" shrinkToFit="1"/>
    </xf>
    <xf numFmtId="0" fontId="25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5" fillId="0" borderId="42" xfId="11" applyFont="1" applyBorder="1" applyAlignment="1">
      <alignment vertical="center" shrinkToFit="1"/>
    </xf>
    <xf numFmtId="0" fontId="25" fillId="0" borderId="1" xfId="11" applyFont="1" applyBorder="1" applyAlignment="1">
      <alignment vertical="center" shrinkToFit="1"/>
    </xf>
    <xf numFmtId="10" fontId="25" fillId="0" borderId="1" xfId="11" applyNumberFormat="1" applyFont="1" applyBorder="1" applyAlignment="1">
      <alignment vertical="center" shrinkToFit="1"/>
    </xf>
    <xf numFmtId="0" fontId="25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9" fillId="0" borderId="0" xfId="0" applyFont="1" applyAlignment="1">
      <alignment horizontal="left" vertical="center" indent="1"/>
    </xf>
    <xf numFmtId="0" fontId="25" fillId="0" borderId="41" xfId="11" applyFont="1" applyBorder="1" applyAlignment="1">
      <alignment vertical="center" shrinkToFit="1"/>
    </xf>
    <xf numFmtId="0" fontId="25" fillId="0" borderId="65" xfId="11" applyFont="1" applyBorder="1" applyAlignment="1">
      <alignment vertical="center" shrinkToFit="1"/>
    </xf>
    <xf numFmtId="10" fontId="25" fillId="0" borderId="65" xfId="11" applyNumberFormat="1" applyFont="1" applyBorder="1" applyAlignment="1">
      <alignment vertical="center" shrinkToFit="1"/>
    </xf>
    <xf numFmtId="0" fontId="25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7" fillId="0" borderId="0" xfId="11" applyFont="1" applyAlignment="1">
      <alignment vertical="center" shrinkToFit="1"/>
    </xf>
    <xf numFmtId="0" fontId="25" fillId="0" borderId="62" xfId="11" applyFont="1" applyBorder="1" applyAlignment="1">
      <alignment vertical="center"/>
    </xf>
    <xf numFmtId="0" fontId="25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5" fillId="0" borderId="63" xfId="11" applyFont="1" applyBorder="1" applyAlignment="1">
      <alignment vertical="center"/>
    </xf>
    <xf numFmtId="0" fontId="25" fillId="0" borderId="8" xfId="11" applyFont="1" applyBorder="1" applyAlignment="1">
      <alignment vertical="center" shrinkToFit="1"/>
    </xf>
    <xf numFmtId="0" fontId="25" fillId="0" borderId="5" xfId="11" applyFont="1" applyBorder="1" applyAlignment="1">
      <alignment vertical="center" shrinkToFit="1"/>
    </xf>
    <xf numFmtId="0" fontId="25" fillId="2" borderId="44" xfId="11" applyFont="1" applyFill="1" applyBorder="1" applyAlignment="1">
      <alignment horizontal="center" shrinkToFit="1"/>
    </xf>
    <xf numFmtId="0" fontId="8" fillId="2" borderId="8" xfId="11" applyFont="1" applyFill="1" applyBorder="1" applyAlignment="1">
      <alignment horizontal="center" vertical="center" shrinkToFit="1"/>
    </xf>
    <xf numFmtId="0" fontId="8" fillId="2" borderId="1" xfId="11" applyFont="1" applyFill="1" applyBorder="1" applyAlignment="1">
      <alignment horizontal="center" vertical="center" shrinkToFit="1"/>
    </xf>
    <xf numFmtId="0" fontId="4" fillId="2" borderId="1" xfId="11" applyFont="1" applyFill="1" applyBorder="1" applyAlignment="1">
      <alignment horizontal="center" vertical="center" shrinkToFit="1"/>
    </xf>
    <xf numFmtId="0" fontId="21" fillId="0" borderId="0" xfId="11" applyAlignment="1">
      <alignment horizontal="center" vertical="center" shrinkToFit="1"/>
    </xf>
    <xf numFmtId="0" fontId="4" fillId="0" borderId="22" xfId="11" applyFont="1" applyBorder="1" applyAlignment="1">
      <alignment vertical="center" shrinkToFit="1"/>
    </xf>
    <xf numFmtId="0" fontId="25" fillId="0" borderId="4" xfId="11" applyFont="1" applyBorder="1"/>
    <xf numFmtId="0" fontId="25" fillId="0" borderId="2" xfId="11" applyFont="1" applyBorder="1"/>
    <xf numFmtId="0" fontId="25" fillId="0" borderId="3" xfId="11" applyFont="1" applyBorder="1"/>
    <xf numFmtId="0" fontId="25" fillId="0" borderId="27" xfId="11" applyFont="1" applyBorder="1" applyAlignment="1">
      <alignment horizontal="left"/>
    </xf>
    <xf numFmtId="0" fontId="25" fillId="0" borderId="28" xfId="11" applyFont="1" applyBorder="1" applyAlignment="1">
      <alignment horizontal="left"/>
    </xf>
    <xf numFmtId="0" fontId="25" fillId="0" borderId="25" xfId="11" applyFont="1" applyBorder="1" applyAlignment="1">
      <alignment horizontal="left"/>
    </xf>
    <xf numFmtId="0" fontId="4" fillId="0" borderId="3" xfId="11" applyFont="1" applyBorder="1" applyAlignment="1">
      <alignment shrinkToFit="1"/>
    </xf>
    <xf numFmtId="10" fontId="4" fillId="0" borderId="1" xfId="11" applyNumberFormat="1" applyFont="1" applyBorder="1" applyAlignment="1">
      <alignment shrinkToFit="1"/>
    </xf>
    <xf numFmtId="0" fontId="4" fillId="0" borderId="1" xfId="11" applyFont="1" applyBorder="1" applyAlignment="1">
      <alignment shrinkToFit="1"/>
    </xf>
    <xf numFmtId="0" fontId="25" fillId="3" borderId="22" xfId="11" applyFont="1" applyFill="1" applyBorder="1" applyAlignment="1">
      <alignment shrinkToFit="1"/>
    </xf>
    <xf numFmtId="0" fontId="21" fillId="0" borderId="0" xfId="11" applyAlignment="1">
      <alignment shrinkToFit="1"/>
    </xf>
    <xf numFmtId="0" fontId="4" fillId="3" borderId="1" xfId="11" applyFont="1" applyFill="1" applyBorder="1" applyAlignment="1">
      <alignment shrinkToFit="1"/>
    </xf>
    <xf numFmtId="0" fontId="25" fillId="0" borderId="54" xfId="11" applyFont="1" applyBorder="1"/>
    <xf numFmtId="0" fontId="25" fillId="0" borderId="47" xfId="11" applyFont="1" applyBorder="1"/>
    <xf numFmtId="0" fontId="25" fillId="0" borderId="48" xfId="11" applyFont="1" applyBorder="1"/>
    <xf numFmtId="0" fontId="4" fillId="0" borderId="8" xfId="11" applyFont="1" applyBorder="1" applyAlignment="1">
      <alignment shrinkToFit="1"/>
    </xf>
    <xf numFmtId="10" fontId="4" fillId="0" borderId="5" xfId="11" applyNumberFormat="1" applyFont="1" applyBorder="1" applyAlignment="1">
      <alignment shrinkToFit="1"/>
    </xf>
    <xf numFmtId="0" fontId="4" fillId="0" borderId="5" xfId="11" applyFont="1" applyBorder="1" applyAlignment="1">
      <alignment shrinkToFit="1"/>
    </xf>
    <xf numFmtId="0" fontId="4" fillId="3" borderId="5" xfId="11" applyFont="1" applyFill="1" applyBorder="1" applyAlignment="1">
      <alignment shrinkToFit="1"/>
    </xf>
    <xf numFmtId="0" fontId="8" fillId="2" borderId="66" xfId="11" applyFont="1" applyFill="1" applyBorder="1" applyAlignment="1">
      <alignment horizontal="center" shrinkToFit="1"/>
    </xf>
    <xf numFmtId="0" fontId="8" fillId="2" borderId="16" xfId="11" applyFont="1" applyFill="1" applyBorder="1" applyAlignment="1">
      <alignment horizontal="center" shrinkToFit="1"/>
    </xf>
    <xf numFmtId="0" fontId="4" fillId="3" borderId="18" xfId="11" applyFont="1" applyFill="1" applyBorder="1" applyAlignment="1">
      <alignment shrinkToFit="1"/>
    </xf>
    <xf numFmtId="0" fontId="21" fillId="0" borderId="0" xfId="11" applyAlignment="1">
      <alignment wrapText="1" shrinkToFit="1"/>
    </xf>
    <xf numFmtId="0" fontId="21" fillId="0" borderId="0" xfId="11" applyAlignment="1">
      <alignment vertical="center" shrinkToFit="1"/>
    </xf>
    <xf numFmtId="0" fontId="4" fillId="0" borderId="4" xfId="11" applyFont="1" applyBorder="1" applyAlignment="1">
      <alignment shrinkToFit="1"/>
    </xf>
    <xf numFmtId="0" fontId="6" fillId="0" borderId="3" xfId="11" applyFont="1" applyBorder="1" applyAlignment="1">
      <alignment shrinkToFit="1"/>
    </xf>
    <xf numFmtId="0" fontId="4" fillId="0" borderId="9" xfId="11" applyFont="1" applyBorder="1" applyAlignment="1">
      <alignment shrinkToFit="1"/>
    </xf>
    <xf numFmtId="0" fontId="6" fillId="0" borderId="8" xfId="11" applyFont="1" applyBorder="1" applyAlignment="1">
      <alignment shrinkToFit="1"/>
    </xf>
    <xf numFmtId="0" fontId="8" fillId="2" borderId="22" xfId="11" applyFont="1" applyFill="1" applyBorder="1" applyAlignment="1">
      <alignment horizontal="center" vertical="center" shrinkToFit="1"/>
    </xf>
    <xf numFmtId="0" fontId="8" fillId="2" borderId="3" xfId="11" applyFont="1" applyFill="1" applyBorder="1" applyAlignment="1">
      <alignment horizontal="center" vertical="center" shrinkToFit="1"/>
    </xf>
    <xf numFmtId="2" fontId="4" fillId="3" borderId="18" xfId="11" applyNumberFormat="1" applyFont="1" applyFill="1" applyBorder="1" applyAlignment="1">
      <alignment shrinkToFit="1"/>
    </xf>
    <xf numFmtId="0" fontId="25" fillId="0" borderId="28" xfId="11" applyFont="1" applyBorder="1" applyAlignment="1">
      <alignment vertical="center"/>
    </xf>
    <xf numFmtId="0" fontId="25" fillId="0" borderId="25" xfId="11" applyFont="1" applyBorder="1" applyAlignment="1">
      <alignment vertical="center"/>
    </xf>
    <xf numFmtId="186" fontId="84" fillId="0" borderId="22" xfId="4" applyNumberFormat="1" applyFont="1" applyBorder="1" applyAlignment="1">
      <alignment horizontal="center" vertical="center"/>
    </xf>
    <xf numFmtId="185" fontId="91" fillId="0" borderId="22" xfId="0" applyNumberFormat="1" applyFont="1" applyBorder="1" applyAlignment="1">
      <alignment shrinkToFit="1"/>
    </xf>
    <xf numFmtId="2" fontId="33" fillId="0" borderId="22" xfId="11" applyNumberFormat="1" applyFont="1" applyBorder="1"/>
    <xf numFmtId="177" fontId="11" fillId="9" borderId="22" xfId="0" applyNumberFormat="1" applyFont="1" applyFill="1" applyBorder="1"/>
    <xf numFmtId="0" fontId="58" fillId="0" borderId="0" xfId="0" applyFont="1" applyAlignment="1">
      <alignment shrinkToFit="1"/>
    </xf>
    <xf numFmtId="0" fontId="67" fillId="0" borderId="0" xfId="0" applyFont="1" applyAlignment="1">
      <alignment horizontal="center" vertical="center" shrinkToFit="1"/>
    </xf>
    <xf numFmtId="185" fontId="23" fillId="0" borderId="0" xfId="14" applyNumberFormat="1" applyFont="1" applyAlignment="1">
      <alignment horizontal="center" vertical="center" shrinkToFit="1"/>
    </xf>
    <xf numFmtId="0" fontId="25" fillId="0" borderId="4" xfId="11" applyFont="1" applyBorder="1" applyAlignment="1">
      <alignment horizontal="left" vertical="center"/>
    </xf>
    <xf numFmtId="0" fontId="25" fillId="0" borderId="2" xfId="11" applyFont="1" applyBorder="1" applyAlignment="1">
      <alignment horizontal="left" vertical="center"/>
    </xf>
    <xf numFmtId="0" fontId="25" fillId="0" borderId="62" xfId="11" applyFont="1" applyBorder="1" applyAlignment="1">
      <alignment horizontal="left" vertical="center"/>
    </xf>
    <xf numFmtId="0" fontId="11" fillId="0" borderId="22" xfId="0" applyFont="1" applyBorder="1"/>
    <xf numFmtId="0" fontId="4" fillId="0" borderId="3" xfId="11" applyFont="1" applyBorder="1" applyAlignment="1">
      <alignment vertical="center" shrinkToFit="1"/>
    </xf>
    <xf numFmtId="10" fontId="4" fillId="0" borderId="1" xfId="11" applyNumberFormat="1" applyFont="1" applyBorder="1" applyAlignment="1">
      <alignment vertical="center" shrinkToFit="1"/>
    </xf>
    <xf numFmtId="0" fontId="4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4" fillId="0" borderId="8" xfId="11" applyFont="1" applyBorder="1" applyAlignment="1">
      <alignment vertical="center" shrinkToFit="1"/>
    </xf>
    <xf numFmtId="10" fontId="4" fillId="0" borderId="5" xfId="11" applyNumberFormat="1" applyFont="1" applyBorder="1" applyAlignment="1">
      <alignment vertical="center" shrinkToFit="1"/>
    </xf>
    <xf numFmtId="0" fontId="4" fillId="0" borderId="5" xfId="11" applyFont="1" applyBorder="1" applyAlignment="1">
      <alignment vertical="center" shrinkToFit="1"/>
    </xf>
    <xf numFmtId="0" fontId="69" fillId="0" borderId="0" xfId="0" applyFont="1" applyAlignment="1">
      <alignment horizontal="left" vertical="center"/>
    </xf>
    <xf numFmtId="189" fontId="23" fillId="0" borderId="0" xfId="0" applyNumberFormat="1" applyFont="1" applyAlignment="1">
      <alignment horizontal="center"/>
    </xf>
    <xf numFmtId="189" fontId="11" fillId="0" borderId="22" xfId="0" applyNumberFormat="1" applyFont="1" applyBorder="1" applyAlignment="1">
      <alignment shrinkToFit="1"/>
    </xf>
    <xf numFmtId="0" fontId="23" fillId="0" borderId="25" xfId="0" applyFont="1" applyBorder="1"/>
    <xf numFmtId="190" fontId="11" fillId="0" borderId="22" xfId="0" applyNumberFormat="1" applyFont="1" applyBorder="1"/>
    <xf numFmtId="0" fontId="97" fillId="0" borderId="0" xfId="0" applyFont="1" applyAlignment="1">
      <alignment vertical="center"/>
    </xf>
    <xf numFmtId="1" fontId="25" fillId="3" borderId="22" xfId="11" applyNumberFormat="1" applyFont="1" applyFill="1" applyBorder="1" applyAlignment="1">
      <alignment vertical="center" shrinkToFit="1"/>
    </xf>
    <xf numFmtId="1" fontId="25" fillId="3" borderId="64" xfId="11" applyNumberFormat="1" applyFont="1" applyFill="1" applyBorder="1" applyAlignment="1">
      <alignment vertical="center" shrinkToFit="1"/>
    </xf>
    <xf numFmtId="1" fontId="25" fillId="3" borderId="51" xfId="11" applyNumberFormat="1" applyFont="1" applyFill="1" applyBorder="1" applyAlignment="1">
      <alignment vertical="center" shrinkToFit="1"/>
    </xf>
    <xf numFmtId="1" fontId="25" fillId="3" borderId="1" xfId="11" applyNumberFormat="1" applyFont="1" applyFill="1" applyBorder="1" applyAlignment="1">
      <alignment vertical="center" shrinkToFit="1"/>
    </xf>
    <xf numFmtId="1" fontId="25" fillId="3" borderId="45" xfId="11" applyNumberFormat="1" applyFont="1" applyFill="1" applyBorder="1" applyAlignment="1">
      <alignment shrinkToFit="1"/>
    </xf>
    <xf numFmtId="0" fontId="23" fillId="0" borderId="27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1" fontId="21" fillId="0" borderId="0" xfId="11" applyNumberFormat="1" applyAlignment="1">
      <alignment shrinkToFit="1"/>
    </xf>
    <xf numFmtId="1" fontId="4" fillId="2" borderId="1" xfId="11" applyNumberFormat="1" applyFont="1" applyFill="1" applyBorder="1" applyAlignment="1">
      <alignment horizontal="center" vertical="center" shrinkToFit="1"/>
    </xf>
    <xf numFmtId="1" fontId="25" fillId="3" borderId="22" xfId="11" applyNumberFormat="1" applyFont="1" applyFill="1" applyBorder="1" applyAlignment="1">
      <alignment shrinkToFit="1"/>
    </xf>
    <xf numFmtId="1" fontId="4" fillId="3" borderId="1" xfId="11" applyNumberFormat="1" applyFont="1" applyFill="1" applyBorder="1" applyAlignment="1">
      <alignment shrinkToFit="1"/>
    </xf>
    <xf numFmtId="1" fontId="4" fillId="3" borderId="5" xfId="11" applyNumberFormat="1" applyFont="1" applyFill="1" applyBorder="1" applyAlignment="1">
      <alignment shrinkToFit="1"/>
    </xf>
    <xf numFmtId="1" fontId="4" fillId="3" borderId="18" xfId="11" applyNumberFormat="1" applyFont="1" applyFill="1" applyBorder="1" applyAlignment="1">
      <alignment shrinkToFit="1"/>
    </xf>
    <xf numFmtId="0" fontId="82" fillId="10" borderId="22" xfId="4" applyFont="1" applyFill="1" applyBorder="1" applyAlignment="1">
      <alignment horizontal="center" vertical="center" wrapText="1"/>
    </xf>
    <xf numFmtId="195" fontId="84" fillId="9" borderId="22" xfId="4" applyNumberFormat="1" applyFont="1" applyFill="1" applyBorder="1" applyAlignment="1">
      <alignment horizontal="center" vertical="center"/>
    </xf>
    <xf numFmtId="10" fontId="84" fillId="0" borderId="22" xfId="4" applyNumberFormat="1" applyFont="1" applyBorder="1" applyAlignment="1">
      <alignment horizontal="center" vertical="center"/>
    </xf>
    <xf numFmtId="0" fontId="3" fillId="0" borderId="0" xfId="4">
      <alignment vertical="center"/>
    </xf>
    <xf numFmtId="0" fontId="11" fillId="8" borderId="22" xfId="0" applyFont="1" applyFill="1" applyBorder="1" applyAlignment="1">
      <alignment horizontal="center" vertical="center" shrinkToFit="1"/>
    </xf>
    <xf numFmtId="179" fontId="11" fillId="5" borderId="25" xfId="0" applyNumberFormat="1" applyFont="1" applyFill="1" applyBorder="1" applyAlignment="1">
      <alignment horizontal="center" vertical="center" shrinkToFit="1"/>
    </xf>
    <xf numFmtId="0" fontId="11" fillId="5" borderId="22" xfId="0" applyFont="1" applyFill="1" applyBorder="1" applyAlignment="1">
      <alignment horizontal="center" vertical="center" shrinkToFit="1"/>
    </xf>
    <xf numFmtId="187" fontId="11" fillId="8" borderId="22" xfId="0" applyNumberFormat="1" applyFont="1" applyFill="1" applyBorder="1" applyAlignment="1">
      <alignment horizontal="center" vertical="center" shrinkToFit="1"/>
    </xf>
    <xf numFmtId="187" fontId="11" fillId="5" borderId="25" xfId="0" applyNumberFormat="1" applyFont="1" applyFill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/>
    </xf>
    <xf numFmtId="0" fontId="11" fillId="0" borderId="23" xfId="0" applyFont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185" fontId="11" fillId="0" borderId="22" xfId="13" applyNumberFormat="1" applyFont="1" applyBorder="1" applyAlignment="1">
      <alignment horizontal="center" vertical="center" shrinkToFit="1"/>
    </xf>
    <xf numFmtId="0" fontId="50" fillId="0" borderId="37" xfId="0" applyFont="1" applyBorder="1" applyAlignment="1">
      <alignment horizontal="left" vertical="center"/>
    </xf>
    <xf numFmtId="187" fontId="11" fillId="5" borderId="22" xfId="0" applyNumberFormat="1" applyFont="1" applyFill="1" applyBorder="1" applyAlignment="1">
      <alignment horizontal="center" vertical="center" shrinkToFit="1"/>
    </xf>
    <xf numFmtId="0" fontId="25" fillId="0" borderId="71" xfId="11" applyFont="1" applyBorder="1" applyAlignment="1">
      <alignment vertical="center"/>
    </xf>
    <xf numFmtId="0" fontId="25" fillId="0" borderId="27" xfId="11" applyFont="1" applyBorder="1" applyAlignment="1">
      <alignment vertical="center"/>
    </xf>
    <xf numFmtId="0" fontId="67" fillId="0" borderId="0" xfId="11" applyFont="1" applyAlignment="1">
      <alignment vertical="center" shrinkToFit="1"/>
    </xf>
    <xf numFmtId="0" fontId="67" fillId="0" borderId="0" xfId="11" applyFont="1" applyAlignment="1">
      <alignment shrinkToFit="1"/>
    </xf>
    <xf numFmtId="0" fontId="11" fillId="0" borderId="22" xfId="0" applyFont="1" applyBorder="1" applyAlignment="1">
      <alignment horizontal="center" shrinkToFit="1"/>
    </xf>
    <xf numFmtId="183" fontId="11" fillId="0" borderId="22" xfId="0" applyNumberFormat="1" applyFont="1" applyBorder="1" applyAlignment="1">
      <alignment horizontal="center" shrinkToFit="1"/>
    </xf>
    <xf numFmtId="0" fontId="70" fillId="0" borderId="0" xfId="0" applyFont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8" fillId="9" borderId="22" xfId="0" applyFont="1" applyFill="1" applyBorder="1" applyAlignment="1">
      <alignment horizontal="center" vertical="center" shrinkToFit="1"/>
    </xf>
    <xf numFmtId="0" fontId="48" fillId="9" borderId="27" xfId="0" applyFont="1" applyFill="1" applyBorder="1" applyAlignment="1">
      <alignment horizontal="center" vertical="center" shrinkToFit="1"/>
    </xf>
    <xf numFmtId="0" fontId="48" fillId="9" borderId="25" xfId="0" applyFont="1" applyFill="1" applyBorder="1" applyAlignment="1">
      <alignment horizontal="center" vertical="center" shrinkToFit="1"/>
    </xf>
    <xf numFmtId="185" fontId="23" fillId="0" borderId="0" xfId="0" applyNumberFormat="1" applyFont="1" applyAlignment="1">
      <alignment horizontal="center"/>
    </xf>
    <xf numFmtId="189" fontId="23" fillId="0" borderId="0" xfId="0" applyNumberFormat="1" applyFont="1" applyAlignment="1">
      <alignment horizontal="center"/>
    </xf>
    <xf numFmtId="188" fontId="23" fillId="0" borderId="0" xfId="0" applyNumberFormat="1" applyFont="1" applyAlignment="1">
      <alignment horizontal="center"/>
    </xf>
    <xf numFmtId="190" fontId="23" fillId="0" borderId="0" xfId="0" applyNumberFormat="1" applyFont="1" applyAlignment="1">
      <alignment horizontal="center"/>
    </xf>
    <xf numFmtId="10" fontId="24" fillId="0" borderId="0" xfId="0" applyNumberFormat="1" applyFont="1" applyAlignment="1">
      <alignment horizontal="center" vertical="center"/>
    </xf>
    <xf numFmtId="179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7" fontId="24" fillId="8" borderId="0" xfId="0" applyNumberFormat="1" applyFont="1" applyFill="1" applyAlignment="1">
      <alignment horizontal="center" vertical="center"/>
    </xf>
    <xf numFmtId="178" fontId="24" fillId="6" borderId="0" xfId="0" applyNumberFormat="1" applyFont="1" applyFill="1" applyAlignment="1">
      <alignment horizontal="center" vertical="center"/>
    </xf>
    <xf numFmtId="176" fontId="24" fillId="5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shrinkToFit="1"/>
    </xf>
    <xf numFmtId="178" fontId="24" fillId="0" borderId="0" xfId="0" applyNumberFormat="1" applyFont="1" applyAlignment="1">
      <alignment horizontal="center" vertical="center"/>
    </xf>
    <xf numFmtId="10" fontId="12" fillId="5" borderId="0" xfId="0" applyNumberFormat="1" applyFont="1" applyFill="1" applyAlignment="1">
      <alignment horizontal="center" vertical="center"/>
    </xf>
    <xf numFmtId="186" fontId="23" fillId="0" borderId="0" xfId="0" applyNumberFormat="1" applyFont="1" applyAlignment="1">
      <alignment horizontal="center"/>
    </xf>
    <xf numFmtId="10" fontId="23" fillId="0" borderId="0" xfId="0" applyNumberFormat="1" applyFont="1" applyAlignment="1">
      <alignment horizontal="center"/>
    </xf>
    <xf numFmtId="0" fontId="22" fillId="0" borderId="0" xfId="0" applyFont="1" applyAlignment="1">
      <alignment horizontal="center" vertical="center"/>
    </xf>
    <xf numFmtId="181" fontId="12" fillId="0" borderId="0" xfId="0" applyNumberFormat="1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80" fontId="23" fillId="0" borderId="0" xfId="0" applyNumberFormat="1" applyFont="1" applyAlignment="1">
      <alignment horizontal="center"/>
    </xf>
    <xf numFmtId="189" fontId="23" fillId="0" borderId="22" xfId="0" applyNumberFormat="1" applyFont="1" applyBorder="1" applyAlignment="1">
      <alignment horizontal="center" vertical="center"/>
    </xf>
    <xf numFmtId="189" fontId="11" fillId="0" borderId="22" xfId="0" applyNumberFormat="1" applyFont="1" applyBorder="1" applyAlignment="1">
      <alignment horizontal="center" shrinkToFit="1"/>
    </xf>
    <xf numFmtId="179" fontId="11" fillId="0" borderId="22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82" fontId="11" fillId="0" borderId="22" xfId="0" applyNumberFormat="1" applyFont="1" applyBorder="1" applyAlignment="1">
      <alignment horizontal="center" shrinkToFit="1"/>
    </xf>
    <xf numFmtId="0" fontId="23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89" fontId="24" fillId="0" borderId="22" xfId="0" applyNumberFormat="1" applyFont="1" applyBorder="1" applyAlignment="1">
      <alignment horizontal="center" vertical="center"/>
    </xf>
    <xf numFmtId="189" fontId="24" fillId="0" borderId="23" xfId="0" applyNumberFormat="1" applyFont="1" applyBorder="1" applyAlignment="1">
      <alignment horizontal="center" vertical="center"/>
    </xf>
    <xf numFmtId="182" fontId="24" fillId="0" borderId="22" xfId="0" applyNumberFormat="1" applyFont="1" applyBorder="1" applyAlignment="1">
      <alignment horizontal="center" vertical="center"/>
    </xf>
    <xf numFmtId="182" fontId="24" fillId="0" borderId="23" xfId="0" applyNumberFormat="1" applyFont="1" applyBorder="1" applyAlignment="1">
      <alignment horizontal="center" vertical="center"/>
    </xf>
    <xf numFmtId="0" fontId="26" fillId="7" borderId="34" xfId="0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 shrinkToFit="1"/>
    </xf>
    <xf numFmtId="0" fontId="25" fillId="0" borderId="23" xfId="0" applyFont="1" applyBorder="1" applyAlignment="1">
      <alignment horizontal="center" vertical="center" shrinkToFit="1"/>
    </xf>
    <xf numFmtId="182" fontId="25" fillId="0" borderId="22" xfId="0" applyNumberFormat="1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/>
    </xf>
    <xf numFmtId="179" fontId="23" fillId="0" borderId="22" xfId="0" applyNumberFormat="1" applyFont="1" applyBorder="1" applyAlignment="1">
      <alignment horizontal="center" vertical="center"/>
    </xf>
    <xf numFmtId="189" fontId="23" fillId="0" borderId="22" xfId="0" applyNumberFormat="1" applyFont="1" applyBorder="1" applyAlignment="1">
      <alignment horizontal="center"/>
    </xf>
    <xf numFmtId="177" fontId="80" fillId="0" borderId="22" xfId="0" applyNumberFormat="1" applyFont="1" applyBorder="1" applyAlignment="1">
      <alignment horizontal="center" vertical="center"/>
    </xf>
    <xf numFmtId="190" fontId="23" fillId="0" borderId="22" xfId="0" applyNumberFormat="1" applyFont="1" applyBorder="1" applyAlignment="1">
      <alignment horizontal="center"/>
    </xf>
    <xf numFmtId="190" fontId="23" fillId="0" borderId="23" xfId="0" applyNumberFormat="1" applyFont="1" applyBorder="1" applyAlignment="1">
      <alignment horizontal="center"/>
    </xf>
    <xf numFmtId="190" fontId="23" fillId="0" borderId="29" xfId="0" applyNumberFormat="1" applyFont="1" applyBorder="1" applyAlignment="1">
      <alignment horizontal="center"/>
    </xf>
    <xf numFmtId="190" fontId="23" fillId="0" borderId="30" xfId="0" applyNumberFormat="1" applyFont="1" applyBorder="1" applyAlignment="1">
      <alignment horizontal="center"/>
    </xf>
    <xf numFmtId="177" fontId="11" fillId="0" borderId="22" xfId="0" applyNumberFormat="1" applyFont="1" applyBorder="1" applyAlignment="1">
      <alignment horizontal="center"/>
    </xf>
    <xf numFmtId="177" fontId="29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 shrinkToFit="1"/>
    </xf>
    <xf numFmtId="177" fontId="24" fillId="0" borderId="22" xfId="0" applyNumberFormat="1" applyFont="1" applyBorder="1" applyAlignment="1">
      <alignment horizontal="center" vertical="center"/>
    </xf>
    <xf numFmtId="177" fontId="24" fillId="0" borderId="23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/>
    </xf>
    <xf numFmtId="177" fontId="11" fillId="0" borderId="29" xfId="0" applyNumberFormat="1" applyFont="1" applyBorder="1" applyAlignment="1">
      <alignment horizontal="center"/>
    </xf>
    <xf numFmtId="177" fontId="11" fillId="0" borderId="30" xfId="0" applyNumberFormat="1" applyFont="1" applyBorder="1" applyAlignment="1">
      <alignment horizontal="center"/>
    </xf>
    <xf numFmtId="179" fontId="11" fillId="0" borderId="23" xfId="0" applyNumberFormat="1" applyFont="1" applyBorder="1" applyAlignment="1">
      <alignment horizontal="center" vertical="center"/>
    </xf>
    <xf numFmtId="179" fontId="11" fillId="0" borderId="29" xfId="0" applyNumberFormat="1" applyFont="1" applyBorder="1" applyAlignment="1">
      <alignment horizontal="center" vertical="center"/>
    </xf>
    <xf numFmtId="179" fontId="11" fillId="0" borderId="30" xfId="0" applyNumberFormat="1" applyFont="1" applyBorder="1" applyAlignment="1">
      <alignment horizontal="center" vertical="center"/>
    </xf>
    <xf numFmtId="179" fontId="23" fillId="0" borderId="23" xfId="0" applyNumberFormat="1" applyFont="1" applyBorder="1" applyAlignment="1">
      <alignment horizontal="center" vertical="center"/>
    </xf>
    <xf numFmtId="179" fontId="23" fillId="0" borderId="29" xfId="0" applyNumberFormat="1" applyFont="1" applyBorder="1" applyAlignment="1">
      <alignment horizontal="center" vertical="center"/>
    </xf>
    <xf numFmtId="179" fontId="23" fillId="0" borderId="30" xfId="0" applyNumberFormat="1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 shrinkToFit="1"/>
    </xf>
    <xf numFmtId="183" fontId="11" fillId="0" borderId="22" xfId="0" applyNumberFormat="1" applyFont="1" applyBorder="1" applyAlignment="1">
      <alignment horizontal="center" vertical="center" shrinkToFit="1"/>
    </xf>
    <xf numFmtId="0" fontId="11" fillId="9" borderId="22" xfId="0" applyFont="1" applyFill="1" applyBorder="1" applyAlignment="1">
      <alignment horizontal="center" vertical="center" shrinkToFit="1"/>
    </xf>
    <xf numFmtId="185" fontId="11" fillId="0" borderId="22" xfId="13" applyNumberFormat="1" applyFont="1" applyBorder="1" applyAlignment="1">
      <alignment horizontal="center" vertical="center" shrinkToFit="1"/>
    </xf>
    <xf numFmtId="183" fontId="11" fillId="0" borderId="22" xfId="0" applyNumberFormat="1" applyFont="1" applyBorder="1" applyAlignment="1">
      <alignment horizontal="center" vertical="center"/>
    </xf>
    <xf numFmtId="183" fontId="11" fillId="9" borderId="22" xfId="0" applyNumberFormat="1" applyFont="1" applyFill="1" applyBorder="1" applyAlignment="1">
      <alignment horizontal="center" vertical="center" shrinkToFit="1"/>
    </xf>
    <xf numFmtId="0" fontId="50" fillId="0" borderId="37" xfId="0" applyFont="1" applyBorder="1" applyAlignment="1">
      <alignment horizontal="left" vertical="center"/>
    </xf>
    <xf numFmtId="0" fontId="50" fillId="0" borderId="32" xfId="0" applyFont="1" applyBorder="1" applyAlignment="1">
      <alignment horizontal="left" vertical="center"/>
    </xf>
    <xf numFmtId="0" fontId="50" fillId="0" borderId="26" xfId="0" applyFont="1" applyBorder="1" applyAlignment="1">
      <alignment horizontal="left" vertical="center"/>
    </xf>
    <xf numFmtId="0" fontId="50" fillId="0" borderId="36" xfId="0" applyFont="1" applyBorder="1" applyAlignment="1">
      <alignment horizontal="left" vertical="center"/>
    </xf>
    <xf numFmtId="0" fontId="11" fillId="0" borderId="23" xfId="0" applyFont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179" fontId="11" fillId="5" borderId="22" xfId="0" applyNumberFormat="1" applyFont="1" applyFill="1" applyBorder="1" applyAlignment="1">
      <alignment horizontal="center" vertical="center" shrinkToFit="1"/>
    </xf>
    <xf numFmtId="0" fontId="11" fillId="5" borderId="22" xfId="0" applyFont="1" applyFill="1" applyBorder="1" applyAlignment="1">
      <alignment horizontal="center" vertical="center" shrinkToFit="1"/>
    </xf>
    <xf numFmtId="179" fontId="11" fillId="8" borderId="22" xfId="0" applyNumberFormat="1" applyFont="1" applyFill="1" applyBorder="1" applyAlignment="1">
      <alignment horizontal="center" vertical="center" shrinkToFit="1"/>
    </xf>
    <xf numFmtId="0" fontId="11" fillId="8" borderId="22" xfId="0" applyFont="1" applyFill="1" applyBorder="1" applyAlignment="1">
      <alignment horizontal="center" vertical="center" shrinkToFit="1"/>
    </xf>
    <xf numFmtId="179" fontId="11" fillId="5" borderId="27" xfId="0" applyNumberFormat="1" applyFont="1" applyFill="1" applyBorder="1" applyAlignment="1">
      <alignment horizontal="center" vertical="center" shrinkToFit="1"/>
    </xf>
    <xf numFmtId="179" fontId="11" fillId="5" borderId="28" xfId="0" applyNumberFormat="1" applyFont="1" applyFill="1" applyBorder="1" applyAlignment="1">
      <alignment horizontal="center" vertical="center" shrinkToFit="1"/>
    </xf>
    <xf numFmtId="179" fontId="11" fillId="5" borderId="25" xfId="0" applyNumberFormat="1" applyFont="1" applyFill="1" applyBorder="1" applyAlignment="1">
      <alignment horizontal="center" vertical="center" shrinkToFit="1"/>
    </xf>
    <xf numFmtId="187" fontId="11" fillId="5" borderId="22" xfId="0" applyNumberFormat="1" applyFont="1" applyFill="1" applyBorder="1" applyAlignment="1">
      <alignment horizontal="center" vertical="center" shrinkToFit="1"/>
    </xf>
    <xf numFmtId="187" fontId="11" fillId="8" borderId="22" xfId="0" applyNumberFormat="1" applyFont="1" applyFill="1" applyBorder="1" applyAlignment="1">
      <alignment horizontal="center" vertical="center" shrinkToFit="1"/>
    </xf>
    <xf numFmtId="187" fontId="11" fillId="5" borderId="27" xfId="0" applyNumberFormat="1" applyFont="1" applyFill="1" applyBorder="1" applyAlignment="1">
      <alignment horizontal="center" vertical="center" shrinkToFit="1"/>
    </xf>
    <xf numFmtId="187" fontId="11" fillId="5" borderId="28" xfId="0" applyNumberFormat="1" applyFont="1" applyFill="1" applyBorder="1" applyAlignment="1">
      <alignment horizontal="center" vertical="center" shrinkToFit="1"/>
    </xf>
    <xf numFmtId="187" fontId="11" fillId="5" borderId="25" xfId="0" applyNumberFormat="1" applyFont="1" applyFill="1" applyBorder="1" applyAlignment="1">
      <alignment horizontal="center" vertical="center" shrinkToFit="1"/>
    </xf>
    <xf numFmtId="0" fontId="11" fillId="0" borderId="23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 shrinkToFit="1"/>
    </xf>
    <xf numFmtId="0" fontId="11" fillId="9" borderId="28" xfId="0" applyFont="1" applyFill="1" applyBorder="1" applyAlignment="1">
      <alignment horizontal="center" vertical="center" shrinkToFit="1"/>
    </xf>
    <xf numFmtId="0" fontId="11" fillId="9" borderId="25" xfId="0" applyFont="1" applyFill="1" applyBorder="1" applyAlignment="1">
      <alignment horizontal="center" vertical="center" shrinkToFit="1"/>
    </xf>
    <xf numFmtId="0" fontId="11" fillId="9" borderId="23" xfId="0" applyFont="1" applyFill="1" applyBorder="1" applyAlignment="1">
      <alignment horizontal="center" vertical="center" shrinkToFit="1"/>
    </xf>
    <xf numFmtId="0" fontId="11" fillId="9" borderId="29" xfId="0" applyFont="1" applyFill="1" applyBorder="1" applyAlignment="1">
      <alignment horizontal="center" vertical="center" shrinkToFit="1"/>
    </xf>
    <xf numFmtId="0" fontId="11" fillId="9" borderId="30" xfId="0" applyFont="1" applyFill="1" applyBorder="1" applyAlignment="1">
      <alignment horizontal="center" vertical="center" shrinkToFit="1"/>
    </xf>
    <xf numFmtId="183" fontId="11" fillId="0" borderId="23" xfId="0" applyNumberFormat="1" applyFont="1" applyBorder="1" applyAlignment="1">
      <alignment horizontal="center" vertical="center" shrinkToFit="1"/>
    </xf>
    <xf numFmtId="183" fontId="11" fillId="0" borderId="29" xfId="0" applyNumberFormat="1" applyFont="1" applyBorder="1" applyAlignment="1">
      <alignment horizontal="center" vertical="center" shrinkToFit="1"/>
    </xf>
    <xf numFmtId="183" fontId="11" fillId="0" borderId="30" xfId="0" applyNumberFormat="1" applyFont="1" applyBorder="1" applyAlignment="1">
      <alignment horizontal="center" vertical="center" shrinkToFit="1"/>
    </xf>
    <xf numFmtId="185" fontId="11" fillId="0" borderId="23" xfId="13" applyNumberFormat="1" applyFont="1" applyBorder="1" applyAlignment="1">
      <alignment horizontal="center" vertical="center" shrinkToFit="1"/>
    </xf>
    <xf numFmtId="185" fontId="11" fillId="0" borderId="29" xfId="13" applyNumberFormat="1" applyFont="1" applyBorder="1" applyAlignment="1">
      <alignment horizontal="center" vertical="center" shrinkToFit="1"/>
    </xf>
    <xf numFmtId="185" fontId="11" fillId="0" borderId="30" xfId="13" applyNumberFormat="1" applyFont="1" applyBorder="1" applyAlignment="1">
      <alignment horizontal="center" vertical="center" shrinkToFit="1"/>
    </xf>
    <xf numFmtId="0" fontId="11" fillId="0" borderId="29" xfId="0" applyFont="1" applyBorder="1" applyAlignment="1">
      <alignment horizontal="center" vertical="center" shrinkToFit="1"/>
    </xf>
    <xf numFmtId="183" fontId="11" fillId="0" borderId="23" xfId="0" applyNumberFormat="1" applyFont="1" applyBorder="1" applyAlignment="1">
      <alignment horizontal="center" vertical="center"/>
    </xf>
    <xf numFmtId="183" fontId="11" fillId="0" borderId="29" xfId="0" applyNumberFormat="1" applyFont="1" applyBorder="1" applyAlignment="1">
      <alignment horizontal="center" vertical="center"/>
    </xf>
    <xf numFmtId="183" fontId="11" fillId="0" borderId="30" xfId="0" applyNumberFormat="1" applyFont="1" applyBorder="1" applyAlignment="1">
      <alignment horizontal="center" vertical="center"/>
    </xf>
    <xf numFmtId="183" fontId="11" fillId="9" borderId="23" xfId="0" applyNumberFormat="1" applyFont="1" applyFill="1" applyBorder="1" applyAlignment="1">
      <alignment horizontal="center" vertical="center" shrinkToFit="1"/>
    </xf>
    <xf numFmtId="183" fontId="11" fillId="9" borderId="29" xfId="0" applyNumberFormat="1" applyFont="1" applyFill="1" applyBorder="1" applyAlignment="1">
      <alignment horizontal="center" vertical="center" shrinkToFit="1"/>
    </xf>
    <xf numFmtId="183" fontId="11" fillId="9" borderId="30" xfId="0" applyNumberFormat="1" applyFont="1" applyFill="1" applyBorder="1" applyAlignment="1">
      <alignment horizontal="center" vertical="center" shrinkToFit="1"/>
    </xf>
    <xf numFmtId="0" fontId="90" fillId="0" borderId="37" xfId="0" applyFont="1" applyBorder="1" applyAlignment="1">
      <alignment horizontal="left" vertical="center"/>
    </xf>
    <xf numFmtId="0" fontId="90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50" fillId="0" borderId="34" xfId="0" applyFont="1" applyBorder="1" applyAlignment="1">
      <alignment horizontal="left" vertical="center"/>
    </xf>
    <xf numFmtId="0" fontId="11" fillId="0" borderId="27" xfId="0" applyFont="1" applyBorder="1" applyAlignment="1">
      <alignment horizontal="center" vertical="center" shrinkToFit="1"/>
    </xf>
    <xf numFmtId="0" fontId="11" fillId="0" borderId="28" xfId="0" applyFont="1" applyBorder="1" applyAlignment="1">
      <alignment horizontal="center" vertical="center" shrinkToFit="1"/>
    </xf>
    <xf numFmtId="0" fontId="11" fillId="0" borderId="25" xfId="0" applyFont="1" applyBorder="1" applyAlignment="1">
      <alignment horizontal="center" vertical="center" shrinkToFit="1"/>
    </xf>
    <xf numFmtId="179" fontId="11" fillId="5" borderId="22" xfId="0" applyNumberFormat="1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179" fontId="11" fillId="8" borderId="22" xfId="0" applyNumberFormat="1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center" vertical="center"/>
    </xf>
    <xf numFmtId="179" fontId="11" fillId="5" borderId="27" xfId="0" applyNumberFormat="1" applyFont="1" applyFill="1" applyBorder="1" applyAlignment="1">
      <alignment horizontal="center" vertical="center"/>
    </xf>
    <xf numFmtId="179" fontId="11" fillId="5" borderId="28" xfId="0" applyNumberFormat="1" applyFont="1" applyFill="1" applyBorder="1" applyAlignment="1">
      <alignment horizontal="center" vertical="center"/>
    </xf>
    <xf numFmtId="179" fontId="11" fillId="5" borderId="25" xfId="0" applyNumberFormat="1" applyFont="1" applyFill="1" applyBorder="1" applyAlignment="1">
      <alignment horizontal="center" vertical="center"/>
    </xf>
    <xf numFmtId="187" fontId="11" fillId="5" borderId="22" xfId="0" applyNumberFormat="1" applyFont="1" applyFill="1" applyBorder="1" applyAlignment="1">
      <alignment horizontal="center" vertical="center"/>
    </xf>
    <xf numFmtId="187" fontId="11" fillId="8" borderId="22" xfId="0" applyNumberFormat="1" applyFont="1" applyFill="1" applyBorder="1" applyAlignment="1">
      <alignment horizontal="center" vertical="center"/>
    </xf>
    <xf numFmtId="187" fontId="11" fillId="5" borderId="27" xfId="0" applyNumberFormat="1" applyFont="1" applyFill="1" applyBorder="1" applyAlignment="1">
      <alignment horizontal="center" vertical="center"/>
    </xf>
    <xf numFmtId="187" fontId="11" fillId="5" borderId="28" xfId="0" applyNumberFormat="1" applyFont="1" applyFill="1" applyBorder="1" applyAlignment="1">
      <alignment horizontal="center" vertical="center"/>
    </xf>
    <xf numFmtId="187" fontId="11" fillId="5" borderId="25" xfId="0" applyNumberFormat="1" applyFont="1" applyFill="1" applyBorder="1" applyAlignment="1">
      <alignment horizontal="center" vertical="center"/>
    </xf>
    <xf numFmtId="185" fontId="11" fillId="0" borderId="22" xfId="13" applyNumberFormat="1" applyFont="1" applyBorder="1" applyAlignment="1">
      <alignment horizontal="center" vertical="center"/>
    </xf>
    <xf numFmtId="0" fontId="96" fillId="0" borderId="22" xfId="0" applyFont="1" applyBorder="1" applyAlignment="1">
      <alignment horizontal="center" vertical="center"/>
    </xf>
    <xf numFmtId="0" fontId="78" fillId="0" borderId="22" xfId="0" applyFont="1" applyBorder="1" applyAlignment="1">
      <alignment shrinkToFit="1"/>
    </xf>
    <xf numFmtId="0" fontId="73" fillId="0" borderId="22" xfId="0" applyFont="1" applyBorder="1" applyAlignment="1">
      <alignment shrinkToFit="1"/>
    </xf>
    <xf numFmtId="0" fontId="57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73" fillId="0" borderId="22" xfId="0" applyFont="1" applyBorder="1" applyAlignment="1">
      <alignment horizontal="center" shrinkToFit="1"/>
    </xf>
    <xf numFmtId="0" fontId="12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50" fillId="0" borderId="0" xfId="0" applyFont="1" applyAlignment="1">
      <alignment horizontal="left" vertical="center" shrinkToFit="1"/>
    </xf>
    <xf numFmtId="0" fontId="73" fillId="0" borderId="22" xfId="0" applyFont="1" applyBorder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57" fillId="0" borderId="27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12" fillId="0" borderId="23" xfId="0" applyFont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12" fillId="0" borderId="29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55" fillId="0" borderId="22" xfId="11" applyFont="1" applyBorder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41" fillId="0" borderId="0" xfId="11" applyFont="1" applyAlignment="1">
      <alignment horizontal="center" vertical="center" shrinkToFit="1"/>
    </xf>
    <xf numFmtId="0" fontId="50" fillId="0" borderId="0" xfId="11" applyFont="1" applyAlignment="1">
      <alignment horizontal="left" vertical="center" shrinkToFit="1"/>
    </xf>
    <xf numFmtId="0" fontId="43" fillId="0" borderId="22" xfId="11" applyFont="1" applyBorder="1" applyAlignment="1">
      <alignment horizontal="center" vertical="center"/>
    </xf>
    <xf numFmtId="0" fontId="25" fillId="0" borderId="22" xfId="11" applyFont="1" applyBorder="1" applyAlignment="1">
      <alignment horizontal="center" vertical="center" shrinkToFit="1"/>
    </xf>
    <xf numFmtId="0" fontId="25" fillId="0" borderId="37" xfId="11" applyFont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3" fillId="0" borderId="22" xfId="11" applyFont="1" applyBorder="1" applyAlignment="1">
      <alignment horizontal="center" vertical="center" shrinkToFit="1"/>
    </xf>
    <xf numFmtId="0" fontId="23" fillId="0" borderId="22" xfId="11" applyFont="1" applyBorder="1" applyAlignment="1">
      <alignment horizontal="center" shrinkToFit="1"/>
    </xf>
    <xf numFmtId="0" fontId="25" fillId="0" borderId="22" xfId="11" applyFont="1" applyBorder="1" applyAlignment="1">
      <alignment horizontal="center" vertical="center"/>
    </xf>
    <xf numFmtId="0" fontId="25" fillId="2" borderId="57" xfId="11" applyFont="1" applyFill="1" applyBorder="1" applyAlignment="1">
      <alignment horizontal="center" vertical="center" shrinkToFit="1"/>
    </xf>
    <xf numFmtId="0" fontId="25" fillId="2" borderId="58" xfId="11" applyFont="1" applyFill="1" applyBorder="1" applyAlignment="1">
      <alignment horizontal="center" vertical="center" shrinkToFit="1"/>
    </xf>
    <xf numFmtId="0" fontId="25" fillId="2" borderId="59" xfId="11" applyFont="1" applyFill="1" applyBorder="1" applyAlignment="1">
      <alignment horizontal="center" vertical="center" shrinkToFit="1"/>
    </xf>
    <xf numFmtId="0" fontId="25" fillId="2" borderId="27" xfId="11" applyFont="1" applyFill="1" applyBorder="1" applyAlignment="1">
      <alignment horizontal="center" vertical="center" shrinkToFit="1"/>
    </xf>
    <xf numFmtId="0" fontId="25" fillId="2" borderId="28" xfId="11" applyFont="1" applyFill="1" applyBorder="1" applyAlignment="1">
      <alignment horizontal="center" vertical="center" shrinkToFit="1"/>
    </xf>
    <xf numFmtId="0" fontId="25" fillId="2" borderId="25" xfId="11" applyFont="1" applyFill="1" applyBorder="1" applyAlignment="1">
      <alignment horizontal="center" vertic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23" fillId="0" borderId="22" xfId="11" applyFont="1" applyBorder="1" applyAlignment="1">
      <alignment horizontal="center" vertical="center" wrapText="1" shrinkToFi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5" fillId="2" borderId="35" xfId="11" applyFont="1" applyFill="1" applyBorder="1" applyAlignment="1">
      <alignment horizontal="center" vertical="center" shrinkToFit="1"/>
    </xf>
    <xf numFmtId="0" fontId="25" fillId="2" borderId="26" xfId="11" applyFont="1" applyFill="1" applyBorder="1" applyAlignment="1">
      <alignment horizontal="center" vertical="center" shrinkToFit="1"/>
    </xf>
    <xf numFmtId="0" fontId="25" fillId="2" borderId="43" xfId="11" applyFont="1" applyFill="1" applyBorder="1" applyAlignment="1">
      <alignment horizontal="center" vertical="center" shrinkToFit="1"/>
    </xf>
    <xf numFmtId="0" fontId="25" fillId="2" borderId="46" xfId="11" applyFont="1" applyFill="1" applyBorder="1" applyAlignment="1">
      <alignment horizontal="center" shrinkToFit="1"/>
    </xf>
    <xf numFmtId="0" fontId="25" fillId="2" borderId="47" xfId="11" applyFont="1" applyFill="1" applyBorder="1" applyAlignment="1">
      <alignment horizontal="center" shrinkToFit="1"/>
    </xf>
    <xf numFmtId="0" fontId="25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25" fillId="2" borderId="22" xfId="11" applyFont="1" applyFill="1" applyBorder="1" applyAlignment="1">
      <alignment horizontal="center" vertical="center" shrinkToFit="1"/>
    </xf>
    <xf numFmtId="0" fontId="25" fillId="2" borderId="31" xfId="11" applyFont="1" applyFill="1" applyBorder="1" applyAlignment="1">
      <alignment horizontal="center" vertical="center" shrinkToFit="1"/>
    </xf>
    <xf numFmtId="0" fontId="42" fillId="2" borderId="22" xfId="11" applyFont="1" applyFill="1" applyBorder="1" applyAlignment="1">
      <alignment horizontal="center" vertical="center" shrinkToFit="1"/>
    </xf>
    <xf numFmtId="0" fontId="34" fillId="0" borderId="68" xfId="11" applyFont="1" applyBorder="1" applyAlignment="1">
      <alignment horizontal="left" vertical="center" wrapText="1"/>
    </xf>
    <xf numFmtId="0" fontId="34" fillId="0" borderId="61" xfId="11" applyFont="1" applyBorder="1" applyAlignment="1">
      <alignment horizontal="left" vertical="center" wrapTex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23" fillId="9" borderId="22" xfId="11" applyFont="1" applyFill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4" fillId="2" borderId="68" xfId="11" applyFont="1" applyFill="1" applyBorder="1" applyAlignment="1">
      <alignment horizontal="center" vertical="center" shrinkToFit="1"/>
    </xf>
    <xf numFmtId="0" fontId="4" fillId="2" borderId="58" xfId="11" applyFont="1" applyFill="1" applyBorder="1" applyAlignment="1">
      <alignment horizontal="center" vertical="center" shrinkToFit="1"/>
    </xf>
    <xf numFmtId="0" fontId="4" fillId="2" borderId="61" xfId="11" applyFont="1" applyFill="1" applyBorder="1" applyAlignment="1">
      <alignment horizontal="center" vertical="center" shrinkToFit="1"/>
    </xf>
    <xf numFmtId="0" fontId="8" fillId="2" borderId="27" xfId="11" applyFont="1" applyFill="1" applyBorder="1" applyAlignment="1">
      <alignment horizontal="center" vertical="center" shrinkToFit="1"/>
    </xf>
    <xf numFmtId="0" fontId="8" fillId="2" borderId="28" xfId="11" applyFont="1" applyFill="1" applyBorder="1" applyAlignment="1">
      <alignment horizontal="center" vertical="center" shrinkToFit="1"/>
    </xf>
    <xf numFmtId="0" fontId="8" fillId="2" borderId="25" xfId="11" applyFont="1" applyFill="1" applyBorder="1" applyAlignment="1">
      <alignment horizontal="center" vertical="center" shrinkToFit="1"/>
    </xf>
    <xf numFmtId="0" fontId="9" fillId="2" borderId="4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0" fontId="21" fillId="0" borderId="23" xfId="11" applyBorder="1" applyAlignment="1">
      <alignment horizontal="center" vertical="center" shrinkToFit="1"/>
    </xf>
    <xf numFmtId="0" fontId="21" fillId="0" borderId="29" xfId="11" applyBorder="1" applyAlignment="1">
      <alignment horizontal="center" vertical="center" shrinkToFit="1"/>
    </xf>
    <xf numFmtId="0" fontId="21" fillId="0" borderId="30" xfId="11" applyBorder="1" applyAlignment="1">
      <alignment horizontal="center" vertical="center" shrinkToFit="1"/>
    </xf>
    <xf numFmtId="0" fontId="67" fillId="0" borderId="23" xfId="11" applyFont="1" applyBorder="1" applyAlignment="1">
      <alignment horizontal="center" vertical="center" wrapText="1" shrinkToFit="1"/>
    </xf>
    <xf numFmtId="0" fontId="67" fillId="0" borderId="29" xfId="11" applyFont="1" applyBorder="1" applyAlignment="1">
      <alignment horizontal="center" vertical="center" wrapText="1" shrinkToFit="1"/>
    </xf>
    <xf numFmtId="0" fontId="67" fillId="0" borderId="30" xfId="11" applyFont="1" applyBorder="1" applyAlignment="1">
      <alignment horizontal="center" vertical="center" wrapText="1" shrinkToFit="1"/>
    </xf>
    <xf numFmtId="0" fontId="78" fillId="0" borderId="4" xfId="11" applyFont="1" applyBorder="1" applyAlignment="1">
      <alignment horizontal="center" vertical="center" shrinkToFit="1"/>
    </xf>
    <xf numFmtId="0" fontId="78" fillId="0" borderId="3" xfId="11" applyFont="1" applyBorder="1" applyAlignment="1">
      <alignment horizontal="center" vertical="center" shrinkToFit="1"/>
    </xf>
    <xf numFmtId="0" fontId="78" fillId="0" borderId="4" xfId="11" applyFont="1" applyBorder="1" applyAlignment="1">
      <alignment horizontal="center" shrinkToFit="1"/>
    </xf>
    <xf numFmtId="0" fontId="78" fillId="0" borderId="3" xfId="11" applyFont="1" applyBorder="1" applyAlignment="1">
      <alignment horizontal="center" shrinkToFit="1"/>
    </xf>
    <xf numFmtId="0" fontId="4" fillId="2" borderId="27" xfId="11" applyFont="1" applyFill="1" applyBorder="1" applyAlignment="1">
      <alignment horizontal="center" vertical="center" shrinkToFit="1"/>
    </xf>
    <xf numFmtId="0" fontId="4" fillId="2" borderId="28" xfId="11" applyFont="1" applyFill="1" applyBorder="1" applyAlignment="1">
      <alignment horizontal="center" vertical="center" shrinkToFit="1"/>
    </xf>
    <xf numFmtId="0" fontId="4" fillId="2" borderId="25" xfId="11" applyFont="1" applyFill="1" applyBorder="1" applyAlignment="1">
      <alignment horizontal="center" vertical="center" shrinkToFit="1"/>
    </xf>
    <xf numFmtId="0" fontId="4" fillId="2" borderId="39" xfId="11" applyFont="1" applyFill="1" applyBorder="1" applyAlignment="1">
      <alignment horizontal="center" shrinkToFit="1"/>
    </xf>
    <xf numFmtId="0" fontId="4" fillId="2" borderId="2" xfId="11" applyFont="1" applyFill="1" applyBorder="1" applyAlignment="1">
      <alignment horizontal="center" shrinkToFit="1"/>
    </xf>
    <xf numFmtId="0" fontId="4" fillId="2" borderId="3" xfId="11" applyFont="1" applyFill="1" applyBorder="1" applyAlignment="1">
      <alignment horizontal="center" shrinkToFit="1"/>
    </xf>
    <xf numFmtId="0" fontId="32" fillId="0" borderId="23" xfId="11" applyFont="1" applyBorder="1" applyAlignment="1">
      <alignment horizontal="center" vertical="center" wrapText="1" shrinkToFit="1"/>
    </xf>
    <xf numFmtId="0" fontId="32" fillId="0" borderId="29" xfId="11" applyFont="1" applyBorder="1" applyAlignment="1">
      <alignment horizontal="center" vertical="center" wrapText="1" shrinkToFit="1"/>
    </xf>
    <xf numFmtId="0" fontId="32" fillId="0" borderId="30" xfId="11" applyFont="1" applyBorder="1" applyAlignment="1">
      <alignment horizontal="center" vertical="center" wrapText="1" shrinkToFit="1"/>
    </xf>
    <xf numFmtId="0" fontId="78" fillId="0" borderId="4" xfId="11" applyFont="1" applyBorder="1" applyAlignment="1">
      <alignment horizontal="left" vertical="center" wrapText="1" shrinkToFit="1"/>
    </xf>
    <xf numFmtId="0" fontId="78" fillId="0" borderId="3" xfId="11" applyFont="1" applyBorder="1" applyAlignment="1">
      <alignment horizontal="left" vertical="center" wrapText="1" shrinkToFit="1"/>
    </xf>
    <xf numFmtId="0" fontId="4" fillId="2" borderId="4" xfId="11" applyFont="1" applyFill="1" applyBorder="1" applyAlignment="1">
      <alignment horizontal="center" vertical="center" shrinkToFit="1"/>
    </xf>
    <xf numFmtId="0" fontId="4" fillId="2" borderId="2" xfId="11" applyFont="1" applyFill="1" applyBorder="1" applyAlignment="1">
      <alignment horizontal="center" vertical="center" shrinkToFit="1"/>
    </xf>
    <xf numFmtId="0" fontId="4" fillId="2" borderId="3" xfId="11" applyFont="1" applyFill="1" applyBorder="1" applyAlignment="1">
      <alignment horizontal="center" vertical="center" shrinkToFit="1"/>
    </xf>
    <xf numFmtId="0" fontId="8" fillId="2" borderId="54" xfId="11" applyFont="1" applyFill="1" applyBorder="1" applyAlignment="1">
      <alignment horizontal="center" vertical="center" shrinkToFit="1"/>
    </xf>
    <xf numFmtId="0" fontId="8" fillId="2" borderId="47" xfId="11" applyFont="1" applyFill="1" applyBorder="1" applyAlignment="1">
      <alignment horizontal="center" vertical="center" shrinkToFit="1"/>
    </xf>
    <xf numFmtId="0" fontId="8" fillId="2" borderId="48" xfId="11" applyFont="1" applyFill="1" applyBorder="1" applyAlignment="1">
      <alignment horizontal="center" vertical="center" shrinkToFit="1"/>
    </xf>
    <xf numFmtId="0" fontId="92" fillId="0" borderId="4" xfId="11" applyFont="1" applyBorder="1" applyAlignment="1">
      <alignment vertical="center" wrapText="1"/>
    </xf>
    <xf numFmtId="0" fontId="92" fillId="0" borderId="3" xfId="11" applyFont="1" applyBorder="1" applyAlignment="1">
      <alignment vertical="center" wrapText="1"/>
    </xf>
    <xf numFmtId="0" fontId="78" fillId="0" borderId="4" xfId="11" applyFont="1" applyBorder="1" applyAlignment="1">
      <alignment vertical="center" wrapText="1"/>
    </xf>
    <xf numFmtId="0" fontId="78" fillId="0" borderId="3" xfId="11" applyFont="1" applyBorder="1" applyAlignment="1">
      <alignment vertical="center" wrapText="1"/>
    </xf>
    <xf numFmtId="0" fontId="21" fillId="0" borderId="23" xfId="11" applyBorder="1" applyAlignment="1">
      <alignment horizontal="center" vertical="center" wrapText="1" shrinkToFit="1"/>
    </xf>
    <xf numFmtId="0" fontId="21" fillId="0" borderId="29" xfId="11" applyBorder="1" applyAlignment="1">
      <alignment horizontal="center" vertical="center" wrapText="1" shrinkToFit="1"/>
    </xf>
    <xf numFmtId="0" fontId="21" fillId="0" borderId="30" xfId="11" applyBorder="1" applyAlignment="1">
      <alignment horizontal="center" vertical="center" wrapText="1" shrinkToFit="1"/>
    </xf>
    <xf numFmtId="0" fontId="78" fillId="0" borderId="4" xfId="11" applyFont="1" applyBorder="1" applyAlignment="1">
      <alignment horizontal="left" vertical="center" wrapText="1"/>
    </xf>
    <xf numFmtId="0" fontId="78" fillId="0" borderId="3" xfId="11" applyFont="1" applyBorder="1" applyAlignment="1">
      <alignment horizontal="left" vertical="center" wrapText="1"/>
    </xf>
    <xf numFmtId="0" fontId="4" fillId="2" borderId="35" xfId="11" applyFont="1" applyFill="1" applyBorder="1" applyAlignment="1">
      <alignment horizontal="center" vertical="center" shrinkToFit="1"/>
    </xf>
    <xf numFmtId="0" fontId="4" fillId="2" borderId="26" xfId="11" applyFont="1" applyFill="1" applyBorder="1" applyAlignment="1">
      <alignment horizontal="center" vertical="center" shrinkToFit="1"/>
    </xf>
    <xf numFmtId="0" fontId="4" fillId="2" borderId="36" xfId="11" applyFont="1" applyFill="1" applyBorder="1" applyAlignment="1">
      <alignment horizontal="center" vertical="center" shrinkToFit="1"/>
    </xf>
    <xf numFmtId="0" fontId="50" fillId="0" borderId="26" xfId="11" applyFont="1" applyBorder="1" applyAlignment="1">
      <alignment horizontal="left" vertical="center" shrinkToFit="1"/>
    </xf>
    <xf numFmtId="0" fontId="25" fillId="0" borderId="23" xfId="11" applyFont="1" applyBorder="1" applyAlignment="1">
      <alignment horizontal="center" vertical="center" shrinkToFit="1"/>
    </xf>
    <xf numFmtId="0" fontId="25" fillId="0" borderId="30" xfId="11" applyFont="1" applyBorder="1" applyAlignment="1">
      <alignment horizontal="center" vertical="center" shrinkToFit="1"/>
    </xf>
    <xf numFmtId="0" fontId="23" fillId="0" borderId="27" xfId="11" applyFont="1" applyBorder="1" applyAlignment="1">
      <alignment horizontal="center" vertical="center" shrinkToFit="1"/>
    </xf>
    <xf numFmtId="0" fontId="23" fillId="0" borderId="25" xfId="11" applyFont="1" applyBorder="1" applyAlignment="1">
      <alignment horizontal="center" vertical="center" shrinkToFit="1"/>
    </xf>
    <xf numFmtId="0" fontId="23" fillId="9" borderId="27" xfId="11" applyFont="1" applyFill="1" applyBorder="1" applyAlignment="1">
      <alignment horizontal="center" vertical="center" shrinkToFit="1"/>
    </xf>
    <xf numFmtId="0" fontId="23" fillId="9" borderId="25" xfId="11" applyFont="1" applyFill="1" applyBorder="1" applyAlignment="1">
      <alignment horizontal="center" vertical="center" shrinkToFit="1"/>
    </xf>
    <xf numFmtId="0" fontId="25" fillId="0" borderId="27" xfId="11" applyFont="1" applyBorder="1" applyAlignment="1">
      <alignment horizontal="center" vertical="center" shrinkToFit="1"/>
    </xf>
    <xf numFmtId="0" fontId="25" fillId="0" borderId="25" xfId="11" applyFont="1" applyBorder="1" applyAlignment="1">
      <alignment horizontal="center" vertical="center" shrinkToFit="1"/>
    </xf>
    <xf numFmtId="0" fontId="25" fillId="9" borderId="27" xfId="11" applyFont="1" applyFill="1" applyBorder="1" applyAlignment="1">
      <alignment horizontal="center" vertical="center" shrinkToFit="1"/>
    </xf>
    <xf numFmtId="0" fontId="25" fillId="9" borderId="25" xfId="11" applyFont="1" applyFill="1" applyBorder="1" applyAlignment="1">
      <alignment horizontal="center" vertical="center" shrinkToFit="1"/>
    </xf>
    <xf numFmtId="0" fontId="25" fillId="0" borderId="22" xfId="0" applyFont="1" applyBorder="1" applyAlignment="1">
      <alignment shrinkToFit="1"/>
    </xf>
    <xf numFmtId="0" fontId="52" fillId="0" borderId="22" xfId="0" applyFont="1" applyBorder="1" applyAlignment="1">
      <alignment shrinkToFit="1"/>
    </xf>
    <xf numFmtId="0" fontId="25" fillId="2" borderId="22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shrinkToFit="1"/>
    </xf>
    <xf numFmtId="0" fontId="25" fillId="0" borderId="38" xfId="0" applyFont="1" applyBorder="1" applyAlignment="1">
      <alignment horizont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 shrinkToFit="1"/>
    </xf>
    <xf numFmtId="0" fontId="23" fillId="9" borderId="22" xfId="0" applyFont="1" applyFill="1" applyBorder="1" applyAlignment="1">
      <alignment horizontal="center" vertical="center" shrinkToFit="1"/>
    </xf>
    <xf numFmtId="195" fontId="84" fillId="9" borderId="22" xfId="15" applyNumberFormat="1" applyFont="1" applyFill="1" applyBorder="1" applyAlignment="1">
      <alignment horizontal="center" vertical="center"/>
    </xf>
    <xf numFmtId="0" fontId="85" fillId="5" borderId="35" xfId="15" applyFont="1" applyFill="1" applyBorder="1" applyAlignment="1">
      <alignment horizontal="center" vertical="center"/>
    </xf>
    <xf numFmtId="0" fontId="85" fillId="5" borderId="26" xfId="15" applyFont="1" applyFill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/>
    </xf>
    <xf numFmtId="195" fontId="84" fillId="9" borderId="23" xfId="15" applyNumberFormat="1" applyFont="1" applyFill="1" applyBorder="1" applyAlignment="1">
      <alignment horizontal="center" vertical="center"/>
    </xf>
    <xf numFmtId="195" fontId="84" fillId="9" borderId="29" xfId="15" applyNumberFormat="1" applyFont="1" applyFill="1" applyBorder="1" applyAlignment="1">
      <alignment horizontal="center" vertical="center"/>
    </xf>
    <xf numFmtId="195" fontId="84" fillId="9" borderId="30" xfId="15" applyNumberFormat="1" applyFont="1" applyFill="1" applyBorder="1" applyAlignment="1">
      <alignment horizontal="center" vertical="center"/>
    </xf>
    <xf numFmtId="0" fontId="82" fillId="10" borderId="22" xfId="15" applyFont="1" applyFill="1" applyBorder="1" applyAlignment="1">
      <alignment horizontal="center" vertical="center" wrapText="1"/>
    </xf>
    <xf numFmtId="0" fontId="82" fillId="10" borderId="22" xfId="4" applyFont="1" applyFill="1" applyBorder="1" applyAlignment="1">
      <alignment horizontal="center" vertical="center" wrapText="1"/>
    </xf>
    <xf numFmtId="196" fontId="28" fillId="0" borderId="23" xfId="11" applyNumberFormat="1" applyFont="1" applyBorder="1" applyAlignment="1">
      <alignment horizontal="center" vertical="center"/>
    </xf>
    <xf numFmtId="196" fontId="28" fillId="0" borderId="29" xfId="11" applyNumberFormat="1" applyFont="1" applyBorder="1" applyAlignment="1">
      <alignment horizontal="center" vertical="center"/>
    </xf>
    <xf numFmtId="196" fontId="28" fillId="0" borderId="30" xfId="11" applyNumberFormat="1" applyFont="1" applyBorder="1" applyAlignment="1">
      <alignment horizontal="center" vertical="center"/>
    </xf>
    <xf numFmtId="179" fontId="28" fillId="0" borderId="23" xfId="11" applyNumberFormat="1" applyFont="1" applyBorder="1" applyAlignment="1">
      <alignment horizontal="center" vertical="center"/>
    </xf>
    <xf numFmtId="0" fontId="28" fillId="0" borderId="29" xfId="11" applyFont="1" applyBorder="1" applyAlignment="1">
      <alignment horizontal="center" vertical="center"/>
    </xf>
    <xf numFmtId="0" fontId="28" fillId="0" borderId="30" xfId="11" applyFont="1" applyBorder="1" applyAlignment="1">
      <alignment horizontal="center" vertical="center"/>
    </xf>
    <xf numFmtId="0" fontId="33" fillId="5" borderId="22" xfId="5" applyFont="1" applyFill="1" applyBorder="1" applyAlignment="1">
      <alignment horizontal="center" vertical="center"/>
    </xf>
    <xf numFmtId="0" fontId="37" fillId="0" borderId="26" xfId="11" applyFont="1" applyBorder="1" applyAlignment="1">
      <alignment horizontal="center" vertical="center"/>
    </xf>
    <xf numFmtId="0" fontId="31" fillId="0" borderId="26" xfId="11" applyFont="1" applyBorder="1" applyAlignment="1">
      <alignment horizontal="center" vertical="center"/>
    </xf>
    <xf numFmtId="0" fontId="28" fillId="5" borderId="31" xfId="11" applyFont="1" applyFill="1" applyBorder="1" applyAlignment="1">
      <alignment horizontal="center" vertical="center"/>
    </xf>
    <xf numFmtId="0" fontId="28" fillId="5" borderId="32" xfId="11" applyFont="1" applyFill="1" applyBorder="1" applyAlignment="1">
      <alignment horizontal="center" vertical="center"/>
    </xf>
    <xf numFmtId="0" fontId="28" fillId="5" borderId="33" xfId="11" applyFont="1" applyFill="1" applyBorder="1" applyAlignment="1">
      <alignment horizontal="center" vertical="center"/>
    </xf>
    <xf numFmtId="0" fontId="28" fillId="5" borderId="34" xfId="11" applyFont="1" applyFill="1" applyBorder="1" applyAlignment="1">
      <alignment horizontal="center" vertical="center"/>
    </xf>
    <xf numFmtId="0" fontId="28" fillId="5" borderId="35" xfId="11" applyFont="1" applyFill="1" applyBorder="1" applyAlignment="1">
      <alignment horizontal="center" vertical="center"/>
    </xf>
    <xf numFmtId="0" fontId="28" fillId="5" borderId="36" xfId="11" applyFont="1" applyFill="1" applyBorder="1" applyAlignment="1">
      <alignment horizontal="center" vertical="center"/>
    </xf>
    <xf numFmtId="0" fontId="33" fillId="5" borderId="27" xfId="5" applyFont="1" applyFill="1" applyBorder="1" applyAlignment="1">
      <alignment horizontal="center" vertical="center"/>
    </xf>
    <xf numFmtId="0" fontId="33" fillId="5" borderId="28" xfId="5" applyFont="1" applyFill="1" applyBorder="1" applyAlignment="1">
      <alignment horizontal="center" vertical="center"/>
    </xf>
    <xf numFmtId="0" fontId="33" fillId="5" borderId="25" xfId="5" applyFont="1" applyFill="1" applyBorder="1" applyAlignment="1">
      <alignment horizontal="center" vertical="center"/>
    </xf>
    <xf numFmtId="0" fontId="33" fillId="5" borderId="23" xfId="5" applyFont="1" applyFill="1" applyBorder="1" applyAlignment="1">
      <alignment horizontal="center" vertical="center"/>
    </xf>
    <xf numFmtId="0" fontId="33" fillId="5" borderId="29" xfId="5" applyFont="1" applyFill="1" applyBorder="1" applyAlignment="1">
      <alignment horizontal="center" vertical="center"/>
    </xf>
    <xf numFmtId="0" fontId="33" fillId="5" borderId="30" xfId="5" applyFont="1" applyFill="1" applyBorder="1" applyAlignment="1">
      <alignment horizontal="center" vertical="center"/>
    </xf>
    <xf numFmtId="0" fontId="33" fillId="5" borderId="23" xfId="12" applyFont="1" applyFill="1" applyBorder="1" applyAlignment="1">
      <alignment horizontal="center" vertical="center" wrapText="1"/>
    </xf>
    <xf numFmtId="0" fontId="33" fillId="5" borderId="29" xfId="12" applyFont="1" applyFill="1" applyBorder="1" applyAlignment="1">
      <alignment horizontal="center" vertical="center" wrapText="1"/>
    </xf>
    <xf numFmtId="0" fontId="33" fillId="5" borderId="30" xfId="12" applyFont="1" applyFill="1" applyBorder="1" applyAlignment="1">
      <alignment horizontal="center" vertical="center" wrapText="1"/>
    </xf>
    <xf numFmtId="0" fontId="33" fillId="5" borderId="23" xfId="12" applyFont="1" applyFill="1" applyBorder="1" applyAlignment="1">
      <alignment horizontal="center" vertical="center"/>
    </xf>
    <xf numFmtId="0" fontId="33" fillId="5" borderId="30" xfId="12" applyFont="1" applyFill="1" applyBorder="1" applyAlignment="1">
      <alignment horizontal="center" vertical="center"/>
    </xf>
    <xf numFmtId="0" fontId="35" fillId="5" borderId="27" xfId="12" applyFont="1" applyFill="1" applyBorder="1" applyAlignment="1">
      <alignment horizontal="center"/>
    </xf>
    <xf numFmtId="0" fontId="35" fillId="5" borderId="28" xfId="12" applyFont="1" applyFill="1" applyBorder="1" applyAlignment="1">
      <alignment horizontal="center"/>
    </xf>
    <xf numFmtId="0" fontId="35" fillId="5" borderId="25" xfId="12" applyFont="1" applyFill="1" applyBorder="1" applyAlignment="1">
      <alignment horizontal="center"/>
    </xf>
    <xf numFmtId="0" fontId="33" fillId="5" borderId="29" xfId="12" applyFont="1" applyFill="1" applyBorder="1" applyAlignment="1">
      <alignment horizontal="center" vertical="center"/>
    </xf>
    <xf numFmtId="0" fontId="33" fillId="5" borderId="31" xfId="5" applyFont="1" applyFill="1" applyBorder="1" applyAlignment="1">
      <alignment horizontal="center" vertical="center"/>
    </xf>
    <xf numFmtId="0" fontId="33" fillId="5" borderId="33" xfId="5" applyFont="1" applyFill="1" applyBorder="1" applyAlignment="1">
      <alignment horizontal="center" vertical="center"/>
    </xf>
    <xf numFmtId="0" fontId="33" fillId="5" borderId="35" xfId="5" applyFont="1" applyFill="1" applyBorder="1" applyAlignment="1">
      <alignment horizontal="center" vertical="center"/>
    </xf>
    <xf numFmtId="0" fontId="33" fillId="5" borderId="22" xfId="12" applyFont="1" applyFill="1" applyBorder="1" applyAlignment="1">
      <alignment horizontal="center" vertical="center" wrapText="1"/>
    </xf>
    <xf numFmtId="0" fontId="33" fillId="5" borderId="22" xfId="12" applyFont="1" applyFill="1" applyBorder="1" applyAlignment="1">
      <alignment horizontal="center" vertical="center"/>
    </xf>
    <xf numFmtId="0" fontId="35" fillId="5" borderId="22" xfId="12" applyFont="1" applyFill="1" applyBorder="1" applyAlignment="1">
      <alignment horizontal="center"/>
    </xf>
    <xf numFmtId="0" fontId="4" fillId="0" borderId="4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4" fillId="0" borderId="9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0" fontId="4" fillId="2" borderId="2" xfId="0" applyFont="1" applyFill="1" applyBorder="1" applyAlignment="1">
      <alignment shrinkToFit="1"/>
    </xf>
    <xf numFmtId="0" fontId="8" fillId="0" borderId="19" xfId="0" applyFont="1" applyBorder="1" applyAlignment="1">
      <alignment shrinkToFit="1"/>
    </xf>
    <xf numFmtId="0" fontId="6" fillId="0" borderId="21" xfId="0" applyFont="1" applyBorder="1" applyAlignment="1">
      <alignment shrinkToFit="1"/>
    </xf>
    <xf numFmtId="0" fontId="8" fillId="0" borderId="4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6" fillId="0" borderId="10" xfId="0" applyFont="1" applyBorder="1" applyAlignment="1">
      <alignment shrinkToFit="1"/>
    </xf>
    <xf numFmtId="0" fontId="8" fillId="0" borderId="12" xfId="0" applyFont="1" applyBorder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1" xfId="0" applyFont="1" applyBorder="1" applyAlignment="1">
      <alignment shrinkToFit="1"/>
    </xf>
    <xf numFmtId="0" fontId="4" fillId="2" borderId="4" xfId="0" applyFont="1" applyFill="1" applyBorder="1" applyAlignment="1">
      <alignment shrinkToFit="1"/>
    </xf>
    <xf numFmtId="0" fontId="4" fillId="2" borderId="3" xfId="0" applyFont="1" applyFill="1" applyBorder="1" applyAlignment="1">
      <alignment shrinkToFit="1"/>
    </xf>
    <xf numFmtId="0" fontId="4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5" fillId="0" borderId="4" xfId="0" applyFont="1" applyBorder="1" applyAlignment="1">
      <alignment shrinkToFit="1"/>
    </xf>
    <xf numFmtId="0" fontId="4" fillId="0" borderId="19" xfId="0" applyFont="1" applyBorder="1" applyAlignment="1">
      <alignment shrinkToFit="1"/>
    </xf>
    <xf numFmtId="0" fontId="6" fillId="0" borderId="2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0" borderId="9" xfId="0" applyFont="1" applyBorder="1" applyAlignment="1">
      <alignment shrinkToFit="1"/>
    </xf>
    <xf numFmtId="0" fontId="34" fillId="5" borderId="22" xfId="5" applyFont="1" applyFill="1" applyBorder="1" applyAlignment="1">
      <alignment horizontal="center"/>
    </xf>
  </cellXfs>
  <cellStyles count="17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3" xfId="3" xr:uid="{00000000-0005-0000-0000-00000D000000}"/>
    <cellStyle name="百分比 4" xfId="13" xr:uid="{00000000-0005-0000-0000-00000E000000}"/>
  </cellStyles>
  <dxfs count="3"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5-9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view="pageBreakPreview" topLeftCell="A16" zoomScale="115" zoomScaleNormal="60" zoomScaleSheetLayoutView="115" workbookViewId="0">
      <selection activeCell="B31" sqref="B31"/>
    </sheetView>
  </sheetViews>
  <sheetFormatPr defaultColWidth="12.5703125" defaultRowHeight="15.75" customHeight="1"/>
  <cols>
    <col min="1" max="1" width="27.42578125" style="102" bestFit="1" customWidth="1"/>
    <col min="2" max="2" width="12.5703125" style="102" customWidth="1"/>
    <col min="3" max="4" width="12.5703125" style="102"/>
    <col min="5" max="5" width="16.42578125" style="102" customWidth="1"/>
    <col min="6" max="6" width="2.42578125" style="102" customWidth="1"/>
    <col min="7" max="7" width="24.85546875" style="102" bestFit="1" customWidth="1"/>
    <col min="8" max="10" width="12.5703125" style="102"/>
    <col min="11" max="11" width="16.42578125" style="102" customWidth="1"/>
    <col min="12" max="12" width="12.5703125" style="103"/>
    <col min="13" max="16384" width="12.5703125" style="102"/>
  </cols>
  <sheetData>
    <row r="1" spans="1:12" ht="15.75" customHeight="1">
      <c r="A1" s="430" t="s">
        <v>0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102"/>
    </row>
    <row r="2" spans="1:12" s="103" customFormat="1" ht="15.75" customHeight="1">
      <c r="A2" s="431"/>
      <c r="B2" s="431"/>
      <c r="C2" s="431"/>
      <c r="D2" s="431"/>
      <c r="E2" s="431"/>
      <c r="F2" s="431"/>
      <c r="G2" s="431"/>
      <c r="H2" s="431"/>
      <c r="I2" s="431"/>
      <c r="J2" s="431"/>
      <c r="K2" s="431"/>
    </row>
    <row r="3" spans="1:12" ht="21.6" customHeight="1">
      <c r="A3" s="118" t="s">
        <v>1</v>
      </c>
      <c r="B3" s="119">
        <v>9</v>
      </c>
      <c r="C3" s="118" t="s">
        <v>2</v>
      </c>
      <c r="D3" s="432" t="s">
        <v>3</v>
      </c>
      <c r="E3" s="432"/>
      <c r="F3" s="103"/>
      <c r="G3" s="113"/>
      <c r="H3" s="103"/>
      <c r="I3" s="103"/>
      <c r="J3" s="103"/>
      <c r="K3" s="103"/>
    </row>
    <row r="4" spans="1:12" ht="15.75" customHeight="1">
      <c r="A4" s="114" t="s">
        <v>4</v>
      </c>
      <c r="E4" s="105" t="s">
        <v>5</v>
      </c>
      <c r="G4" s="115" t="s">
        <v>6</v>
      </c>
      <c r="L4" s="102"/>
    </row>
    <row r="5" spans="1:12" s="107" customFormat="1" ht="15.75" customHeight="1">
      <c r="A5" s="126" t="s">
        <v>7</v>
      </c>
      <c r="B5" s="120" t="s">
        <v>8</v>
      </c>
      <c r="C5" s="120" t="s">
        <v>9</v>
      </c>
      <c r="D5" s="120" t="s">
        <v>10</v>
      </c>
      <c r="E5" s="120" t="s">
        <v>11</v>
      </c>
      <c r="G5" s="126" t="s">
        <v>7</v>
      </c>
      <c r="H5" s="120" t="s">
        <v>12</v>
      </c>
      <c r="I5" s="120" t="s">
        <v>8</v>
      </c>
      <c r="J5" s="120" t="s">
        <v>13</v>
      </c>
      <c r="K5" s="120" t="s">
        <v>11</v>
      </c>
      <c r="L5" s="108" t="s">
        <v>14</v>
      </c>
    </row>
    <row r="6" spans="1:12" ht="18" customHeight="1">
      <c r="A6" s="110" t="s">
        <v>15</v>
      </c>
      <c r="B6" s="121">
        <f>'（１）收支狀況'!H36/1000</f>
        <v>108773.28002999998</v>
      </c>
      <c r="C6" s="121">
        <v>225660.0471</v>
      </c>
      <c r="D6" s="121">
        <f t="shared" ref="D6:D11" si="0">B6-C6</f>
        <v>-116886.76707000002</v>
      </c>
      <c r="E6" s="111"/>
      <c r="G6" s="110" t="s">
        <v>16</v>
      </c>
      <c r="H6" s="123">
        <v>497.6</v>
      </c>
      <c r="I6" s="123">
        <f>'（２）ＫＰＩ達成進度'!H36</f>
        <v>399.95591657350758</v>
      </c>
      <c r="J6" s="123">
        <v>413.83356131814418</v>
      </c>
      <c r="K6" s="124"/>
      <c r="L6" s="104" t="s">
        <v>17</v>
      </c>
    </row>
    <row r="7" spans="1:12" ht="18" customHeight="1">
      <c r="A7" s="110" t="s">
        <v>18</v>
      </c>
      <c r="B7" s="121">
        <f>'（１）收支狀況'!K36</f>
        <v>3584635</v>
      </c>
      <c r="C7" s="121">
        <v>7168725</v>
      </c>
      <c r="D7" s="121">
        <f t="shared" si="0"/>
        <v>-3584090</v>
      </c>
      <c r="E7" s="111"/>
      <c r="G7" s="110" t="s">
        <v>19</v>
      </c>
      <c r="H7" s="122">
        <v>0.8</v>
      </c>
      <c r="I7" s="122">
        <f>'（２）ＫＰＩ達成進度'!K36</f>
        <v>0.80376992880528053</v>
      </c>
      <c r="J7" s="122">
        <v>0.83165908625028984</v>
      </c>
      <c r="K7" s="122"/>
      <c r="L7" s="104" t="s">
        <v>20</v>
      </c>
    </row>
    <row r="8" spans="1:12" ht="18" customHeight="1">
      <c r="A8" s="110" t="s">
        <v>21</v>
      </c>
      <c r="B8" s="121">
        <f>'（１）收支狀況'!N36/1000</f>
        <v>72618.554602761331</v>
      </c>
      <c r="C8" s="121">
        <v>156124.666694635</v>
      </c>
      <c r="D8" s="121">
        <f>B8-C8</f>
        <v>-83506.112091873671</v>
      </c>
      <c r="E8" s="111"/>
      <c r="G8" s="110" t="s">
        <v>22</v>
      </c>
      <c r="H8" s="122">
        <v>2.5000000000000001E-3</v>
      </c>
      <c r="I8" s="253">
        <f>'（２）ＫＰＩ達成進度'!N36</f>
        <v>2.4160533916313394E-3</v>
      </c>
      <c r="J8" s="122">
        <v>2.4177653881523086E-3</v>
      </c>
      <c r="K8" s="122"/>
      <c r="L8" s="104" t="s">
        <v>23</v>
      </c>
    </row>
    <row r="9" spans="1:12" ht="18" customHeight="1">
      <c r="A9" s="110" t="s">
        <v>24</v>
      </c>
      <c r="B9" s="122">
        <f>'（１）收支狀況'!Q36</f>
        <v>0.66761390833054701</v>
      </c>
      <c r="C9" s="122">
        <v>0.69185781311766381</v>
      </c>
      <c r="D9" s="122">
        <f t="shared" si="0"/>
        <v>-2.4243904787116799E-2</v>
      </c>
      <c r="E9" s="122"/>
      <c r="G9" s="110" t="s">
        <v>25</v>
      </c>
      <c r="H9" s="122">
        <v>4.0000000000000001E-3</v>
      </c>
      <c r="I9" s="122">
        <f>'（２）ＫＰＩ達成進度'!Q36</f>
        <v>7.2338178754736754E-3</v>
      </c>
      <c r="J9" s="122">
        <v>8.142809467805167E-3</v>
      </c>
      <c r="K9" s="122"/>
      <c r="L9" s="104" t="s">
        <v>26</v>
      </c>
    </row>
    <row r="10" spans="1:12" ht="18" customHeight="1">
      <c r="A10" s="110" t="s">
        <v>27</v>
      </c>
      <c r="B10" s="121">
        <f>'（１）收支狀況'!T36/1000</f>
        <v>14807.124604000002</v>
      </c>
      <c r="C10" s="121">
        <v>31193.590287999996</v>
      </c>
      <c r="D10" s="121">
        <f t="shared" si="0"/>
        <v>-16386.465683999995</v>
      </c>
      <c r="E10" s="111"/>
      <c r="G10" s="110" t="s">
        <v>28</v>
      </c>
      <c r="H10" s="122">
        <v>0.8</v>
      </c>
      <c r="I10" s="122">
        <f>'（２）ＫＰＩ達成進度'!T36</f>
        <v>0.90000000000000024</v>
      </c>
      <c r="J10" s="122">
        <v>0.89999999999999947</v>
      </c>
      <c r="K10" s="122"/>
      <c r="L10" s="104" t="s">
        <v>29</v>
      </c>
    </row>
    <row r="11" spans="1:12" ht="18" customHeight="1">
      <c r="A11" s="110" t="s">
        <v>30</v>
      </c>
      <c r="B11" s="122">
        <f>'（１）收支狀況'!W36</f>
        <v>0.13612832673535408</v>
      </c>
      <c r="C11" s="122">
        <v>0.13823266762935987</v>
      </c>
      <c r="D11" s="122">
        <f t="shared" si="0"/>
        <v>-2.1043408940057962E-3</v>
      </c>
      <c r="E11" s="122"/>
      <c r="G11" s="110" t="s">
        <v>31</v>
      </c>
      <c r="H11" s="122">
        <v>1</v>
      </c>
      <c r="I11" s="122">
        <f>'（２）ＫＰＩ達成進度'!W36</f>
        <v>0.43066666666666664</v>
      </c>
      <c r="J11" s="122">
        <v>0.75038461538461532</v>
      </c>
      <c r="K11" s="122"/>
      <c r="L11" s="104" t="s">
        <v>32</v>
      </c>
    </row>
    <row r="12" spans="1:12" ht="9.6" customHeight="1">
      <c r="L12" s="102"/>
    </row>
    <row r="13" spans="1:12" ht="15.75" customHeight="1">
      <c r="A13" s="114" t="s">
        <v>33</v>
      </c>
      <c r="E13" s="376" t="s">
        <v>5</v>
      </c>
      <c r="G13" s="114" t="s">
        <v>34</v>
      </c>
      <c r="K13" s="376" t="s">
        <v>35</v>
      </c>
      <c r="L13" s="102"/>
    </row>
    <row r="14" spans="1:12" s="109" customFormat="1" ht="14.25">
      <c r="A14" s="125"/>
      <c r="B14" s="125" t="s">
        <v>8</v>
      </c>
      <c r="C14" s="125" t="s">
        <v>36</v>
      </c>
      <c r="D14" s="125" t="s">
        <v>13</v>
      </c>
      <c r="E14" s="125" t="s">
        <v>37</v>
      </c>
      <c r="G14" s="125"/>
      <c r="H14" s="125" t="s">
        <v>8</v>
      </c>
      <c r="I14" s="125" t="s">
        <v>36</v>
      </c>
      <c r="J14" s="125" t="s">
        <v>13</v>
      </c>
      <c r="K14" s="125" t="s">
        <v>37</v>
      </c>
    </row>
    <row r="15" spans="1:12" ht="18" customHeight="1">
      <c r="A15" s="110" t="s">
        <v>38</v>
      </c>
      <c r="B15" s="121">
        <f>SUM('（３）業績構成比'!M38:M67)/1000</f>
        <v>34546.490689999999</v>
      </c>
      <c r="C15" s="122">
        <f>IFERROR(B15/$B$6,"")</f>
        <v>0.31760089132617841</v>
      </c>
      <c r="D15" s="122">
        <v>0.25352922364962138</v>
      </c>
      <c r="E15" s="122">
        <f>IFERROR(C15-D15,"")</f>
        <v>6.4071667676557031E-2</v>
      </c>
      <c r="G15" s="110" t="s">
        <v>39</v>
      </c>
      <c r="H15" s="121">
        <f>SUM('（４）訂單數量構成比'!M38:M67)</f>
        <v>1791396</v>
      </c>
      <c r="I15" s="122">
        <f t="shared" ref="I15:I23" si="1">IFERROR(H15/$B$7,"")</f>
        <v>0.49974293059125963</v>
      </c>
      <c r="J15" s="122">
        <v>0.43223836874758065</v>
      </c>
      <c r="K15" s="122">
        <f t="shared" ref="K15:K23" si="2">IFERROR(I15-J15,"")</f>
        <v>6.7504561843678978E-2</v>
      </c>
      <c r="L15" s="102"/>
    </row>
    <row r="16" spans="1:12" ht="18" customHeight="1">
      <c r="A16" s="110" t="s">
        <v>40</v>
      </c>
      <c r="B16" s="121">
        <f>SUM('（３）業績構成比'!S38:S67)/1000</f>
        <v>6847.6995900000002</v>
      </c>
      <c r="C16" s="122">
        <f t="shared" ref="C16:C23" si="3">IFERROR(B16/$B$6,"")</f>
        <v>6.295387606323341E-2</v>
      </c>
      <c r="D16" s="122">
        <v>6.5346900036165084E-2</v>
      </c>
      <c r="E16" s="122">
        <f t="shared" ref="E16:E23" si="4">IFERROR(C16-D16,"")</f>
        <v>-2.3930239729316738E-3</v>
      </c>
      <c r="G16" s="110" t="s">
        <v>40</v>
      </c>
      <c r="H16" s="121">
        <f>SUM('（４）訂單數量構成比'!S38:S67)</f>
        <v>262016</v>
      </c>
      <c r="I16" s="122">
        <f t="shared" si="1"/>
        <v>7.309419229572886E-2</v>
      </c>
      <c r="J16" s="122">
        <v>7.9993583238302482E-2</v>
      </c>
      <c r="K16" s="122">
        <f t="shared" si="2"/>
        <v>-6.8993909425736216E-3</v>
      </c>
      <c r="L16" s="102"/>
    </row>
    <row r="17" spans="1:17" ht="18" customHeight="1">
      <c r="A17" s="110" t="s">
        <v>41</v>
      </c>
      <c r="B17" s="121">
        <f>SUM('（３）業績構成比'!U38:U67)/1000</f>
        <v>9402.287049999999</v>
      </c>
      <c r="C17" s="122">
        <f t="shared" si="3"/>
        <v>8.6439307956943295E-2</v>
      </c>
      <c r="D17" s="122">
        <v>8.9846437331528833E-2</v>
      </c>
      <c r="E17" s="122">
        <f t="shared" si="4"/>
        <v>-3.407129374585538E-3</v>
      </c>
      <c r="G17" s="110" t="s">
        <v>42</v>
      </c>
      <c r="H17" s="121">
        <f>SUM('（４）訂單數量構成比'!U38:U67)</f>
        <v>291358</v>
      </c>
      <c r="I17" s="122">
        <f t="shared" si="1"/>
        <v>8.1279683984561882E-2</v>
      </c>
      <c r="J17" s="122">
        <v>8.9895483506481272E-2</v>
      </c>
      <c r="K17" s="122">
        <f t="shared" si="2"/>
        <v>-8.61579952191939E-3</v>
      </c>
      <c r="L17" s="102"/>
    </row>
    <row r="18" spans="1:17" ht="18" customHeight="1">
      <c r="A18" s="110" t="s">
        <v>43</v>
      </c>
      <c r="B18" s="121">
        <f>SUM('（３）業績構成比'!W38:W67)/1000</f>
        <v>1223.03603</v>
      </c>
      <c r="C18" s="122">
        <f t="shared" si="3"/>
        <v>1.1243901348407285E-2</v>
      </c>
      <c r="D18" s="122">
        <v>1.6167532564518375E-2</v>
      </c>
      <c r="E18" s="122">
        <f t="shared" si="4"/>
        <v>-4.9236312161110903E-3</v>
      </c>
      <c r="G18" s="110" t="s">
        <v>44</v>
      </c>
      <c r="H18" s="121">
        <f>SUM('（４）訂單數量構成比'!W38:W67)</f>
        <v>41471</v>
      </c>
      <c r="I18" s="122">
        <f t="shared" si="1"/>
        <v>1.1569099782823077E-2</v>
      </c>
      <c r="J18" s="122">
        <v>1.7204733059226013E-2</v>
      </c>
      <c r="K18" s="122">
        <f t="shared" si="2"/>
        <v>-5.6356332764029363E-3</v>
      </c>
      <c r="L18" s="102"/>
    </row>
    <row r="19" spans="1:17" ht="18" customHeight="1">
      <c r="A19" s="110" t="s">
        <v>45</v>
      </c>
      <c r="B19" s="121">
        <f>SUM('（３）業績構成比'!AC38:AC67)/1000</f>
        <v>18719.299159999999</v>
      </c>
      <c r="C19" s="122">
        <f t="shared" si="3"/>
        <v>0.17209464635834429</v>
      </c>
      <c r="D19" s="122">
        <v>0.17176908632312343</v>
      </c>
      <c r="E19" s="122">
        <f t="shared" si="4"/>
        <v>3.2556003522085653E-4</v>
      </c>
      <c r="G19" s="110" t="s">
        <v>46</v>
      </c>
      <c r="H19" s="121">
        <f>SUM('（４）訂單數量構成比'!AC38:AC67)</f>
        <v>349225</v>
      </c>
      <c r="I19" s="122">
        <f t="shared" si="1"/>
        <v>9.7422750154478766E-2</v>
      </c>
      <c r="J19" s="122">
        <v>0.10051187624019613</v>
      </c>
      <c r="K19" s="122">
        <f t="shared" si="2"/>
        <v>-3.0891260857173614E-3</v>
      </c>
      <c r="L19" s="102"/>
    </row>
    <row r="20" spans="1:17" ht="18" customHeight="1">
      <c r="A20" s="110" t="s">
        <v>47</v>
      </c>
      <c r="B20" s="121">
        <f>SUM('（３）業績構成比'!AE38:AE67)/1000</f>
        <v>17643.433180000004</v>
      </c>
      <c r="C20" s="122">
        <f t="shared" si="3"/>
        <v>0.16220374319073486</v>
      </c>
      <c r="D20" s="122">
        <v>0.18961736683072769</v>
      </c>
      <c r="E20" s="122">
        <f t="shared" si="4"/>
        <v>-2.7413623639992835E-2</v>
      </c>
      <c r="G20" s="110" t="s">
        <v>48</v>
      </c>
      <c r="H20" s="121">
        <f>SUM('（４）訂單數量構成比'!AE38:AE67)</f>
        <v>285753</v>
      </c>
      <c r="I20" s="122">
        <f t="shared" si="1"/>
        <v>7.9716065931398877E-2</v>
      </c>
      <c r="J20" s="122">
        <v>9.5108404911612598E-2</v>
      </c>
      <c r="K20" s="122">
        <f t="shared" si="2"/>
        <v>-1.5392338980213721E-2</v>
      </c>
      <c r="L20" s="102"/>
    </row>
    <row r="21" spans="1:17" ht="18" customHeight="1">
      <c r="A21" s="110" t="s">
        <v>49</v>
      </c>
      <c r="B21" s="121">
        <f>SUM('（３）業績構成比'!AG38:AG67)/1000</f>
        <v>1400.1284800000003</v>
      </c>
      <c r="C21" s="122">
        <f t="shared" ref="C21" si="5">IFERROR(B21/$B$6,"")</f>
        <v>1.2871989146726484E-2</v>
      </c>
      <c r="D21" s="122">
        <v>1.6374118358499626E-2</v>
      </c>
      <c r="E21" s="122">
        <f t="shared" ref="E21" si="6">IFERROR(C21-D21,"")</f>
        <v>-3.5021292117731421E-3</v>
      </c>
      <c r="G21" s="110" t="s">
        <v>50</v>
      </c>
      <c r="H21" s="121">
        <f>SUM('（４）訂單數量構成比'!AG38:AG67)</f>
        <v>28274</v>
      </c>
      <c r="I21" s="122">
        <f t="shared" ref="I21" si="7">IFERROR(H21/$B$7,"")</f>
        <v>7.8875534050189215E-3</v>
      </c>
      <c r="J21" s="122">
        <v>1.0408545452643253E-2</v>
      </c>
      <c r="K21" s="122">
        <f t="shared" ref="K21" si="8">IFERROR(I21-J21,"")</f>
        <v>-2.5209920476243312E-3</v>
      </c>
      <c r="L21" s="102"/>
    </row>
    <row r="22" spans="1:17" ht="18" customHeight="1">
      <c r="A22" s="110" t="s">
        <v>51</v>
      </c>
      <c r="B22" s="121">
        <f>SUM('（３）業績構成比'!AI38:AI67)/1000</f>
        <v>16403.421709999999</v>
      </c>
      <c r="C22" s="122">
        <f t="shared" si="3"/>
        <v>0.15080377925052815</v>
      </c>
      <c r="D22" s="122">
        <v>0.17141258493515579</v>
      </c>
      <c r="E22" s="122">
        <f t="shared" si="4"/>
        <v>-2.060880568462764E-2</v>
      </c>
      <c r="G22" s="110" t="s">
        <v>52</v>
      </c>
      <c r="H22" s="121">
        <f>SUM('（４）訂單數量構成比'!AI38:AI67)</f>
        <v>455413</v>
      </c>
      <c r="I22" s="122">
        <f t="shared" si="1"/>
        <v>0.12704584985640099</v>
      </c>
      <c r="J22" s="122">
        <v>0.15034305263488276</v>
      </c>
      <c r="K22" s="122">
        <f t="shared" si="2"/>
        <v>-2.3297202778481768E-2</v>
      </c>
      <c r="L22" s="102"/>
    </row>
    <row r="23" spans="1:17" ht="18" customHeight="1">
      <c r="A23" s="110" t="s">
        <v>53</v>
      </c>
      <c r="B23" s="121">
        <f>SUM('（３）業績構成比'!AK38:AK67)/1000</f>
        <v>2587.48414</v>
      </c>
      <c r="C23" s="122">
        <f t="shared" si="3"/>
        <v>2.3787865358903992E-2</v>
      </c>
      <c r="D23" s="122">
        <v>2.5936749970659732E-2</v>
      </c>
      <c r="E23" s="122">
        <f t="shared" si="4"/>
        <v>-2.14888461175574E-3</v>
      </c>
      <c r="G23" s="110" t="s">
        <v>54</v>
      </c>
      <c r="H23" s="121">
        <f>SUM('（４）訂單數量構成比'!AK38:AK67)</f>
        <v>79729</v>
      </c>
      <c r="I23" s="122">
        <f t="shared" si="1"/>
        <v>2.2241873998328981E-2</v>
      </c>
      <c r="J23" s="122">
        <v>2.4295952209074836E-2</v>
      </c>
      <c r="K23" s="122">
        <f t="shared" si="2"/>
        <v>-2.0540782107458556E-3</v>
      </c>
      <c r="L23" s="102"/>
    </row>
    <row r="24" spans="1:17" ht="15.75" customHeight="1">
      <c r="C24" s="116">
        <f t="shared" ref="C24:D24" si="9">SUM(C15:C23)</f>
        <v>1.0000000000000002</v>
      </c>
      <c r="D24" s="116">
        <f t="shared" si="9"/>
        <v>1</v>
      </c>
      <c r="I24" s="116">
        <f t="shared" ref="I24:J24" si="10">SUM(I15:I23)</f>
        <v>1</v>
      </c>
      <c r="J24" s="116">
        <f t="shared" si="10"/>
        <v>1</v>
      </c>
      <c r="L24" s="102"/>
    </row>
    <row r="25" spans="1:17" ht="9.6" customHeight="1">
      <c r="A25" s="117"/>
      <c r="L25" s="102"/>
    </row>
    <row r="26" spans="1:17" ht="15.75" customHeight="1">
      <c r="A26" s="114" t="s">
        <v>55</v>
      </c>
      <c r="L26" s="102"/>
    </row>
    <row r="27" spans="1:17" ht="15.75" customHeight="1">
      <c r="A27" s="110" t="s">
        <v>56</v>
      </c>
      <c r="B27" s="110" t="s">
        <v>8</v>
      </c>
      <c r="C27" s="110" t="s">
        <v>9</v>
      </c>
      <c r="D27" s="110" t="s">
        <v>10</v>
      </c>
      <c r="E27" s="110" t="s">
        <v>11</v>
      </c>
      <c r="L27" s="102"/>
    </row>
    <row r="28" spans="1:17" ht="18" customHeight="1">
      <c r="A28" s="110" t="s">
        <v>57</v>
      </c>
      <c r="B28" s="242">
        <f>'（５-1）品群別人時生產性(18℃-飯糰)'!C1</f>
        <v>754.38251191588586</v>
      </c>
      <c r="C28" s="242">
        <v>740.12217227581675</v>
      </c>
      <c r="D28" s="111">
        <v>0</v>
      </c>
      <c r="E28" s="112"/>
      <c r="G28" s="127"/>
      <c r="H28" s="127"/>
      <c r="I28" s="127"/>
      <c r="J28" s="127"/>
      <c r="K28" s="127"/>
      <c r="L28" s="127"/>
      <c r="M28" s="127"/>
      <c r="N28" s="127"/>
      <c r="O28" s="127"/>
      <c r="P28" s="128"/>
      <c r="Q28" s="128"/>
    </row>
    <row r="29" spans="1:17" ht="18" customHeight="1">
      <c r="A29" s="110" t="s">
        <v>58</v>
      </c>
      <c r="B29" s="242">
        <f>'（５-2）品群別人時生產性(18℃-壽司手卷)'!C1</f>
        <v>248.3661934064713</v>
      </c>
      <c r="C29" s="242">
        <v>252.78119978006308</v>
      </c>
      <c r="D29" s="111">
        <v>0</v>
      </c>
      <c r="E29" s="112"/>
      <c r="G29" s="129"/>
      <c r="H29" s="129"/>
      <c r="I29" s="130"/>
      <c r="J29" s="1"/>
      <c r="K29" s="131"/>
      <c r="L29" s="67"/>
      <c r="M29" s="66"/>
      <c r="N29" s="67"/>
      <c r="O29" s="67"/>
      <c r="P29" s="67"/>
      <c r="Q29" s="67"/>
    </row>
    <row r="30" spans="1:17" ht="18" customHeight="1">
      <c r="A30" s="110" t="s">
        <v>42</v>
      </c>
      <c r="B30" s="242">
        <f>'（５-3）品群別人時生產性(4℃-飯糰)'!C1</f>
        <v>265.30197289201044</v>
      </c>
      <c r="C30" s="242">
        <v>256.34304876949778</v>
      </c>
      <c r="D30" s="111">
        <v>0</v>
      </c>
      <c r="E30" s="112"/>
      <c r="L30" s="102"/>
    </row>
    <row r="31" spans="1:17" ht="18" customHeight="1">
      <c r="A31" s="110" t="s">
        <v>44</v>
      </c>
      <c r="B31" s="242">
        <f>'（５-4）品群別人時生產性(4℃-壽司手卷)'!C1</f>
        <v>417.43952297995941</v>
      </c>
      <c r="C31" s="242">
        <v>332.30281976299193</v>
      </c>
      <c r="D31" s="111">
        <v>0</v>
      </c>
      <c r="E31" s="112"/>
      <c r="L31" s="102"/>
    </row>
    <row r="32" spans="1:17" ht="18" customHeight="1">
      <c r="A32" s="110" t="s">
        <v>46</v>
      </c>
      <c r="B32" s="242">
        <f>'（５-5）品群別人時生產性(微波主食) '!C1</f>
        <v>75.989406652662979</v>
      </c>
      <c r="C32" s="242">
        <v>73.167140838405061</v>
      </c>
      <c r="D32" s="111">
        <v>0</v>
      </c>
      <c r="E32" s="112"/>
      <c r="L32" s="102"/>
    </row>
    <row r="33" spans="1:5" s="102" customFormat="1" ht="18" customHeight="1">
      <c r="A33" s="110" t="s">
        <v>48</v>
      </c>
      <c r="B33" s="242">
        <f>'（５-6）品群別人時生產性(便當)'!C1</f>
        <v>72.024707650319712</v>
      </c>
      <c r="C33" s="242">
        <v>75.579280622552261</v>
      </c>
      <c r="D33" s="111">
        <v>0</v>
      </c>
      <c r="E33" s="112"/>
    </row>
    <row r="34" spans="1:5" s="102" customFormat="1" ht="18" customHeight="1">
      <c r="A34" s="110" t="s">
        <v>50</v>
      </c>
      <c r="B34" s="242">
        <f>'（５-7）品群別人時生產性(熱食義麵) '!C1</f>
        <v>71.7750974095446</v>
      </c>
      <c r="C34" s="242">
        <v>71.272090650520227</v>
      </c>
      <c r="D34" s="111">
        <v>0</v>
      </c>
      <c r="E34" s="112"/>
    </row>
    <row r="35" spans="1:5" s="102" customFormat="1" ht="18" customHeight="1">
      <c r="A35" s="110" t="s">
        <v>52</v>
      </c>
      <c r="B35" s="242">
        <f>'（５-8）品群別人時生產性(季節調理麵) '!C1</f>
        <v>153.39354356234261</v>
      </c>
      <c r="C35" s="242">
        <v>146.00815412915048</v>
      </c>
      <c r="D35" s="111">
        <v>0</v>
      </c>
      <c r="E35" s="112"/>
    </row>
    <row r="36" spans="1:5" s="102" customFormat="1" ht="18" customHeight="1">
      <c r="A36" s="106" t="s">
        <v>54</v>
      </c>
      <c r="B36" s="242">
        <f>'（５-9）品群別人時生產性(微波小吃)'!C1</f>
        <v>75.420247095296361</v>
      </c>
      <c r="C36" s="242">
        <v>74.107520430581872</v>
      </c>
      <c r="D36" s="111">
        <v>0</v>
      </c>
      <c r="E36" s="106"/>
    </row>
    <row r="37" spans="1:5" s="102" customFormat="1" ht="15.75" customHeight="1"/>
    <row r="38" spans="1:5" s="102" customFormat="1" ht="15.75" customHeight="1"/>
  </sheetData>
  <mergeCells count="2">
    <mergeCell ref="A1:K2"/>
    <mergeCell ref="D3:E3"/>
  </mergeCells>
  <phoneticPr fontId="1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M23" sqref="M23"/>
    </sheetView>
  </sheetViews>
  <sheetFormatPr defaultColWidth="12.5703125" defaultRowHeight="15.75" customHeight="1"/>
  <cols>
    <col min="1" max="1" width="27.42578125" style="102" bestFit="1" customWidth="1"/>
    <col min="2" max="2" width="12.5703125" style="102" customWidth="1"/>
    <col min="3" max="4" width="12.5703125" style="102"/>
    <col min="5" max="5" width="16.42578125" style="102" customWidth="1"/>
    <col min="6" max="6" width="2.42578125" style="102" customWidth="1"/>
    <col min="7" max="7" width="24.85546875" style="102" bestFit="1" customWidth="1"/>
    <col min="8" max="10" width="12.5703125" style="102"/>
    <col min="11" max="11" width="16.42578125" style="102" customWidth="1"/>
    <col min="12" max="12" width="12.5703125" style="103"/>
    <col min="13" max="16384" width="12.5703125" style="102"/>
  </cols>
  <sheetData>
    <row r="1" spans="1:16" ht="15.75" customHeight="1">
      <c r="A1" s="430" t="s">
        <v>59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102"/>
    </row>
    <row r="2" spans="1:16" s="103" customFormat="1" ht="15.75" customHeight="1">
      <c r="A2" s="431"/>
      <c r="B2" s="431"/>
      <c r="C2" s="431"/>
      <c r="D2" s="431"/>
      <c r="E2" s="431"/>
      <c r="F2" s="431"/>
      <c r="G2" s="431"/>
      <c r="H2" s="431"/>
      <c r="I2" s="431"/>
      <c r="J2" s="431"/>
      <c r="K2" s="431"/>
    </row>
    <row r="3" spans="1:16" ht="21.6" customHeight="1">
      <c r="A3" s="118" t="s">
        <v>1</v>
      </c>
      <c r="B3" s="119">
        <v>9</v>
      </c>
      <c r="C3" s="176" t="s">
        <v>60</v>
      </c>
      <c r="D3" s="119" t="s">
        <v>61</v>
      </c>
      <c r="E3" s="118" t="s">
        <v>2</v>
      </c>
      <c r="F3" s="433" t="s">
        <v>3</v>
      </c>
      <c r="G3" s="434"/>
      <c r="H3" s="103"/>
      <c r="I3" s="113"/>
      <c r="J3" s="103"/>
      <c r="K3" s="103"/>
      <c r="M3" s="103"/>
      <c r="N3" s="103"/>
    </row>
    <row r="4" spans="1:16" ht="15.75" customHeight="1">
      <c r="A4" s="114" t="s">
        <v>62</v>
      </c>
      <c r="E4" s="105" t="s">
        <v>5</v>
      </c>
      <c r="G4" s="115" t="s">
        <v>6</v>
      </c>
      <c r="L4" s="102"/>
    </row>
    <row r="5" spans="1:16" s="107" customFormat="1" ht="15.75" customHeight="1">
      <c r="A5" s="126" t="s">
        <v>7</v>
      </c>
      <c r="B5" s="126" t="s">
        <v>63</v>
      </c>
      <c r="C5" s="126" t="s">
        <v>64</v>
      </c>
      <c r="D5" s="120" t="s">
        <v>10</v>
      </c>
      <c r="E5" s="120" t="s">
        <v>11</v>
      </c>
      <c r="G5" s="126" t="s">
        <v>7</v>
      </c>
      <c r="H5" s="120" t="s">
        <v>12</v>
      </c>
      <c r="I5" s="120" t="s">
        <v>65</v>
      </c>
      <c r="J5" s="120" t="s">
        <v>66</v>
      </c>
      <c r="K5" s="120" t="s">
        <v>11</v>
      </c>
      <c r="L5" s="108" t="s">
        <v>14</v>
      </c>
    </row>
    <row r="6" spans="1:16" ht="18" customHeight="1">
      <c r="A6" s="110" t="s">
        <v>15</v>
      </c>
      <c r="B6" s="121">
        <f>'（１）收支狀況'!G44/1000</f>
        <v>50242.376230000002</v>
      </c>
      <c r="C6" s="121">
        <v>50724.262470000001</v>
      </c>
      <c r="D6" s="121">
        <f>B6-C6</f>
        <v>-481.88623999999982</v>
      </c>
      <c r="E6" s="249">
        <f>'（１）收支狀況'!H5:H5/1000</f>
        <v>225660.0471</v>
      </c>
      <c r="G6" s="250" t="s">
        <v>67</v>
      </c>
      <c r="H6" s="251"/>
      <c r="I6" s="251">
        <f>'（２）ＫＰＩ達成進度'!G44</f>
        <v>405.13281041972431</v>
      </c>
      <c r="J6" s="251">
        <v>393.305149727328</v>
      </c>
      <c r="K6" s="251">
        <f>'（２）ＫＰＩ達成進度'!H5</f>
        <v>413.83356131814418</v>
      </c>
      <c r="L6" s="104" t="s">
        <v>17</v>
      </c>
    </row>
    <row r="7" spans="1:16" ht="18" customHeight="1">
      <c r="A7" s="110" t="s">
        <v>18</v>
      </c>
      <c r="B7" s="121">
        <f>'（１）收支狀況'!J44</f>
        <v>1658017</v>
      </c>
      <c r="C7" s="121">
        <v>1673814</v>
      </c>
      <c r="D7" s="121">
        <f t="shared" ref="D7:D11" si="0">B7-C7</f>
        <v>-15797</v>
      </c>
      <c r="E7" s="249">
        <f>'（１）收支狀況'!K5:K5</f>
        <v>7168725</v>
      </c>
      <c r="G7" s="250" t="s">
        <v>68</v>
      </c>
      <c r="H7" s="252">
        <v>0.8</v>
      </c>
      <c r="I7" s="122">
        <f>'（２）ＫＰＩ達成進度'!J44</f>
        <v>0.81417365438047473</v>
      </c>
      <c r="J7" s="122">
        <v>0.79040423980572327</v>
      </c>
      <c r="K7" s="252">
        <f>'（２）ＫＰＩ達成進度'!K5</f>
        <v>0.83165908625028984</v>
      </c>
      <c r="L7" s="104" t="s">
        <v>20</v>
      </c>
    </row>
    <row r="8" spans="1:16" ht="18" customHeight="1">
      <c r="A8" s="110" t="s">
        <v>69</v>
      </c>
      <c r="B8" s="121">
        <f>'（１）收支狀況'!M44/1000</f>
        <v>33439.91508356134</v>
      </c>
      <c r="C8" s="121">
        <v>33748.27998991443</v>
      </c>
      <c r="D8" s="121">
        <f>B8-C8</f>
        <v>-308.36490635309019</v>
      </c>
      <c r="E8" s="249">
        <f>'（１）收支狀況'!N5:N5/1000</f>
        <v>156124.666694635</v>
      </c>
      <c r="G8" s="250" t="s">
        <v>22</v>
      </c>
      <c r="H8" s="122">
        <v>2.5000000000000001E-3</v>
      </c>
      <c r="I8" s="253">
        <f>'（２）ＫＰＩ達成進度'!M44</f>
        <v>2.4153093005939499E-3</v>
      </c>
      <c r="J8" s="253">
        <v>2.4162569751672038E-3</v>
      </c>
      <c r="K8" s="253">
        <f>'（２）ＫＰＩ達成進度'!N5</f>
        <v>2.4177653881523086E-3</v>
      </c>
      <c r="L8" s="104" t="s">
        <v>23</v>
      </c>
    </row>
    <row r="9" spans="1:16" ht="18" customHeight="1">
      <c r="A9" s="110" t="s">
        <v>24</v>
      </c>
      <c r="B9" s="252">
        <f>'（１）收支狀況'!P44</f>
        <v>0.66557192538983023</v>
      </c>
      <c r="C9" s="252">
        <v>0.66532815553255753</v>
      </c>
      <c r="D9" s="252">
        <f t="shared" si="0"/>
        <v>2.4376985727270206E-4</v>
      </c>
      <c r="E9" s="252">
        <f>'（１）收支狀況'!Q5</f>
        <v>0.69185781311766381</v>
      </c>
      <c r="G9" s="250" t="s">
        <v>25</v>
      </c>
      <c r="H9" s="122">
        <v>4.0000000000000001E-3</v>
      </c>
      <c r="I9" s="122">
        <f>'（２）ＫＰＩ達成進度'!P44</f>
        <v>7.1487457405787847E-3</v>
      </c>
      <c r="J9" s="122">
        <v>7.2948302616777398E-3</v>
      </c>
      <c r="K9" s="122">
        <f>'（２）ＫＰＩ達成進度'!Q5</f>
        <v>8.142809467805167E-3</v>
      </c>
      <c r="L9" s="104" t="s">
        <v>26</v>
      </c>
    </row>
    <row r="10" spans="1:16" ht="18" customHeight="1">
      <c r="A10" s="110" t="s">
        <v>27</v>
      </c>
      <c r="B10" s="121">
        <f>'（１）收支狀況'!S44/1000</f>
        <v>6824.3662379999996</v>
      </c>
      <c r="C10" s="121">
        <v>7050.3068660000008</v>
      </c>
      <c r="D10" s="121">
        <f t="shared" si="0"/>
        <v>-225.9406280000012</v>
      </c>
      <c r="E10" s="249">
        <f>'（１）收支狀況'!T5/1000</f>
        <v>31193.590287999996</v>
      </c>
      <c r="G10" s="250" t="s">
        <v>70</v>
      </c>
      <c r="H10" s="252">
        <v>0.8</v>
      </c>
      <c r="I10" s="252">
        <f>'（２）ＫＰＩ達成進度'!S44</f>
        <v>0.90000000000000013</v>
      </c>
      <c r="J10" s="252">
        <v>0.90000000000000013</v>
      </c>
      <c r="K10" s="252">
        <f>'（２）ＫＰＩ達成進度'!T5</f>
        <v>0.89999999999999947</v>
      </c>
      <c r="L10" s="104" t="s">
        <v>29</v>
      </c>
      <c r="M10" s="377"/>
      <c r="N10" s="377"/>
      <c r="O10" s="377"/>
      <c r="P10" s="377"/>
    </row>
    <row r="11" spans="1:16" ht="18" customHeight="1">
      <c r="A11" s="110" t="s">
        <v>30</v>
      </c>
      <c r="B11" s="252">
        <f>'（１）收支狀況'!V44</f>
        <v>0.13582889087011638</v>
      </c>
      <c r="C11" s="252">
        <v>0.13899279206217705</v>
      </c>
      <c r="D11" s="252">
        <f t="shared" si="0"/>
        <v>-3.1639011920606697E-3</v>
      </c>
      <c r="E11" s="252">
        <f>'（１）收支狀況'!W5</f>
        <v>0.13823266762935987</v>
      </c>
      <c r="G11" s="250" t="s">
        <v>71</v>
      </c>
      <c r="H11" s="252">
        <v>1</v>
      </c>
      <c r="I11" s="373">
        <f>37/52*100%</f>
        <v>0.71153846153846156</v>
      </c>
      <c r="J11" s="373">
        <v>0.69230769230769229</v>
      </c>
      <c r="K11" s="373">
        <f>'（２）ＫＰＩ達成進度'!W5</f>
        <v>0.75038461538461532</v>
      </c>
      <c r="L11" s="104" t="s">
        <v>32</v>
      </c>
      <c r="M11" s="378"/>
      <c r="N11" s="378"/>
      <c r="O11" s="378"/>
      <c r="P11" s="378"/>
    </row>
    <row r="12" spans="1:16" ht="9.6" customHeight="1">
      <c r="L12" s="102"/>
    </row>
    <row r="13" spans="1:16" ht="15.75" customHeight="1">
      <c r="A13" s="114" t="s">
        <v>33</v>
      </c>
      <c r="E13" s="376" t="s">
        <v>5</v>
      </c>
      <c r="G13" s="114" t="s">
        <v>34</v>
      </c>
      <c r="K13" s="376" t="s">
        <v>35</v>
      </c>
      <c r="L13" s="102"/>
    </row>
    <row r="14" spans="1:16" s="109" customFormat="1" ht="14.25">
      <c r="A14" s="125"/>
      <c r="B14" s="177" t="s">
        <v>63</v>
      </c>
      <c r="C14" s="125" t="s">
        <v>36</v>
      </c>
      <c r="D14" s="177" t="s">
        <v>72</v>
      </c>
      <c r="E14" s="125" t="s">
        <v>37</v>
      </c>
      <c r="G14" s="125"/>
      <c r="H14" s="177" t="s">
        <v>63</v>
      </c>
      <c r="I14" s="125" t="s">
        <v>36</v>
      </c>
      <c r="J14" s="177" t="s">
        <v>72</v>
      </c>
      <c r="K14" s="125" t="s">
        <v>37</v>
      </c>
    </row>
    <row r="15" spans="1:16" ht="18" customHeight="1">
      <c r="A15" s="110" t="s">
        <v>38</v>
      </c>
      <c r="B15" s="121">
        <f>SUM('（３）業績構成比'!M46:M52)/1000</f>
        <v>16438.872209999998</v>
      </c>
      <c r="C15" s="252">
        <f>IFERROR(B15/$B$6,"")</f>
        <v>0.32719137595614467</v>
      </c>
      <c r="D15" s="252">
        <v>0.31610845380912639</v>
      </c>
      <c r="E15" s="252">
        <f>IFERROR(C15-D15,"")</f>
        <v>1.1082922147018281E-2</v>
      </c>
      <c r="G15" s="110" t="s">
        <v>39</v>
      </c>
      <c r="H15" s="121">
        <f>SUM('（４）訂單數量構成比'!M46:M52)</f>
        <v>845264</v>
      </c>
      <c r="I15" s="252">
        <f>IFERROR(H15/$B$7,"")</f>
        <v>0.50980418174240671</v>
      </c>
      <c r="J15" s="252">
        <v>0.49716396206508012</v>
      </c>
      <c r="K15" s="252">
        <f t="shared" ref="K15:K23" si="1">IFERROR(I15-J15,"")</f>
        <v>1.2640219677326592E-2</v>
      </c>
      <c r="L15" s="102"/>
    </row>
    <row r="16" spans="1:16" ht="18" customHeight="1">
      <c r="A16" s="110" t="s">
        <v>40</v>
      </c>
      <c r="B16" s="121">
        <f>SUM('（３）業績構成比'!S46:S52)/1000</f>
        <v>3053.2410199999995</v>
      </c>
      <c r="C16" s="252">
        <f t="shared" ref="C16:C23" si="2">IFERROR(B16/$B$6,"")</f>
        <v>6.0770235189968831E-2</v>
      </c>
      <c r="D16" s="252">
        <v>6.419874989657981E-2</v>
      </c>
      <c r="E16" s="252">
        <f t="shared" ref="E16:E23" si="3">IFERROR(C16-D16,"")</f>
        <v>-3.4285147066109786E-3</v>
      </c>
      <c r="G16" s="110" t="s">
        <v>40</v>
      </c>
      <c r="H16" s="121">
        <f>SUM('（４）訂單數量構成比'!S46:S52)</f>
        <v>116601</v>
      </c>
      <c r="I16" s="252">
        <f>IFERROR(H16/$B$7,"")</f>
        <v>7.032557567262579E-2</v>
      </c>
      <c r="J16" s="252">
        <v>7.4470640106965288E-2</v>
      </c>
      <c r="K16" s="252">
        <f t="shared" si="1"/>
        <v>-4.1450644343394988E-3</v>
      </c>
      <c r="L16" s="102"/>
    </row>
    <row r="17" spans="1:17" ht="18" customHeight="1">
      <c r="A17" s="110" t="s">
        <v>41</v>
      </c>
      <c r="B17" s="121">
        <f>SUM('（３）業績構成比'!U46:U52)/1000</f>
        <v>4387.8016299999999</v>
      </c>
      <c r="C17" s="252">
        <f t="shared" si="2"/>
        <v>8.7332685259818965E-2</v>
      </c>
      <c r="D17" s="252">
        <v>8.5014625743458333E-2</v>
      </c>
      <c r="E17" s="252">
        <f t="shared" si="3"/>
        <v>2.3180595163606321E-3</v>
      </c>
      <c r="G17" s="110" t="s">
        <v>42</v>
      </c>
      <c r="H17" s="121">
        <f>SUM('（４）訂單數量構成比'!U46:U52)</f>
        <v>135914</v>
      </c>
      <c r="I17" s="252">
        <f t="shared" ref="I17:I23" si="4">IFERROR(H17/$B$7,"")</f>
        <v>8.1973827771367844E-2</v>
      </c>
      <c r="J17" s="252">
        <v>7.9887012535443003E-2</v>
      </c>
      <c r="K17" s="252">
        <f t="shared" si="1"/>
        <v>2.086815235924841E-3</v>
      </c>
      <c r="L17" s="102"/>
    </row>
    <row r="18" spans="1:17" ht="18" customHeight="1">
      <c r="A18" s="110" t="s">
        <v>43</v>
      </c>
      <c r="B18" s="121">
        <f>SUM('（３）業績構成比'!W46:W52)/1000</f>
        <v>553.25382000000002</v>
      </c>
      <c r="C18" s="252">
        <f t="shared" si="2"/>
        <v>1.1011696928252551E-2</v>
      </c>
      <c r="D18" s="252">
        <v>1.1446221033640196E-2</v>
      </c>
      <c r="E18" s="252">
        <f t="shared" si="3"/>
        <v>-4.3452410538764516E-4</v>
      </c>
      <c r="G18" s="110" t="s">
        <v>44</v>
      </c>
      <c r="H18" s="121">
        <f>SUM('（４）訂單數量構成比'!W46:W52)</f>
        <v>18780</v>
      </c>
      <c r="I18" s="252">
        <f t="shared" si="4"/>
        <v>1.132678374226561E-2</v>
      </c>
      <c r="J18" s="252">
        <v>1.1754591609342495E-2</v>
      </c>
      <c r="K18" s="252">
        <f t="shared" si="1"/>
        <v>-4.2780786707688478E-4</v>
      </c>
      <c r="L18" s="102"/>
    </row>
    <row r="19" spans="1:17" ht="18" customHeight="1">
      <c r="A19" s="110" t="s">
        <v>45</v>
      </c>
      <c r="B19" s="121">
        <f>SUM('（３）業績構成比'!AC46:AC52)/1000</f>
        <v>8354.7000200000002</v>
      </c>
      <c r="C19" s="252">
        <f t="shared" si="2"/>
        <v>0.16628791563826081</v>
      </c>
      <c r="D19" s="252">
        <v>0.1739768785247357</v>
      </c>
      <c r="E19" s="252">
        <f t="shared" si="3"/>
        <v>-7.6889628864748871E-3</v>
      </c>
      <c r="G19" s="110" t="s">
        <v>46</v>
      </c>
      <c r="H19" s="121">
        <f>SUM('（４）訂單數量構成比'!AC46:AC52)</f>
        <v>155483</v>
      </c>
      <c r="I19" s="252">
        <f t="shared" si="4"/>
        <v>9.3776481182038546E-2</v>
      </c>
      <c r="J19" s="252">
        <v>9.839086063326033E-2</v>
      </c>
      <c r="K19" s="252">
        <f t="shared" si="1"/>
        <v>-4.6143794512217839E-3</v>
      </c>
      <c r="L19" s="102"/>
    </row>
    <row r="20" spans="1:17" ht="18" customHeight="1">
      <c r="A20" s="110" t="s">
        <v>47</v>
      </c>
      <c r="B20" s="121">
        <f>SUM('（３）業績構成比'!AE46:AE52)/1000</f>
        <v>8245.3857100000005</v>
      </c>
      <c r="C20" s="252">
        <f t="shared" si="2"/>
        <v>0.1641121763878006</v>
      </c>
      <c r="D20" s="252">
        <v>0.15942744115368504</v>
      </c>
      <c r="E20" s="252">
        <f t="shared" si="3"/>
        <v>4.6847352341155557E-3</v>
      </c>
      <c r="G20" s="110" t="s">
        <v>48</v>
      </c>
      <c r="H20" s="121">
        <f>SUM('（４）訂單數量構成比'!AE46:AE52)</f>
        <v>133890</v>
      </c>
      <c r="I20" s="252">
        <f t="shared" si="4"/>
        <v>8.0753092398931983E-2</v>
      </c>
      <c r="J20" s="252">
        <v>7.8071398614182941E-2</v>
      </c>
      <c r="K20" s="252">
        <f t="shared" si="1"/>
        <v>2.6816937847490424E-3</v>
      </c>
      <c r="L20" s="102"/>
    </row>
    <row r="21" spans="1:17" ht="18" customHeight="1">
      <c r="A21" s="110" t="s">
        <v>49</v>
      </c>
      <c r="B21" s="121">
        <f>SUM('（３）業績構成比'!AG46:AG52)/1000</f>
        <v>641.1354399999999</v>
      </c>
      <c r="C21" s="252">
        <f t="shared" si="2"/>
        <v>1.2760850264426275E-2</v>
      </c>
      <c r="D21" s="252">
        <v>1.2902234318085294E-2</v>
      </c>
      <c r="E21" s="252">
        <f t="shared" si="3"/>
        <v>-1.4138405365901954E-4</v>
      </c>
      <c r="G21" s="110" t="s">
        <v>50</v>
      </c>
      <c r="H21" s="121">
        <f>SUM('（４）訂單數量構成比'!AG46:AG52)</f>
        <v>12947</v>
      </c>
      <c r="I21" s="252">
        <f t="shared" si="4"/>
        <v>7.8087257247663926E-3</v>
      </c>
      <c r="J21" s="252">
        <v>7.8957399089743547E-3</v>
      </c>
      <c r="K21" s="252">
        <f t="shared" si="1"/>
        <v>-8.7014184207962093E-5</v>
      </c>
      <c r="L21" s="102"/>
    </row>
    <row r="22" spans="1:17" ht="18" customHeight="1">
      <c r="A22" s="110" t="s">
        <v>51</v>
      </c>
      <c r="B22" s="121">
        <f>SUM('（３）業績構成比'!AI46:AI52)/1000</f>
        <v>7367.5190999999995</v>
      </c>
      <c r="C22" s="252">
        <f t="shared" si="2"/>
        <v>0.14663954320697142</v>
      </c>
      <c r="D22" s="252">
        <v>0.15327198112733839</v>
      </c>
      <c r="E22" s="252">
        <f t="shared" si="3"/>
        <v>-6.6324379203669681E-3</v>
      </c>
      <c r="G22" s="110" t="s">
        <v>52</v>
      </c>
      <c r="H22" s="121">
        <f>SUM('（４）訂單數量構成比'!AI46:AI52)</f>
        <v>201596</v>
      </c>
      <c r="I22" s="252">
        <f t="shared" si="4"/>
        <v>0.12158862062331086</v>
      </c>
      <c r="J22" s="252">
        <v>0.13048881177956451</v>
      </c>
      <c r="K22" s="252">
        <f t="shared" si="1"/>
        <v>-8.9001911562536506E-3</v>
      </c>
      <c r="L22" s="102"/>
    </row>
    <row r="23" spans="1:17" ht="18" customHeight="1">
      <c r="A23" s="110" t="s">
        <v>53</v>
      </c>
      <c r="B23" s="121">
        <f>SUM('（３）業績構成比'!AK46:AK52)/1000</f>
        <v>1200.4672800000001</v>
      </c>
      <c r="C23" s="252">
        <f t="shared" si="2"/>
        <v>2.3893521168355775E-2</v>
      </c>
      <c r="D23" s="252">
        <v>2.3653414393350763E-2</v>
      </c>
      <c r="E23" s="252">
        <f t="shared" si="3"/>
        <v>2.401067750050119E-4</v>
      </c>
      <c r="G23" s="110" t="s">
        <v>54</v>
      </c>
      <c r="H23" s="121">
        <f>SUM('（４）訂單數量構成比'!AK46:AK52)</f>
        <v>37542</v>
      </c>
      <c r="I23" s="252">
        <f t="shared" si="4"/>
        <v>2.2642711142286238E-2</v>
      </c>
      <c r="J23" s="252">
        <v>2.1876982747186965E-2</v>
      </c>
      <c r="K23" s="252">
        <f t="shared" si="1"/>
        <v>7.6572839509927298E-4</v>
      </c>
      <c r="L23" s="102"/>
    </row>
    <row r="24" spans="1:17" ht="15.75" customHeight="1">
      <c r="B24" s="105"/>
      <c r="C24" s="116">
        <f>SUM(C15:C23)</f>
        <v>1</v>
      </c>
      <c r="D24" s="116">
        <f>SUM(D15:D23)</f>
        <v>1</v>
      </c>
      <c r="I24" s="116">
        <f>SUM(I15:I23)</f>
        <v>1</v>
      </c>
      <c r="J24" s="116">
        <f>SUM(J15:J23)</f>
        <v>1</v>
      </c>
      <c r="L24" s="102"/>
    </row>
    <row r="25" spans="1:17" ht="9.6" customHeight="1">
      <c r="A25" s="117"/>
      <c r="L25" s="102"/>
    </row>
    <row r="26" spans="1:17" ht="15.75" customHeight="1">
      <c r="A26" s="114" t="s">
        <v>73</v>
      </c>
      <c r="L26" s="102"/>
    </row>
    <row r="27" spans="1:17" ht="15.75" customHeight="1">
      <c r="A27" s="110" t="s">
        <v>56</v>
      </c>
      <c r="B27" s="178" t="s">
        <v>63</v>
      </c>
      <c r="C27" s="178" t="s">
        <v>64</v>
      </c>
      <c r="D27" s="110" t="s">
        <v>10</v>
      </c>
      <c r="E27" s="110" t="s">
        <v>11</v>
      </c>
      <c r="L27" s="102"/>
    </row>
    <row r="28" spans="1:17" ht="18" customHeight="1">
      <c r="A28" s="110" t="s">
        <v>39</v>
      </c>
      <c r="B28" s="242">
        <f>'（５-1）品群別人時生產性(18℃-飯糰)'!L217</f>
        <v>750.00008102670756</v>
      </c>
      <c r="C28" s="242">
        <v>757.02679306943014</v>
      </c>
      <c r="D28" s="111">
        <f>B28-C28</f>
        <v>-7.0267120427225791</v>
      </c>
      <c r="E28" s="255">
        <f>'（５-1）品群別人時生產性(18℃-飯糰)'!C1</f>
        <v>754.38251191588586</v>
      </c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8"/>
    </row>
    <row r="29" spans="1:17" ht="18" customHeight="1">
      <c r="A29" s="110" t="s">
        <v>58</v>
      </c>
      <c r="B29" s="242">
        <f>'（５-2）品群別人時生產性(18℃-壽司手卷)'!L127</f>
        <v>243.85708103434627</v>
      </c>
      <c r="C29" s="242">
        <v>252.87530577859633</v>
      </c>
      <c r="D29" s="254">
        <f t="shared" ref="D29:D36" si="5">B29-C29</f>
        <v>-9.0182247442500625</v>
      </c>
      <c r="E29" s="255">
        <f>'（５-2）品群別人時生產性(18℃-壽司手卷)'!C1</f>
        <v>248.3661934064713</v>
      </c>
      <c r="G29" s="129"/>
      <c r="H29" s="129"/>
      <c r="I29" s="130"/>
      <c r="J29" s="1"/>
      <c r="K29" s="131"/>
      <c r="L29" s="67"/>
      <c r="M29" s="66"/>
      <c r="N29" s="67"/>
      <c r="O29" s="67"/>
      <c r="P29" s="67"/>
      <c r="Q29" s="67"/>
    </row>
    <row r="30" spans="1:17" ht="18" customHeight="1">
      <c r="A30" s="110" t="s">
        <v>42</v>
      </c>
      <c r="B30" s="242">
        <f>'（５-3）品群別人時生產性(4℃-飯糰)'!L127</f>
        <v>265.95335423128131</v>
      </c>
      <c r="C30" s="242">
        <v>264.65059155273951</v>
      </c>
      <c r="D30" s="254">
        <f t="shared" si="5"/>
        <v>1.3027626785417965</v>
      </c>
      <c r="E30" s="255">
        <f>'（５-3）品群別人時生產性(4℃-飯糰)'!C1</f>
        <v>265.30197289201044</v>
      </c>
      <c r="L30" s="102"/>
    </row>
    <row r="31" spans="1:17" ht="18" customHeight="1">
      <c r="A31" s="110" t="s">
        <v>44</v>
      </c>
      <c r="B31" s="242">
        <f>'（５-4）品群別人時生產性(4℃-壽司手卷)'!L127</f>
        <v>463.59488180108804</v>
      </c>
      <c r="C31" s="242">
        <v>371.28416415883078</v>
      </c>
      <c r="D31" s="254">
        <f>B31-C31</f>
        <v>92.310717642257259</v>
      </c>
      <c r="E31" s="255">
        <f>'（５-4）品群別人時生產性(4℃-壽司手卷)'!C1</f>
        <v>417.43952297995941</v>
      </c>
      <c r="L31" s="102"/>
    </row>
    <row r="32" spans="1:17" ht="18" customHeight="1">
      <c r="A32" s="110" t="s">
        <v>46</v>
      </c>
      <c r="B32" s="242">
        <f>'（５-5）品群別人時生產性(微波主食) '!L127</f>
        <v>76.209164659903735</v>
      </c>
      <c r="C32" s="242">
        <v>75.769648645422222</v>
      </c>
      <c r="D32" s="254">
        <f t="shared" si="5"/>
        <v>0.43951601448151223</v>
      </c>
      <c r="E32" s="255">
        <f>'（５-5）品群別人時生產性(微波主食) '!C1</f>
        <v>75.989406652662979</v>
      </c>
      <c r="L32" s="102"/>
    </row>
    <row r="33" spans="1:12" ht="18" customHeight="1">
      <c r="A33" s="110" t="s">
        <v>48</v>
      </c>
      <c r="B33" s="242">
        <f>'（５-6）品群別人時生產性(便當)'!L127</f>
        <v>72.184822100437785</v>
      </c>
      <c r="C33" s="242">
        <v>71.864593200201639</v>
      </c>
      <c r="D33" s="254">
        <f t="shared" si="5"/>
        <v>0.32022890023614536</v>
      </c>
      <c r="E33" s="255">
        <f>'（５-6）品群別人時生產性(便當)'!C1</f>
        <v>72.024707650319712</v>
      </c>
      <c r="L33" s="102"/>
    </row>
    <row r="34" spans="1:12" ht="18" customHeight="1">
      <c r="A34" s="110" t="s">
        <v>50</v>
      </c>
      <c r="B34" s="242">
        <f>'（５-7）品群別人時生產性(熱食義麵) '!L127</f>
        <v>71.887346981418489</v>
      </c>
      <c r="C34" s="242">
        <v>71.662847837670725</v>
      </c>
      <c r="D34" s="254">
        <f t="shared" si="5"/>
        <v>0.2244991437477637</v>
      </c>
      <c r="E34" s="255">
        <f>'（５-7）品群別人時生產性(熱食義麵) '!C1</f>
        <v>71.7750974095446</v>
      </c>
      <c r="L34" s="102"/>
    </row>
    <row r="35" spans="1:12" ht="18" customHeight="1">
      <c r="A35" s="110" t="s">
        <v>52</v>
      </c>
      <c r="B35" s="242">
        <f>'（５-8）品群別人時生產性(季節調理麵) '!L127</f>
        <v>153.58611426365022</v>
      </c>
      <c r="C35" s="242">
        <v>153.20097286103501</v>
      </c>
      <c r="D35" s="254">
        <f t="shared" si="5"/>
        <v>0.38514140261520424</v>
      </c>
      <c r="E35" s="255">
        <f>'（５-8）品群別人時生產性(季節調理麵) '!C1</f>
        <v>153.39354356234261</v>
      </c>
      <c r="L35" s="102"/>
    </row>
    <row r="36" spans="1:12" ht="18" customHeight="1">
      <c r="A36" s="106" t="s">
        <v>54</v>
      </c>
      <c r="B36" s="242">
        <f>'（５-9）品群別人時生產性(微波小吃)'!L127</f>
        <v>76.299685850950922</v>
      </c>
      <c r="C36" s="242">
        <v>74.540808339641814</v>
      </c>
      <c r="D36" s="254">
        <f t="shared" si="5"/>
        <v>1.7588775113091089</v>
      </c>
      <c r="E36" s="256">
        <f>'（５-9）品群別人時生產性(微波小吃)'!C1</f>
        <v>75.420247095296361</v>
      </c>
      <c r="L36" s="102"/>
    </row>
    <row r="37" spans="1:12" ht="15.75" customHeight="1">
      <c r="L37" s="102"/>
    </row>
    <row r="38" spans="1:12" ht="15.75" customHeight="1">
      <c r="L38" s="102"/>
    </row>
  </sheetData>
  <mergeCells count="2">
    <mergeCell ref="A1:K2"/>
    <mergeCell ref="F3:G3"/>
  </mergeCells>
  <phoneticPr fontId="1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78"/>
  <sheetViews>
    <sheetView zoomScale="80" zoomScaleNormal="80" workbookViewId="0">
      <selection activeCell="L36" sqref="L36:L50"/>
    </sheetView>
  </sheetViews>
  <sheetFormatPr defaultColWidth="8.85546875" defaultRowHeight="14.25" outlineLevelRow="1"/>
  <cols>
    <col min="1" max="1" width="8.85546875" style="75"/>
    <col min="2" max="2" width="12.5703125" style="79" customWidth="1"/>
    <col min="3" max="3" width="8.85546875" style="75"/>
    <col min="4" max="4" width="17.42578125" style="77" customWidth="1"/>
    <col min="5" max="5" width="4.42578125" style="77" customWidth="1"/>
    <col min="6" max="8" width="19.5703125" style="82" customWidth="1"/>
    <col min="9" max="13" width="19.5703125" style="83" customWidth="1"/>
    <col min="14" max="14" width="19.5703125" style="84" customWidth="1"/>
    <col min="15" max="17" width="19.5703125" style="85" customWidth="1"/>
    <col min="18" max="20" width="19.5703125" style="84" customWidth="1"/>
    <col min="21" max="21" width="19.5703125" style="85" customWidth="1"/>
    <col min="22" max="23" width="19.5703125" style="75" customWidth="1"/>
    <col min="24" max="16384" width="8.85546875" style="75"/>
  </cols>
  <sheetData>
    <row r="2" spans="2:23" ht="38.1" customHeight="1">
      <c r="B2" s="442" t="s">
        <v>74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</row>
    <row r="3" spans="2:23" s="77" customFormat="1" ht="23.45" customHeight="1">
      <c r="B3" s="446" t="s">
        <v>75</v>
      </c>
      <c r="C3" s="447" t="s">
        <v>76</v>
      </c>
      <c r="D3" s="448" t="s">
        <v>77</v>
      </c>
      <c r="E3" s="448"/>
      <c r="F3" s="445" t="s">
        <v>78</v>
      </c>
      <c r="G3" s="445"/>
      <c r="H3" s="445"/>
      <c r="I3" s="443" t="s">
        <v>79</v>
      </c>
      <c r="J3" s="443"/>
      <c r="K3" s="443"/>
      <c r="L3" s="444" t="s">
        <v>80</v>
      </c>
      <c r="M3" s="444"/>
      <c r="N3" s="444"/>
      <c r="O3" s="439" t="s">
        <v>81</v>
      </c>
      <c r="P3" s="439"/>
      <c r="Q3" s="439"/>
      <c r="R3" s="449" t="s">
        <v>82</v>
      </c>
      <c r="S3" s="449"/>
      <c r="T3" s="449"/>
      <c r="U3" s="439" t="s">
        <v>83</v>
      </c>
      <c r="V3" s="439"/>
      <c r="W3" s="439"/>
    </row>
    <row r="4" spans="2:23" s="77" customFormat="1" ht="23.45" customHeight="1">
      <c r="B4" s="446"/>
      <c r="C4" s="447"/>
      <c r="D4" s="448"/>
      <c r="E4" s="448"/>
      <c r="F4" s="76" t="s">
        <v>84</v>
      </c>
      <c r="G4" s="76" t="s">
        <v>85</v>
      </c>
      <c r="H4" s="76" t="s">
        <v>86</v>
      </c>
      <c r="I4" s="87" t="s">
        <v>84</v>
      </c>
      <c r="J4" s="87" t="s">
        <v>85</v>
      </c>
      <c r="K4" s="87" t="s">
        <v>86</v>
      </c>
      <c r="L4" s="86" t="s">
        <v>84</v>
      </c>
      <c r="M4" s="86" t="s">
        <v>85</v>
      </c>
      <c r="N4" s="86" t="s">
        <v>86</v>
      </c>
      <c r="O4" s="80" t="s">
        <v>84</v>
      </c>
      <c r="P4" s="80" t="s">
        <v>85</v>
      </c>
      <c r="Q4" s="80" t="s">
        <v>86</v>
      </c>
      <c r="R4" s="80" t="s">
        <v>84</v>
      </c>
      <c r="S4" s="80" t="s">
        <v>85</v>
      </c>
      <c r="T4" s="80" t="s">
        <v>86</v>
      </c>
      <c r="U4" s="80" t="s">
        <v>84</v>
      </c>
      <c r="V4" s="80" t="s">
        <v>85</v>
      </c>
      <c r="W4" s="80" t="s">
        <v>86</v>
      </c>
    </row>
    <row r="5" spans="2:23" hidden="1" outlineLevel="1">
      <c r="B5" s="440">
        <v>45910</v>
      </c>
      <c r="C5" s="441" t="s">
        <v>87</v>
      </c>
      <c r="D5" s="81">
        <v>45870</v>
      </c>
      <c r="E5" s="81" t="s">
        <v>88</v>
      </c>
      <c r="F5" s="188">
        <v>5795364.71</v>
      </c>
      <c r="G5" s="437">
        <f>SUM(F5:F8)</f>
        <v>27982997.23</v>
      </c>
      <c r="H5" s="437">
        <f>SUM(F5:F35)</f>
        <v>225660047.09999999</v>
      </c>
      <c r="I5" s="247">
        <v>183531</v>
      </c>
      <c r="J5" s="438">
        <f>SUM(I5:I8)</f>
        <v>876019</v>
      </c>
      <c r="K5" s="438">
        <f>SUM(I5:I35)</f>
        <v>7168725</v>
      </c>
      <c r="L5" s="188">
        <v>4092107.0217309995</v>
      </c>
      <c r="M5" s="437">
        <f>SUM(L5:L8)</f>
        <v>19436107.376661997</v>
      </c>
      <c r="N5" s="437">
        <f>SUM(L5:L35)</f>
        <v>156124666.694635</v>
      </c>
      <c r="O5" s="173">
        <f>L5/F5</f>
        <v>0.70609999999999995</v>
      </c>
      <c r="P5" s="435">
        <f>M5/G5</f>
        <v>0.69456846301742625</v>
      </c>
      <c r="Q5" s="435">
        <f>N5/H5</f>
        <v>0.69185781311766381</v>
      </c>
      <c r="R5" s="189">
        <v>891841</v>
      </c>
      <c r="S5" s="436">
        <f>SUM(R5:R8)</f>
        <v>4014259.59</v>
      </c>
      <c r="T5" s="437">
        <f>SUM(R5:R35)</f>
        <v>31193590.287999995</v>
      </c>
      <c r="U5" s="173">
        <f t="shared" ref="U5:U68" si="0">R5/F5</f>
        <v>0.15388867562745676</v>
      </c>
      <c r="V5" s="435">
        <f>S5/G5</f>
        <v>0.14345352490320065</v>
      </c>
      <c r="W5" s="435">
        <f>T5/H5</f>
        <v>0.13823266762935987</v>
      </c>
    </row>
    <row r="6" spans="2:23" hidden="1" outlineLevel="1">
      <c r="B6" s="441"/>
      <c r="C6" s="441"/>
      <c r="D6" s="81">
        <v>45871</v>
      </c>
      <c r="E6" s="81" t="s">
        <v>89</v>
      </c>
      <c r="F6" s="188">
        <v>6281760.9800000004</v>
      </c>
      <c r="G6" s="437"/>
      <c r="H6" s="437"/>
      <c r="I6" s="247">
        <v>197498</v>
      </c>
      <c r="J6" s="438"/>
      <c r="K6" s="438"/>
      <c r="L6" s="188">
        <v>4425500.6104100002</v>
      </c>
      <c r="M6" s="437"/>
      <c r="N6" s="437"/>
      <c r="O6" s="173">
        <f t="shared" ref="O6:O38" si="1">L6/F6</f>
        <v>0.70450000000000002</v>
      </c>
      <c r="P6" s="435"/>
      <c r="Q6" s="435"/>
      <c r="R6" s="189">
        <v>933551.28799999994</v>
      </c>
      <c r="S6" s="436"/>
      <c r="T6" s="437"/>
      <c r="U6" s="173">
        <f t="shared" si="0"/>
        <v>0.14861299100240516</v>
      </c>
      <c r="V6" s="435"/>
      <c r="W6" s="435"/>
    </row>
    <row r="7" spans="2:23" hidden="1" outlineLevel="1">
      <c r="B7" s="441"/>
      <c r="C7" s="441"/>
      <c r="D7" s="81">
        <v>45872</v>
      </c>
      <c r="E7" s="81" t="s">
        <v>84</v>
      </c>
      <c r="F7" s="188">
        <v>8003391.1299999999</v>
      </c>
      <c r="G7" s="437"/>
      <c r="H7" s="437"/>
      <c r="I7" s="247">
        <v>248740</v>
      </c>
      <c r="J7" s="438"/>
      <c r="K7" s="438"/>
      <c r="L7" s="188">
        <v>5487124.9587279996</v>
      </c>
      <c r="M7" s="437"/>
      <c r="N7" s="437"/>
      <c r="O7" s="173">
        <f t="shared" si="1"/>
        <v>0.68559999999999999</v>
      </c>
      <c r="P7" s="435"/>
      <c r="Q7" s="435"/>
      <c r="R7" s="189">
        <v>1102691.2860000001</v>
      </c>
      <c r="S7" s="436"/>
      <c r="T7" s="437"/>
      <c r="U7" s="173">
        <f t="shared" si="0"/>
        <v>0.13777800785802657</v>
      </c>
      <c r="V7" s="435"/>
      <c r="W7" s="435"/>
    </row>
    <row r="8" spans="2:23" hidden="1" outlineLevel="1">
      <c r="B8" s="441"/>
      <c r="C8" s="441"/>
      <c r="D8" s="81">
        <v>45873</v>
      </c>
      <c r="E8" s="81" t="s">
        <v>90</v>
      </c>
      <c r="F8" s="188">
        <v>7902480.4100000001</v>
      </c>
      <c r="G8" s="437"/>
      <c r="H8" s="437"/>
      <c r="I8" s="247">
        <v>246250</v>
      </c>
      <c r="J8" s="438"/>
      <c r="K8" s="438"/>
      <c r="L8" s="188">
        <v>5431374.785792999</v>
      </c>
      <c r="M8" s="437"/>
      <c r="N8" s="437"/>
      <c r="O8" s="173">
        <f t="shared" si="1"/>
        <v>0.68729999999999991</v>
      </c>
      <c r="P8" s="435"/>
      <c r="Q8" s="435"/>
      <c r="R8" s="189">
        <v>1086176.0160000001</v>
      </c>
      <c r="S8" s="436"/>
      <c r="T8" s="437"/>
      <c r="U8" s="173">
        <f t="shared" si="0"/>
        <v>0.13744747973377133</v>
      </c>
      <c r="V8" s="435"/>
      <c r="W8" s="435"/>
    </row>
    <row r="9" spans="2:23" hidden="1" outlineLevel="1">
      <c r="B9" s="441"/>
      <c r="C9" s="441"/>
      <c r="D9" s="81">
        <v>45874</v>
      </c>
      <c r="E9" s="81" t="s">
        <v>91</v>
      </c>
      <c r="F9" s="188">
        <v>9130487.0999999996</v>
      </c>
      <c r="G9" s="437">
        <f t="shared" ref="G9" si="2">SUM(F9:F15)</f>
        <v>53787021.75</v>
      </c>
      <c r="H9" s="437"/>
      <c r="I9" s="247">
        <v>275843</v>
      </c>
      <c r="J9" s="438">
        <f t="shared" ref="J9" si="3">SUM(I9:I15)</f>
        <v>1673202</v>
      </c>
      <c r="K9" s="438"/>
      <c r="L9" s="188">
        <v>6235209.640589999</v>
      </c>
      <c r="M9" s="437">
        <f t="shared" ref="M9" si="4">SUM(L9:L15)</f>
        <v>36823749.469319001</v>
      </c>
      <c r="N9" s="437"/>
      <c r="O9" s="173">
        <f t="shared" si="1"/>
        <v>0.68289999999999995</v>
      </c>
      <c r="P9" s="435">
        <f>M9/G9</f>
        <v>0.68462146204105456</v>
      </c>
      <c r="Q9" s="435"/>
      <c r="R9" s="189">
        <v>1198580.9639999999</v>
      </c>
      <c r="S9" s="436">
        <f t="shared" ref="S9" si="5">SUM(R9:R15)</f>
        <v>7406479.7080000006</v>
      </c>
      <c r="T9" s="437"/>
      <c r="U9" s="173">
        <f t="shared" si="0"/>
        <v>0.13127240100914223</v>
      </c>
      <c r="V9" s="435">
        <f t="shared" ref="V9" si="6">S9/G9</f>
        <v>0.13770012666670842</v>
      </c>
      <c r="W9" s="435"/>
    </row>
    <row r="10" spans="2:23" hidden="1" outlineLevel="1">
      <c r="B10" s="441"/>
      <c r="C10" s="441"/>
      <c r="D10" s="81">
        <v>45875</v>
      </c>
      <c r="E10" s="81" t="s">
        <v>92</v>
      </c>
      <c r="F10" s="188">
        <v>8314895.1299999999</v>
      </c>
      <c r="G10" s="437"/>
      <c r="H10" s="437"/>
      <c r="I10" s="247">
        <v>255183</v>
      </c>
      <c r="J10" s="438"/>
      <c r="K10" s="438"/>
      <c r="L10" s="188">
        <v>5738940.6187259993</v>
      </c>
      <c r="M10" s="437"/>
      <c r="N10" s="437"/>
      <c r="O10" s="173">
        <f t="shared" si="1"/>
        <v>0.69019999999999992</v>
      </c>
      <c r="P10" s="435"/>
      <c r="Q10" s="435"/>
      <c r="R10" s="189">
        <v>1101959.0020000001</v>
      </c>
      <c r="S10" s="436"/>
      <c r="T10" s="437"/>
      <c r="U10" s="173">
        <f t="shared" si="0"/>
        <v>0.13252831031195461</v>
      </c>
      <c r="V10" s="435"/>
      <c r="W10" s="435"/>
    </row>
    <row r="11" spans="2:23" hidden="1" outlineLevel="1">
      <c r="B11" s="441"/>
      <c r="C11" s="441"/>
      <c r="D11" s="81">
        <v>45876</v>
      </c>
      <c r="E11" s="81" t="s">
        <v>93</v>
      </c>
      <c r="F11" s="188">
        <v>7555343.1299999999</v>
      </c>
      <c r="G11" s="437"/>
      <c r="H11" s="437"/>
      <c r="I11" s="247">
        <v>235184</v>
      </c>
      <c r="J11" s="438"/>
      <c r="K11" s="438"/>
      <c r="L11" s="188">
        <v>5185987.5244319998</v>
      </c>
      <c r="M11" s="437"/>
      <c r="N11" s="437"/>
      <c r="O11" s="173">
        <f t="shared" si="1"/>
        <v>0.68640000000000001</v>
      </c>
      <c r="P11" s="435"/>
      <c r="Q11" s="435"/>
      <c r="R11" s="189">
        <v>1033014.776</v>
      </c>
      <c r="S11" s="436"/>
      <c r="T11" s="437"/>
      <c r="U11" s="173">
        <f t="shared" si="0"/>
        <v>0.13672638796485739</v>
      </c>
      <c r="V11" s="435"/>
      <c r="W11" s="435"/>
    </row>
    <row r="12" spans="2:23" hidden="1" outlineLevel="1">
      <c r="B12" s="441"/>
      <c r="C12" s="441"/>
      <c r="D12" s="81">
        <v>45877</v>
      </c>
      <c r="E12" s="81" t="s">
        <v>88</v>
      </c>
      <c r="F12" s="188">
        <v>6209389.7300000004</v>
      </c>
      <c r="G12" s="437"/>
      <c r="H12" s="437"/>
      <c r="I12" s="247">
        <v>195967</v>
      </c>
      <c r="J12" s="438"/>
      <c r="K12" s="438"/>
      <c r="L12" s="188">
        <v>4214933.7487239996</v>
      </c>
      <c r="M12" s="437"/>
      <c r="N12" s="437"/>
      <c r="O12" s="173">
        <f t="shared" si="1"/>
        <v>0.67879999999999985</v>
      </c>
      <c r="P12" s="435"/>
      <c r="Q12" s="435"/>
      <c r="R12" s="189">
        <v>940377.96600000001</v>
      </c>
      <c r="S12" s="436"/>
      <c r="T12" s="437"/>
      <c r="U12" s="173">
        <f>R12/F12</f>
        <v>0.15144450693063519</v>
      </c>
      <c r="V12" s="435"/>
      <c r="W12" s="435"/>
    </row>
    <row r="13" spans="2:23" hidden="1" outlineLevel="1">
      <c r="B13" s="441"/>
      <c r="C13" s="441"/>
      <c r="D13" s="81">
        <v>45878</v>
      </c>
      <c r="E13" s="81" t="s">
        <v>89</v>
      </c>
      <c r="F13" s="188">
        <v>6591313.1100000013</v>
      </c>
      <c r="G13" s="437"/>
      <c r="H13" s="437"/>
      <c r="I13" s="247">
        <v>208309</v>
      </c>
      <c r="J13" s="438"/>
      <c r="K13" s="438"/>
      <c r="L13" s="188">
        <v>4526254.7126370007</v>
      </c>
      <c r="M13" s="437"/>
      <c r="N13" s="437"/>
      <c r="O13" s="173">
        <f t="shared" si="1"/>
        <v>0.68669999999999998</v>
      </c>
      <c r="P13" s="435"/>
      <c r="Q13" s="435"/>
      <c r="R13" s="189">
        <v>957572</v>
      </c>
      <c r="S13" s="436"/>
      <c r="T13" s="437"/>
      <c r="U13" s="173">
        <f t="shared" si="0"/>
        <v>0.14527788075295969</v>
      </c>
      <c r="V13" s="435"/>
      <c r="W13" s="435"/>
    </row>
    <row r="14" spans="2:23" hidden="1" outlineLevel="1">
      <c r="B14" s="441"/>
      <c r="C14" s="441"/>
      <c r="D14" s="81">
        <v>45879</v>
      </c>
      <c r="E14" s="81" t="s">
        <v>84</v>
      </c>
      <c r="F14" s="188">
        <v>8170415.25</v>
      </c>
      <c r="G14" s="437"/>
      <c r="H14" s="437"/>
      <c r="I14" s="247">
        <v>256296</v>
      </c>
      <c r="J14" s="438"/>
      <c r="K14" s="438"/>
      <c r="L14" s="188">
        <v>5606538.9445500001</v>
      </c>
      <c r="M14" s="437"/>
      <c r="N14" s="437"/>
      <c r="O14" s="173">
        <f t="shared" si="1"/>
        <v>0.68620000000000003</v>
      </c>
      <c r="P14" s="435"/>
      <c r="Q14" s="435"/>
      <c r="R14" s="189">
        <v>1100462</v>
      </c>
      <c r="S14" s="436"/>
      <c r="T14" s="437"/>
      <c r="U14" s="173">
        <f t="shared" si="0"/>
        <v>0.13468862552610161</v>
      </c>
      <c r="V14" s="435"/>
      <c r="W14" s="435"/>
    </row>
    <row r="15" spans="2:23" hidden="1" outlineLevel="1">
      <c r="B15" s="441"/>
      <c r="C15" s="441"/>
      <c r="D15" s="81">
        <v>45880</v>
      </c>
      <c r="E15" s="81" t="s">
        <v>90</v>
      </c>
      <c r="F15" s="188">
        <v>7815178.3000000007</v>
      </c>
      <c r="G15" s="437"/>
      <c r="H15" s="437"/>
      <c r="I15" s="247">
        <v>246420</v>
      </c>
      <c r="J15" s="438"/>
      <c r="K15" s="438"/>
      <c r="L15" s="188">
        <v>5315884.2796600014</v>
      </c>
      <c r="M15" s="437"/>
      <c r="N15" s="437"/>
      <c r="O15" s="173">
        <f t="shared" si="1"/>
        <v>0.68020000000000014</v>
      </c>
      <c r="P15" s="435"/>
      <c r="Q15" s="435"/>
      <c r="R15" s="189">
        <v>1074513</v>
      </c>
      <c r="S15" s="436"/>
      <c r="T15" s="437"/>
      <c r="U15" s="173">
        <f t="shared" si="0"/>
        <v>0.13749052916681376</v>
      </c>
      <c r="V15" s="435"/>
      <c r="W15" s="435"/>
    </row>
    <row r="16" spans="2:23" hidden="1" outlineLevel="1">
      <c r="B16" s="440">
        <f>D24</f>
        <v>45889</v>
      </c>
      <c r="C16" s="441"/>
      <c r="D16" s="81">
        <v>45881</v>
      </c>
      <c r="E16" s="81" t="s">
        <v>91</v>
      </c>
      <c r="F16" s="188">
        <v>7841558.5099999988</v>
      </c>
      <c r="G16" s="437">
        <f>SUM(F16:F22)</f>
        <v>52217931.870000005</v>
      </c>
      <c r="H16" s="437"/>
      <c r="I16" s="247">
        <v>239747</v>
      </c>
      <c r="J16" s="438">
        <f t="shared" ref="J16" si="7">SUM(I16:I22)</f>
        <v>1628812</v>
      </c>
      <c r="K16" s="438"/>
      <c r="L16" s="188">
        <v>5453803.9437049991</v>
      </c>
      <c r="M16" s="437">
        <f t="shared" ref="M16" si="8">SUM(L16:L22)</f>
        <v>35703456.971395999</v>
      </c>
      <c r="N16" s="437"/>
      <c r="O16" s="173">
        <f t="shared" si="1"/>
        <v>0.69550000000000001</v>
      </c>
      <c r="P16" s="435">
        <f t="shared" ref="P16" si="9">M16/G16</f>
        <v>0.68373939167644782</v>
      </c>
      <c r="Q16" s="435"/>
      <c r="R16" s="189">
        <v>1079138.916</v>
      </c>
      <c r="S16" s="436">
        <f t="shared" ref="S16" si="10">SUM(R16:R22)</f>
        <v>7072355.9059999995</v>
      </c>
      <c r="T16" s="437"/>
      <c r="U16" s="173">
        <f t="shared" si="0"/>
        <v>0.13761791289624645</v>
      </c>
      <c r="V16" s="435">
        <f t="shared" ref="V16" si="11">S16/G16</f>
        <v>0.13543921891826541</v>
      </c>
      <c r="W16" s="435"/>
    </row>
    <row r="17" spans="2:23" hidden="1" outlineLevel="1">
      <c r="B17" s="441"/>
      <c r="C17" s="441"/>
      <c r="D17" s="81">
        <v>45882</v>
      </c>
      <c r="E17" s="81" t="s">
        <v>92</v>
      </c>
      <c r="F17" s="188">
        <v>7976719.9199999999</v>
      </c>
      <c r="G17" s="437"/>
      <c r="H17" s="437"/>
      <c r="I17" s="247">
        <v>246278</v>
      </c>
      <c r="J17" s="438"/>
      <c r="K17" s="438"/>
      <c r="L17" s="188">
        <v>5268623.5071599996</v>
      </c>
      <c r="M17" s="437"/>
      <c r="N17" s="437"/>
      <c r="O17" s="173">
        <f t="shared" si="1"/>
        <v>0.66049999999999998</v>
      </c>
      <c r="P17" s="435"/>
      <c r="Q17" s="435"/>
      <c r="R17" s="189">
        <v>1080253.7080000001</v>
      </c>
      <c r="S17" s="436"/>
      <c r="T17" s="437"/>
      <c r="U17" s="173">
        <f t="shared" si="0"/>
        <v>0.13542580394373432</v>
      </c>
      <c r="V17" s="435"/>
      <c r="W17" s="435"/>
    </row>
    <row r="18" spans="2:23" hidden="1" outlineLevel="1">
      <c r="B18" s="441"/>
      <c r="C18" s="441"/>
      <c r="D18" s="81">
        <v>45883</v>
      </c>
      <c r="E18" s="81" t="s">
        <v>93</v>
      </c>
      <c r="F18" s="188">
        <v>7479649.0499999998</v>
      </c>
      <c r="G18" s="437"/>
      <c r="H18" s="437"/>
      <c r="I18" s="247">
        <v>233538</v>
      </c>
      <c r="J18" s="438"/>
      <c r="K18" s="438"/>
      <c r="L18" s="188">
        <v>5208827.5984199997</v>
      </c>
      <c r="M18" s="437"/>
      <c r="N18" s="437"/>
      <c r="O18" s="173">
        <f t="shared" si="1"/>
        <v>0.69640000000000002</v>
      </c>
      <c r="P18" s="435"/>
      <c r="Q18" s="435"/>
      <c r="R18" s="189">
        <v>1003496.738</v>
      </c>
      <c r="S18" s="436"/>
      <c r="T18" s="437"/>
      <c r="U18" s="173">
        <f t="shared" si="0"/>
        <v>0.13416361266308344</v>
      </c>
      <c r="V18" s="435"/>
      <c r="W18" s="435"/>
    </row>
    <row r="19" spans="2:23" hidden="1" outlineLevel="1">
      <c r="B19" s="441"/>
      <c r="C19" s="441"/>
      <c r="D19" s="81">
        <v>45884</v>
      </c>
      <c r="E19" s="81" t="s">
        <v>88</v>
      </c>
      <c r="F19" s="188">
        <v>6364780.2199999988</v>
      </c>
      <c r="G19" s="437"/>
      <c r="H19" s="437"/>
      <c r="I19" s="247">
        <v>198328</v>
      </c>
      <c r="J19" s="438"/>
      <c r="K19" s="438"/>
      <c r="L19" s="188">
        <v>4519630.4342219997</v>
      </c>
      <c r="M19" s="437"/>
      <c r="N19" s="437"/>
      <c r="O19" s="173">
        <f t="shared" si="1"/>
        <v>0.71010000000000006</v>
      </c>
      <c r="P19" s="435"/>
      <c r="Q19" s="435"/>
      <c r="R19" s="189">
        <v>934083.81</v>
      </c>
      <c r="S19" s="436"/>
      <c r="T19" s="437"/>
      <c r="U19" s="173">
        <f t="shared" si="0"/>
        <v>0.14675821909212761</v>
      </c>
      <c r="V19" s="435"/>
      <c r="W19" s="435"/>
    </row>
    <row r="20" spans="2:23" hidden="1" outlineLevel="1">
      <c r="B20" s="441"/>
      <c r="C20" s="441"/>
      <c r="D20" s="81">
        <v>45885</v>
      </c>
      <c r="E20" s="81" t="s">
        <v>89</v>
      </c>
      <c r="F20" s="188">
        <v>6421067.7599999998</v>
      </c>
      <c r="G20" s="437"/>
      <c r="H20" s="437"/>
      <c r="I20" s="247">
        <v>202709</v>
      </c>
      <c r="J20" s="438"/>
      <c r="K20" s="438"/>
      <c r="L20" s="188">
        <v>4356052.3683839999</v>
      </c>
      <c r="M20" s="437"/>
      <c r="N20" s="437"/>
      <c r="O20" s="173">
        <f t="shared" si="1"/>
        <v>0.6784</v>
      </c>
      <c r="P20" s="435"/>
      <c r="Q20" s="435"/>
      <c r="R20" s="189">
        <v>931231.33200000005</v>
      </c>
      <c r="S20" s="436"/>
      <c r="T20" s="437"/>
      <c r="U20" s="173">
        <f t="shared" si="0"/>
        <v>0.14502748869916926</v>
      </c>
      <c r="V20" s="435"/>
      <c r="W20" s="435"/>
    </row>
    <row r="21" spans="2:23" hidden="1" outlineLevel="1">
      <c r="B21" s="441"/>
      <c r="C21" s="441"/>
      <c r="D21" s="81">
        <v>45886</v>
      </c>
      <c r="E21" s="81" t="s">
        <v>84</v>
      </c>
      <c r="F21" s="188">
        <v>8145084.8600000003</v>
      </c>
      <c r="G21" s="437"/>
      <c r="H21" s="437"/>
      <c r="I21" s="247">
        <v>254386</v>
      </c>
      <c r="J21" s="438"/>
      <c r="K21" s="438"/>
      <c r="L21" s="188">
        <v>5559020.4169500005</v>
      </c>
      <c r="M21" s="437"/>
      <c r="N21" s="437"/>
      <c r="O21" s="173">
        <f t="shared" si="1"/>
        <v>0.6825</v>
      </c>
      <c r="P21" s="435"/>
      <c r="Q21" s="435"/>
      <c r="R21" s="189">
        <v>1090508.2720000001</v>
      </c>
      <c r="S21" s="436"/>
      <c r="T21" s="437"/>
      <c r="U21" s="173">
        <f t="shared" si="0"/>
        <v>0.1338854402064511</v>
      </c>
      <c r="V21" s="435"/>
      <c r="W21" s="435"/>
    </row>
    <row r="22" spans="2:23" hidden="1" outlineLevel="1">
      <c r="B22" s="441"/>
      <c r="C22" s="441"/>
      <c r="D22" s="81">
        <v>45887</v>
      </c>
      <c r="E22" s="81" t="s">
        <v>90</v>
      </c>
      <c r="F22" s="188">
        <v>7989071.5500000007</v>
      </c>
      <c r="G22" s="437"/>
      <c r="H22" s="437"/>
      <c r="I22" s="247">
        <v>253826</v>
      </c>
      <c r="J22" s="438"/>
      <c r="K22" s="438"/>
      <c r="L22" s="188">
        <v>5337498.7025550008</v>
      </c>
      <c r="M22" s="437"/>
      <c r="N22" s="437"/>
      <c r="O22" s="173">
        <f t="shared" si="1"/>
        <v>0.66810000000000003</v>
      </c>
      <c r="P22" s="435"/>
      <c r="Q22" s="435"/>
      <c r="R22" s="189">
        <v>953643.13</v>
      </c>
      <c r="S22" s="436"/>
      <c r="T22" s="437"/>
      <c r="U22" s="173">
        <f t="shared" si="0"/>
        <v>0.11936845527438041</v>
      </c>
      <c r="V22" s="435"/>
      <c r="W22" s="435"/>
    </row>
    <row r="23" spans="2:23" hidden="1" outlineLevel="1">
      <c r="B23" s="440">
        <f>D24</f>
        <v>45889</v>
      </c>
      <c r="C23" s="441"/>
      <c r="D23" s="81">
        <v>45888</v>
      </c>
      <c r="E23" s="81" t="s">
        <v>91</v>
      </c>
      <c r="F23" s="188">
        <v>7909637.04</v>
      </c>
      <c r="G23" s="437">
        <f>SUM(F23:F29)</f>
        <v>50567324.339999996</v>
      </c>
      <c r="H23" s="437"/>
      <c r="I23" s="247">
        <v>255899</v>
      </c>
      <c r="J23" s="438">
        <f t="shared" ref="J23" si="12">SUM(I23:I29)</f>
        <v>1643193</v>
      </c>
      <c r="K23" s="438"/>
      <c r="L23" s="188">
        <v>5546237.4924480002</v>
      </c>
      <c r="M23" s="437">
        <f t="shared" ref="M23" si="13">SUM(L23:L29)</f>
        <v>35420864.124821998</v>
      </c>
      <c r="N23" s="437"/>
      <c r="O23" s="173">
        <f t="shared" si="1"/>
        <v>0.70120000000000005</v>
      </c>
      <c r="P23" s="435">
        <f t="shared" ref="P23" si="14">M23/G23</f>
        <v>0.70046941551944497</v>
      </c>
      <c r="Q23" s="435"/>
      <c r="R23" s="189">
        <v>1069724.3999999999</v>
      </c>
      <c r="S23" s="436">
        <f t="shared" ref="S23" si="15">SUM(R23:R29)</f>
        <v>6924132.9499999993</v>
      </c>
      <c r="T23" s="437"/>
      <c r="U23" s="173">
        <f t="shared" si="0"/>
        <v>0.13524317166391744</v>
      </c>
      <c r="V23" s="435">
        <f t="shared" ref="V23" si="16">S23/G23</f>
        <v>0.13692899595486091</v>
      </c>
      <c r="W23" s="435"/>
    </row>
    <row r="24" spans="2:23" hidden="1" outlineLevel="1">
      <c r="B24" s="441"/>
      <c r="C24" s="441"/>
      <c r="D24" s="81">
        <v>45889</v>
      </c>
      <c r="E24" s="81" t="s">
        <v>92</v>
      </c>
      <c r="F24" s="188">
        <v>7775987.7599999998</v>
      </c>
      <c r="G24" s="437"/>
      <c r="H24" s="437"/>
      <c r="I24" s="247">
        <v>251326</v>
      </c>
      <c r="J24" s="438"/>
      <c r="K24" s="438"/>
      <c r="L24" s="188">
        <v>5404311.4931999994</v>
      </c>
      <c r="M24" s="437"/>
      <c r="N24" s="437"/>
      <c r="O24" s="173">
        <f t="shared" si="1"/>
        <v>0.69499999999999995</v>
      </c>
      <c r="P24" s="435"/>
      <c r="Q24" s="435"/>
      <c r="R24" s="189">
        <v>1044733.132</v>
      </c>
      <c r="S24" s="436"/>
      <c r="T24" s="437"/>
      <c r="U24" s="173">
        <f t="shared" si="0"/>
        <v>0.13435375212061806</v>
      </c>
      <c r="V24" s="435"/>
      <c r="W24" s="435"/>
    </row>
    <row r="25" spans="2:23" hidden="1" outlineLevel="1">
      <c r="B25" s="441"/>
      <c r="C25" s="441"/>
      <c r="D25" s="81">
        <v>45890</v>
      </c>
      <c r="E25" s="81" t="s">
        <v>93</v>
      </c>
      <c r="F25" s="188">
        <v>7246465.3200000003</v>
      </c>
      <c r="G25" s="437"/>
      <c r="H25" s="437"/>
      <c r="I25" s="247">
        <v>234557</v>
      </c>
      <c r="J25" s="438"/>
      <c r="K25" s="438"/>
      <c r="L25" s="188">
        <v>5066003.905212</v>
      </c>
      <c r="M25" s="437"/>
      <c r="N25" s="437"/>
      <c r="O25" s="173">
        <f t="shared" si="1"/>
        <v>0.69909999999999994</v>
      </c>
      <c r="P25" s="435"/>
      <c r="Q25" s="435"/>
      <c r="R25" s="189">
        <v>1004617.7560000001</v>
      </c>
      <c r="S25" s="436"/>
      <c r="T25" s="437"/>
      <c r="U25" s="173">
        <f t="shared" si="0"/>
        <v>0.13863555701112498</v>
      </c>
      <c r="V25" s="435"/>
      <c r="W25" s="435"/>
    </row>
    <row r="26" spans="2:23" hidden="1" outlineLevel="1">
      <c r="B26" s="441"/>
      <c r="C26" s="441"/>
      <c r="D26" s="81">
        <v>45891</v>
      </c>
      <c r="E26" s="81" t="s">
        <v>88</v>
      </c>
      <c r="F26" s="188">
        <v>5933586.3499999996</v>
      </c>
      <c r="G26" s="437"/>
      <c r="H26" s="437"/>
      <c r="I26" s="247">
        <v>195333</v>
      </c>
      <c r="J26" s="438"/>
      <c r="K26" s="438"/>
      <c r="L26" s="188">
        <v>4169531.1281449995</v>
      </c>
      <c r="M26" s="437"/>
      <c r="N26" s="437"/>
      <c r="O26" s="173">
        <f t="shared" si="1"/>
        <v>0.70269999999999999</v>
      </c>
      <c r="P26" s="435"/>
      <c r="Q26" s="435"/>
      <c r="R26" s="189">
        <v>915576.34400000004</v>
      </c>
      <c r="S26" s="436"/>
      <c r="T26" s="437"/>
      <c r="U26" s="173">
        <f t="shared" si="0"/>
        <v>0.15430403974823761</v>
      </c>
      <c r="V26" s="435"/>
      <c r="W26" s="435"/>
    </row>
    <row r="27" spans="2:23" hidden="1" outlineLevel="1">
      <c r="B27" s="441"/>
      <c r="C27" s="441"/>
      <c r="D27" s="81">
        <v>45892</v>
      </c>
      <c r="E27" s="81" t="s">
        <v>89</v>
      </c>
      <c r="F27" s="188">
        <v>6081229.5300000003</v>
      </c>
      <c r="G27" s="437"/>
      <c r="H27" s="437"/>
      <c r="I27" s="247">
        <v>200546</v>
      </c>
      <c r="J27" s="438"/>
      <c r="K27" s="438"/>
      <c r="L27" s="188">
        <v>4329227.3024070002</v>
      </c>
      <c r="M27" s="437"/>
      <c r="N27" s="437"/>
      <c r="O27" s="173">
        <f t="shared" si="1"/>
        <v>0.71189999999999998</v>
      </c>
      <c r="P27" s="435"/>
      <c r="Q27" s="435"/>
      <c r="R27" s="189">
        <v>920449.83799999999</v>
      </c>
      <c r="S27" s="436"/>
      <c r="T27" s="437"/>
      <c r="U27" s="173">
        <f t="shared" si="0"/>
        <v>0.15135916732943971</v>
      </c>
      <c r="V27" s="435"/>
      <c r="W27" s="435"/>
    </row>
    <row r="28" spans="2:23" hidden="1" outlineLevel="1">
      <c r="B28" s="441"/>
      <c r="C28" s="441"/>
      <c r="D28" s="81">
        <v>45893</v>
      </c>
      <c r="E28" s="81" t="s">
        <v>84</v>
      </c>
      <c r="F28" s="188">
        <v>7894027.0499999998</v>
      </c>
      <c r="G28" s="437"/>
      <c r="H28" s="437"/>
      <c r="I28" s="247">
        <v>255114</v>
      </c>
      <c r="J28" s="438"/>
      <c r="K28" s="438"/>
      <c r="L28" s="188">
        <v>5555026.8350849999</v>
      </c>
      <c r="M28" s="437"/>
      <c r="N28" s="437"/>
      <c r="O28" s="173">
        <f t="shared" si="1"/>
        <v>0.70369999999999999</v>
      </c>
      <c r="P28" s="435"/>
      <c r="Q28" s="435"/>
      <c r="R28" s="189">
        <v>1049747.362</v>
      </c>
      <c r="S28" s="436"/>
      <c r="T28" s="437"/>
      <c r="U28" s="173">
        <f t="shared" si="0"/>
        <v>0.13297995501548224</v>
      </c>
      <c r="V28" s="435"/>
      <c r="W28" s="435"/>
    </row>
    <row r="29" spans="2:23" hidden="1" outlineLevel="1">
      <c r="B29" s="441"/>
      <c r="C29" s="441"/>
      <c r="D29" s="81">
        <v>45894</v>
      </c>
      <c r="E29" s="81" t="s">
        <v>90</v>
      </c>
      <c r="F29" s="188">
        <v>7726391.29</v>
      </c>
      <c r="G29" s="437"/>
      <c r="H29" s="437"/>
      <c r="I29" s="247">
        <v>250418</v>
      </c>
      <c r="J29" s="438"/>
      <c r="K29" s="438"/>
      <c r="L29" s="188">
        <v>5350525.9683250003</v>
      </c>
      <c r="M29" s="437"/>
      <c r="N29" s="437"/>
      <c r="O29" s="173">
        <f t="shared" si="1"/>
        <v>0.6925</v>
      </c>
      <c r="P29" s="435"/>
      <c r="Q29" s="435"/>
      <c r="R29" s="189">
        <v>919284.11800000002</v>
      </c>
      <c r="S29" s="436"/>
      <c r="T29" s="437"/>
      <c r="U29" s="173">
        <f t="shared" si="0"/>
        <v>0.11897975180079186</v>
      </c>
      <c r="V29" s="435"/>
      <c r="W29" s="435"/>
    </row>
    <row r="30" spans="2:23" hidden="1" outlineLevel="1">
      <c r="B30" s="440">
        <f>D38</f>
        <v>45903</v>
      </c>
      <c r="C30" s="441"/>
      <c r="D30" s="81">
        <v>45895</v>
      </c>
      <c r="E30" s="81" t="s">
        <v>91</v>
      </c>
      <c r="F30" s="188">
        <v>7423824.2000000002</v>
      </c>
      <c r="G30" s="437">
        <f t="shared" ref="G30" si="17">SUM(F30:F36)</f>
        <v>48911413.240000002</v>
      </c>
      <c r="H30" s="437"/>
      <c r="I30" s="247">
        <v>242071</v>
      </c>
      <c r="J30" s="438">
        <f t="shared" ref="J30" si="18">SUM(I30:I36)</f>
        <v>1600303</v>
      </c>
      <c r="K30" s="438"/>
      <c r="L30" s="188">
        <v>5190737.8806400001</v>
      </c>
      <c r="M30" s="437">
        <f t="shared" ref="M30" si="19">SUM(L30:L36)</f>
        <v>34039749.560413837</v>
      </c>
      <c r="N30" s="437"/>
      <c r="O30" s="173">
        <f t="shared" si="1"/>
        <v>0.69920000000000004</v>
      </c>
      <c r="P30" s="435">
        <f t="shared" ref="P30" si="20">M30/G30</f>
        <v>0.69594696422666347</v>
      </c>
      <c r="Q30" s="435"/>
      <c r="R30" s="189">
        <v>1019343.9080000001</v>
      </c>
      <c r="S30" s="436">
        <f t="shared" ref="S30" si="21">SUM(R30:R36)</f>
        <v>6708813.6340000005</v>
      </c>
      <c r="T30" s="437"/>
      <c r="U30" s="173">
        <f t="shared" si="0"/>
        <v>0.13730711834474746</v>
      </c>
      <c r="V30" s="435">
        <f>S30/G30</f>
        <v>0.13716253916199458</v>
      </c>
      <c r="W30" s="435"/>
    </row>
    <row r="31" spans="2:23" hidden="1" outlineLevel="1">
      <c r="B31" s="441"/>
      <c r="C31" s="441"/>
      <c r="D31" s="81">
        <v>45896</v>
      </c>
      <c r="E31" s="81" t="s">
        <v>92</v>
      </c>
      <c r="F31" s="188">
        <v>7268105.9000000004</v>
      </c>
      <c r="G31" s="437"/>
      <c r="H31" s="437"/>
      <c r="I31" s="247">
        <v>237593</v>
      </c>
      <c r="J31" s="438"/>
      <c r="K31" s="438"/>
      <c r="L31" s="188">
        <v>5102210.3418000005</v>
      </c>
      <c r="M31" s="437"/>
      <c r="N31" s="437"/>
      <c r="O31" s="173">
        <f t="shared" si="1"/>
        <v>0.70200000000000007</v>
      </c>
      <c r="P31" s="435"/>
      <c r="Q31" s="435"/>
      <c r="R31" s="189">
        <v>1002052.8860000001</v>
      </c>
      <c r="S31" s="436"/>
      <c r="T31" s="437"/>
      <c r="U31" s="173">
        <f t="shared" si="0"/>
        <v>0.13786987968901224</v>
      </c>
      <c r="V31" s="435"/>
      <c r="W31" s="435"/>
    </row>
    <row r="32" spans="2:23" hidden="1" outlineLevel="1">
      <c r="B32" s="441"/>
      <c r="C32" s="441"/>
      <c r="D32" s="81">
        <v>45897</v>
      </c>
      <c r="E32" s="81" t="s">
        <v>93</v>
      </c>
      <c r="F32" s="188">
        <v>6765305.7300000004</v>
      </c>
      <c r="G32" s="437"/>
      <c r="H32" s="437"/>
      <c r="I32" s="247">
        <v>223084</v>
      </c>
      <c r="J32" s="438"/>
      <c r="K32" s="438"/>
      <c r="L32" s="188">
        <v>4751274.2141790008</v>
      </c>
      <c r="M32" s="437"/>
      <c r="N32" s="437"/>
      <c r="O32" s="173">
        <f t="shared" si="1"/>
        <v>0.70230000000000004</v>
      </c>
      <c r="P32" s="435"/>
      <c r="Q32" s="435"/>
      <c r="R32" s="189">
        <v>957969.58799999999</v>
      </c>
      <c r="S32" s="436"/>
      <c r="T32" s="437"/>
      <c r="U32" s="173">
        <f t="shared" si="0"/>
        <v>0.14160033947201969</v>
      </c>
      <c r="V32" s="435"/>
      <c r="W32" s="435"/>
    </row>
    <row r="33" spans="2:23" hidden="1" outlineLevel="1">
      <c r="B33" s="441"/>
      <c r="C33" s="441"/>
      <c r="D33" s="81">
        <v>45898</v>
      </c>
      <c r="E33" s="81" t="s">
        <v>88</v>
      </c>
      <c r="F33" s="188">
        <v>5760799.9100000001</v>
      </c>
      <c r="G33" s="437"/>
      <c r="H33" s="437"/>
      <c r="I33" s="247">
        <v>190353</v>
      </c>
      <c r="J33" s="438"/>
      <c r="K33" s="438"/>
      <c r="L33" s="188">
        <v>3966310.7380349995</v>
      </c>
      <c r="M33" s="437"/>
      <c r="N33" s="437"/>
      <c r="O33" s="173">
        <f t="shared" si="1"/>
        <v>0.68849999999999989</v>
      </c>
      <c r="P33" s="435"/>
      <c r="Q33" s="435"/>
      <c r="R33" s="189">
        <v>876104.08200000005</v>
      </c>
      <c r="S33" s="436"/>
      <c r="T33" s="437"/>
      <c r="U33" s="173">
        <f t="shared" si="0"/>
        <v>0.15208028323969336</v>
      </c>
      <c r="V33" s="435"/>
      <c r="W33" s="435"/>
    </row>
    <row r="34" spans="2:23" hidden="1" outlineLevel="1">
      <c r="B34" s="441"/>
      <c r="C34" s="441"/>
      <c r="D34" s="81">
        <v>45899</v>
      </c>
      <c r="E34" s="81" t="s">
        <v>89</v>
      </c>
      <c r="F34" s="188">
        <v>6161593.7999999998</v>
      </c>
      <c r="G34" s="437"/>
      <c r="H34" s="437"/>
      <c r="I34" s="247">
        <v>202704</v>
      </c>
      <c r="J34" s="438"/>
      <c r="K34" s="438"/>
      <c r="L34" s="188">
        <v>4425872.8265399998</v>
      </c>
      <c r="M34" s="437"/>
      <c r="N34" s="437"/>
      <c r="O34" s="173">
        <f t="shared" si="1"/>
        <v>0.71829999999999994</v>
      </c>
      <c r="P34" s="435"/>
      <c r="Q34" s="435"/>
      <c r="R34" s="189">
        <v>907803.99800000002</v>
      </c>
      <c r="S34" s="436"/>
      <c r="T34" s="437"/>
      <c r="U34" s="173">
        <f t="shared" si="0"/>
        <v>0.14733265896236133</v>
      </c>
      <c r="V34" s="435"/>
      <c r="W34" s="435"/>
    </row>
    <row r="35" spans="2:23" hidden="1" outlineLevel="1">
      <c r="B35" s="441"/>
      <c r="C35" s="441"/>
      <c r="D35" s="81">
        <v>45900</v>
      </c>
      <c r="E35" s="81" t="s">
        <v>84</v>
      </c>
      <c r="F35" s="188">
        <v>7725142.3700000001</v>
      </c>
      <c r="G35" s="437"/>
      <c r="H35" s="437"/>
      <c r="I35" s="247">
        <v>251694</v>
      </c>
      <c r="J35" s="438"/>
      <c r="K35" s="438"/>
      <c r="L35" s="188">
        <v>5304082.7512419997</v>
      </c>
      <c r="M35" s="437"/>
      <c r="N35" s="437"/>
      <c r="O35" s="173">
        <f t="shared" si="1"/>
        <v>0.68659999999999999</v>
      </c>
      <c r="P35" s="435"/>
      <c r="Q35" s="435"/>
      <c r="R35" s="189">
        <v>1013087.672</v>
      </c>
      <c r="S35" s="436"/>
      <c r="T35" s="437"/>
      <c r="U35" s="173">
        <f t="shared" si="0"/>
        <v>0.13114161830003918</v>
      </c>
      <c r="V35" s="435"/>
      <c r="W35" s="435"/>
    </row>
    <row r="36" spans="2:23" collapsed="1">
      <c r="B36" s="441"/>
      <c r="D36" s="81">
        <v>45901</v>
      </c>
      <c r="E36" s="81" t="s">
        <v>90</v>
      </c>
      <c r="F36" s="188">
        <v>7806641.3300000001</v>
      </c>
      <c r="G36" s="437"/>
      <c r="H36" s="437">
        <f>SUM(F36:F65)</f>
        <v>108773280.02999999</v>
      </c>
      <c r="I36" s="247">
        <v>252804</v>
      </c>
      <c r="J36" s="438"/>
      <c r="K36" s="438">
        <f>SUM(I36:I65)</f>
        <v>3584635</v>
      </c>
      <c r="L36" s="188">
        <v>5299260.8079778356</v>
      </c>
      <c r="M36" s="437"/>
      <c r="N36" s="437">
        <f>SUM(L36:L65)</f>
        <v>72618554.602761328</v>
      </c>
      <c r="O36" s="173">
        <f>L36/F36</f>
        <v>0.6788144329896908</v>
      </c>
      <c r="P36" s="435"/>
      <c r="Q36" s="435">
        <f>N36/H36</f>
        <v>0.66761390833054701</v>
      </c>
      <c r="R36" s="189">
        <v>932451.5</v>
      </c>
      <c r="S36" s="436"/>
      <c r="T36" s="437">
        <f>SUM(R36:R65)</f>
        <v>14807124.604000002</v>
      </c>
      <c r="U36" s="173">
        <f t="shared" si="0"/>
        <v>0.11944336374423903</v>
      </c>
      <c r="V36" s="435"/>
      <c r="W36" s="435">
        <f>T36/H36</f>
        <v>0.13612832673535408</v>
      </c>
    </row>
    <row r="37" spans="2:23">
      <c r="B37" s="440">
        <f>B30+7</f>
        <v>45910</v>
      </c>
      <c r="D37" s="81">
        <v>45902</v>
      </c>
      <c r="E37" s="81" t="s">
        <v>91</v>
      </c>
      <c r="F37" s="188">
        <v>8169292.4199999999</v>
      </c>
      <c r="G37" s="437">
        <f>SUM(F37:F43)</f>
        <v>50724262.469999999</v>
      </c>
      <c r="H37" s="437"/>
      <c r="I37" s="247">
        <v>267176</v>
      </c>
      <c r="J37" s="438">
        <f t="shared" ref="J37" si="22">SUM(I37:I43)</f>
        <v>1673814</v>
      </c>
      <c r="K37" s="438"/>
      <c r="L37" s="188">
        <v>5332358.2430134024</v>
      </c>
      <c r="M37" s="437">
        <f t="shared" ref="M37" si="23">SUM(L37:L43)</f>
        <v>33879378.711222164</v>
      </c>
      <c r="N37" s="437"/>
      <c r="O37" s="173">
        <f>L37/F37</f>
        <v>0.6527319587628867</v>
      </c>
      <c r="P37" s="435">
        <f t="shared" ref="P37" si="24">M37/G37</f>
        <v>0.66791269229906591</v>
      </c>
      <c r="Q37" s="435"/>
      <c r="R37" s="189">
        <v>1087307.4080000001</v>
      </c>
      <c r="S37" s="436">
        <f t="shared" ref="S37" si="25">SUM(R37:R43)</f>
        <v>7050306.8660000004</v>
      </c>
      <c r="T37" s="437"/>
      <c r="U37" s="173">
        <f t="shared" si="0"/>
        <v>0.13309688919178145</v>
      </c>
      <c r="V37" s="435">
        <f>S37/G37</f>
        <v>0.13899279206217705</v>
      </c>
      <c r="W37" s="435"/>
    </row>
    <row r="38" spans="2:23">
      <c r="B38" s="441"/>
      <c r="D38" s="81">
        <v>45903</v>
      </c>
      <c r="E38" s="81" t="s">
        <v>92</v>
      </c>
      <c r="F38" s="188">
        <v>7774607.1799999997</v>
      </c>
      <c r="G38" s="437"/>
      <c r="H38" s="437"/>
      <c r="I38" s="247">
        <v>255665</v>
      </c>
      <c r="J38" s="438"/>
      <c r="K38" s="438"/>
      <c r="L38" s="188">
        <v>5250264.364184536</v>
      </c>
      <c r="M38" s="437"/>
      <c r="N38" s="437"/>
      <c r="O38" s="173">
        <f t="shared" si="1"/>
        <v>0.67530927835051546</v>
      </c>
      <c r="P38" s="435"/>
      <c r="Q38" s="435"/>
      <c r="R38" s="189">
        <v>1043986.568</v>
      </c>
      <c r="S38" s="436"/>
      <c r="T38" s="437"/>
      <c r="U38" s="173">
        <f t="shared" si="0"/>
        <v>0.13428158411471022</v>
      </c>
      <c r="V38" s="435"/>
      <c r="W38" s="435"/>
    </row>
    <row r="39" spans="2:23">
      <c r="B39" s="441"/>
      <c r="D39" s="81">
        <v>45904</v>
      </c>
      <c r="E39" s="81" t="s">
        <v>93</v>
      </c>
      <c r="F39" s="188">
        <v>6925705.3300000001</v>
      </c>
      <c r="G39" s="437"/>
      <c r="H39" s="437"/>
      <c r="I39" s="247">
        <v>230570</v>
      </c>
      <c r="J39" s="438"/>
      <c r="K39" s="438"/>
      <c r="L39" s="188">
        <v>4667711.1953479387</v>
      </c>
      <c r="M39" s="437"/>
      <c r="N39" s="437"/>
      <c r="O39" s="173">
        <f t="shared" ref="O39:O42" si="26">L39/F39</f>
        <v>0.6739690721649485</v>
      </c>
      <c r="P39" s="435"/>
      <c r="Q39" s="435"/>
      <c r="R39" s="189">
        <v>1014007.1360000001</v>
      </c>
      <c r="S39" s="436"/>
      <c r="T39" s="437"/>
      <c r="U39" s="173">
        <f t="shared" si="0"/>
        <v>0.14641211077919195</v>
      </c>
      <c r="V39" s="435"/>
      <c r="W39" s="435"/>
    </row>
    <row r="40" spans="2:23">
      <c r="B40" s="441"/>
      <c r="D40" s="81">
        <v>45905</v>
      </c>
      <c r="E40" s="81" t="s">
        <v>88</v>
      </c>
      <c r="F40" s="188">
        <v>5813361.7999999998</v>
      </c>
      <c r="G40" s="437"/>
      <c r="H40" s="437"/>
      <c r="I40" s="247">
        <v>194911</v>
      </c>
      <c r="J40" s="438"/>
      <c r="K40" s="438"/>
      <c r="L40" s="188">
        <v>3942598.0001340201</v>
      </c>
      <c r="M40" s="437"/>
      <c r="N40" s="437"/>
      <c r="O40" s="173">
        <f t="shared" si="26"/>
        <v>0.67819587628865974</v>
      </c>
      <c r="P40" s="435"/>
      <c r="Q40" s="435"/>
      <c r="R40" s="189">
        <v>910686.10400000005</v>
      </c>
      <c r="S40" s="436"/>
      <c r="T40" s="437"/>
      <c r="U40" s="173">
        <f t="shared" si="0"/>
        <v>0.15665395262342008</v>
      </c>
      <c r="V40" s="435"/>
      <c r="W40" s="435"/>
    </row>
    <row r="41" spans="2:23">
      <c r="B41" s="441"/>
      <c r="D41" s="81">
        <v>45906</v>
      </c>
      <c r="E41" s="81" t="s">
        <v>89</v>
      </c>
      <c r="F41" s="188">
        <v>6064269.0899999999</v>
      </c>
      <c r="G41" s="437"/>
      <c r="H41" s="437"/>
      <c r="I41" s="247">
        <v>202561</v>
      </c>
      <c r="J41" s="438"/>
      <c r="K41" s="438"/>
      <c r="L41" s="188">
        <v>4096507.547652062</v>
      </c>
      <c r="M41" s="437"/>
      <c r="N41" s="437"/>
      <c r="O41" s="173">
        <f t="shared" si="26"/>
        <v>0.67551546391752582</v>
      </c>
      <c r="P41" s="435"/>
      <c r="Q41" s="435"/>
      <c r="R41" s="189">
        <v>899985.38199999998</v>
      </c>
      <c r="S41" s="436"/>
      <c r="T41" s="437"/>
      <c r="U41" s="173">
        <f t="shared" si="0"/>
        <v>0.14840789032334975</v>
      </c>
      <c r="V41" s="435"/>
      <c r="W41" s="435"/>
    </row>
    <row r="42" spans="2:23">
      <c r="B42" s="441"/>
      <c r="D42" s="81">
        <v>45907</v>
      </c>
      <c r="E42" s="81" t="s">
        <v>84</v>
      </c>
      <c r="F42" s="188">
        <v>8031264.3600000003</v>
      </c>
      <c r="G42" s="437"/>
      <c r="H42" s="437"/>
      <c r="I42" s="247">
        <v>262932</v>
      </c>
      <c r="J42" s="438"/>
      <c r="K42" s="438"/>
      <c r="L42" s="188">
        <v>5305188.2872886611</v>
      </c>
      <c r="M42" s="437"/>
      <c r="N42" s="437"/>
      <c r="O42" s="173">
        <f t="shared" si="26"/>
        <v>0.66056701030927845</v>
      </c>
      <c r="P42" s="435"/>
      <c r="Q42" s="435"/>
      <c r="R42" s="189">
        <v>1043807.844</v>
      </c>
      <c r="S42" s="436"/>
      <c r="T42" s="437"/>
      <c r="U42" s="173">
        <f t="shared" si="0"/>
        <v>0.129968059475009</v>
      </c>
      <c r="V42" s="435"/>
      <c r="W42" s="435"/>
    </row>
    <row r="43" spans="2:23">
      <c r="B43" s="441"/>
      <c r="D43" s="81">
        <v>45908</v>
      </c>
      <c r="E43" s="81" t="s">
        <v>90</v>
      </c>
      <c r="F43" s="188">
        <v>7945762.29</v>
      </c>
      <c r="G43" s="437"/>
      <c r="H43" s="437"/>
      <c r="I43" s="247">
        <v>259999</v>
      </c>
      <c r="J43" s="438"/>
      <c r="K43" s="438"/>
      <c r="L43" s="188">
        <v>5284751.0736015467</v>
      </c>
      <c r="M43" s="437"/>
      <c r="N43" s="437"/>
      <c r="O43" s="173">
        <f>L43/F43</f>
        <v>0.66510309278350521</v>
      </c>
      <c r="P43" s="435"/>
      <c r="Q43" s="435"/>
      <c r="R43" s="189">
        <v>1050526.4240000001</v>
      </c>
      <c r="S43" s="436"/>
      <c r="T43" s="437"/>
      <c r="U43" s="173">
        <f t="shared" si="0"/>
        <v>0.13221216362363644</v>
      </c>
      <c r="V43" s="435"/>
      <c r="W43" s="435"/>
    </row>
    <row r="44" spans="2:23">
      <c r="B44" s="440">
        <f t="shared" ref="B44" si="27">B37+7</f>
        <v>45917</v>
      </c>
      <c r="D44" s="81">
        <f>D43+1</f>
        <v>45909</v>
      </c>
      <c r="E44" s="81" t="s">
        <v>91</v>
      </c>
      <c r="F44" s="188">
        <v>7852972.2199999997</v>
      </c>
      <c r="G44" s="437">
        <f>SUM(F44:F50)</f>
        <v>50242376.230000004</v>
      </c>
      <c r="H44" s="437"/>
      <c r="I44" s="247">
        <v>258026</v>
      </c>
      <c r="J44" s="438">
        <f t="shared" ref="J44:J65" si="28">SUM(I44:I50)</f>
        <v>1658017</v>
      </c>
      <c r="K44" s="438"/>
      <c r="L44" s="188">
        <v>5218988.1872402057</v>
      </c>
      <c r="M44" s="437">
        <f t="shared" ref="M44:M65" si="29">SUM(L44:L50)</f>
        <v>33439915.083561342</v>
      </c>
      <c r="N44" s="437"/>
      <c r="O44" s="173">
        <f t="shared" ref="O44:O71" si="30">L44/F44</f>
        <v>0.66458762886597933</v>
      </c>
      <c r="P44" s="435">
        <f t="shared" ref="P44:P65" si="31">M44/G44</f>
        <v>0.66557192538983023</v>
      </c>
      <c r="Q44" s="435"/>
      <c r="R44" s="189">
        <v>1042922.706</v>
      </c>
      <c r="S44" s="436">
        <f t="shared" ref="S44:S65" si="32">SUM(R44:R50)</f>
        <v>6824366.2379999999</v>
      </c>
      <c r="T44" s="437"/>
      <c r="U44" s="173">
        <f t="shared" si="0"/>
        <v>0.13280611172211687</v>
      </c>
      <c r="V44" s="435">
        <f>S44/G44</f>
        <v>0.13582889087011638</v>
      </c>
      <c r="W44" s="435"/>
    </row>
    <row r="45" spans="2:23">
      <c r="B45" s="441"/>
      <c r="D45" s="81">
        <f t="shared" ref="D45:D71" si="33">D44+1</f>
        <v>45910</v>
      </c>
      <c r="E45" s="81" t="s">
        <v>92</v>
      </c>
      <c r="F45" s="188">
        <v>7585453.29</v>
      </c>
      <c r="G45" s="437"/>
      <c r="H45" s="437"/>
      <c r="I45" s="247">
        <v>250306</v>
      </c>
      <c r="J45" s="438"/>
      <c r="K45" s="438"/>
      <c r="L45" s="188">
        <v>5095938.8004417531</v>
      </c>
      <c r="M45" s="437"/>
      <c r="N45" s="437"/>
      <c r="O45" s="173">
        <f t="shared" si="30"/>
        <v>0.67180412371134024</v>
      </c>
      <c r="P45" s="435"/>
      <c r="Q45" s="435"/>
      <c r="R45" s="189">
        <v>1005024.8419999999</v>
      </c>
      <c r="S45" s="436"/>
      <c r="T45" s="437"/>
      <c r="U45" s="173">
        <f t="shared" si="0"/>
        <v>0.13249370915314146</v>
      </c>
      <c r="V45" s="435"/>
      <c r="W45" s="435"/>
    </row>
    <row r="46" spans="2:23">
      <c r="B46" s="441"/>
      <c r="D46" s="81">
        <f t="shared" si="33"/>
        <v>45911</v>
      </c>
      <c r="E46" s="81" t="s">
        <v>93</v>
      </c>
      <c r="F46" s="188">
        <v>6980689.6500000004</v>
      </c>
      <c r="G46" s="437"/>
      <c r="H46" s="437"/>
      <c r="I46" s="247">
        <v>231245</v>
      </c>
      <c r="J46" s="438"/>
      <c r="K46" s="438"/>
      <c r="L46" s="188">
        <v>4601857.7285489691</v>
      </c>
      <c r="M46" s="437"/>
      <c r="N46" s="437"/>
      <c r="O46" s="173">
        <f t="shared" si="30"/>
        <v>0.65922680412371126</v>
      </c>
      <c r="P46" s="435"/>
      <c r="Q46" s="435"/>
      <c r="R46" s="189">
        <v>961377.96200000006</v>
      </c>
      <c r="S46" s="436"/>
      <c r="T46" s="437"/>
      <c r="U46" s="173">
        <f t="shared" si="0"/>
        <v>0.13771962516626132</v>
      </c>
      <c r="V46" s="435"/>
      <c r="W46" s="435"/>
    </row>
    <row r="47" spans="2:23">
      <c r="B47" s="441"/>
      <c r="D47" s="81">
        <f t="shared" si="33"/>
        <v>45912</v>
      </c>
      <c r="E47" s="81" t="s">
        <v>88</v>
      </c>
      <c r="F47" s="188">
        <v>5798799.4400000004</v>
      </c>
      <c r="G47" s="437"/>
      <c r="H47" s="437"/>
      <c r="I47" s="247">
        <v>191700</v>
      </c>
      <c r="J47" s="438"/>
      <c r="K47" s="438"/>
      <c r="L47" s="188">
        <v>3871146.9869814436</v>
      </c>
      <c r="M47" s="437"/>
      <c r="N47" s="437"/>
      <c r="O47" s="173">
        <f t="shared" si="30"/>
        <v>0.66757731958762889</v>
      </c>
      <c r="P47" s="435"/>
      <c r="Q47" s="435"/>
      <c r="R47" s="189">
        <v>893839.5</v>
      </c>
      <c r="S47" s="436"/>
      <c r="T47" s="437"/>
      <c r="U47" s="173">
        <f t="shared" si="0"/>
        <v>0.15414216498579228</v>
      </c>
      <c r="V47" s="435"/>
      <c r="W47" s="435"/>
    </row>
    <row r="48" spans="2:23">
      <c r="B48" s="441"/>
      <c r="D48" s="81">
        <f t="shared" si="33"/>
        <v>45913</v>
      </c>
      <c r="E48" s="81" t="s">
        <v>89</v>
      </c>
      <c r="F48" s="188">
        <v>6087959.3799999999</v>
      </c>
      <c r="G48" s="437"/>
      <c r="H48" s="437"/>
      <c r="I48" s="247">
        <v>201547</v>
      </c>
      <c r="J48" s="438"/>
      <c r="K48" s="438"/>
      <c r="L48" s="188">
        <v>4069204.6020855666</v>
      </c>
      <c r="M48" s="437"/>
      <c r="N48" s="437"/>
      <c r="O48" s="173">
        <f t="shared" si="30"/>
        <v>0.66840206185567008</v>
      </c>
      <c r="P48" s="435"/>
      <c r="Q48" s="435"/>
      <c r="R48" s="189">
        <v>911296.30799999996</v>
      </c>
      <c r="S48" s="436"/>
      <c r="T48" s="437"/>
      <c r="U48" s="173">
        <f t="shared" si="0"/>
        <v>0.14968830294659424</v>
      </c>
      <c r="V48" s="435"/>
      <c r="W48" s="435"/>
    </row>
    <row r="49" spans="2:23">
      <c r="B49" s="441"/>
      <c r="D49" s="81">
        <f t="shared" si="33"/>
        <v>45914</v>
      </c>
      <c r="E49" s="81" t="s">
        <v>84</v>
      </c>
      <c r="F49" s="188">
        <v>8034432.2199999997</v>
      </c>
      <c r="G49" s="437"/>
      <c r="H49" s="437"/>
      <c r="I49" s="247">
        <v>263020</v>
      </c>
      <c r="J49" s="438"/>
      <c r="K49" s="438"/>
      <c r="L49" s="188">
        <v>5273320.8998587625</v>
      </c>
      <c r="M49" s="437"/>
      <c r="N49" s="437"/>
      <c r="O49" s="173">
        <f t="shared" si="30"/>
        <v>0.65634020618556699</v>
      </c>
      <c r="P49" s="435"/>
      <c r="Q49" s="435"/>
      <c r="R49" s="189">
        <v>1060561.392</v>
      </c>
      <c r="S49" s="436"/>
      <c r="T49" s="437"/>
      <c r="U49" s="173">
        <f t="shared" si="0"/>
        <v>0.1320020336172554</v>
      </c>
      <c r="V49" s="435"/>
      <c r="W49" s="435"/>
    </row>
    <row r="50" spans="2:23">
      <c r="B50" s="441"/>
      <c r="D50" s="81">
        <f t="shared" si="33"/>
        <v>45915</v>
      </c>
      <c r="E50" s="81" t="s">
        <v>90</v>
      </c>
      <c r="F50" s="188">
        <v>7902070.0300000003</v>
      </c>
      <c r="G50" s="437"/>
      <c r="H50" s="437"/>
      <c r="I50" s="247">
        <v>262173</v>
      </c>
      <c r="J50" s="438"/>
      <c r="K50" s="438"/>
      <c r="L50" s="188">
        <v>5309457.8784046397</v>
      </c>
      <c r="M50" s="437"/>
      <c r="N50" s="437"/>
      <c r="O50" s="173">
        <f>L50/F50</f>
        <v>0.67190721649484542</v>
      </c>
      <c r="P50" s="435"/>
      <c r="Q50" s="435"/>
      <c r="R50" s="189">
        <v>949343.52800000005</v>
      </c>
      <c r="S50" s="436"/>
      <c r="T50" s="437"/>
      <c r="U50" s="173">
        <f t="shared" si="0"/>
        <v>0.12013858702793602</v>
      </c>
      <c r="V50" s="435"/>
      <c r="W50" s="435"/>
    </row>
    <row r="51" spans="2:23">
      <c r="B51" s="440">
        <f t="shared" ref="B51" si="34">B44+7</f>
        <v>45924</v>
      </c>
      <c r="D51" s="81">
        <f t="shared" si="33"/>
        <v>45916</v>
      </c>
      <c r="E51" s="81" t="s">
        <v>91</v>
      </c>
      <c r="F51" s="188"/>
      <c r="G51" s="437">
        <f t="shared" ref="G51:G65" si="35">SUM(F51:F57)</f>
        <v>0</v>
      </c>
      <c r="H51" s="437"/>
      <c r="I51" s="247"/>
      <c r="J51" s="438">
        <f t="shared" si="28"/>
        <v>0</v>
      </c>
      <c r="K51" s="438"/>
      <c r="M51" s="437">
        <f t="shared" si="29"/>
        <v>0</v>
      </c>
      <c r="N51" s="437"/>
      <c r="O51" s="173" t="e">
        <f t="shared" si="30"/>
        <v>#DIV/0!</v>
      </c>
      <c r="P51" s="435" t="e">
        <f t="shared" si="31"/>
        <v>#DIV/0!</v>
      </c>
      <c r="Q51" s="435"/>
      <c r="R51" s="189"/>
      <c r="S51" s="436">
        <f t="shared" si="32"/>
        <v>0</v>
      </c>
      <c r="T51" s="437"/>
      <c r="U51" s="173" t="e">
        <f t="shared" si="0"/>
        <v>#DIV/0!</v>
      </c>
      <c r="V51" s="435" t="e">
        <f t="shared" ref="V51" si="36">S51/G51</f>
        <v>#DIV/0!</v>
      </c>
      <c r="W51" s="435"/>
    </row>
    <row r="52" spans="2:23">
      <c r="B52" s="441"/>
      <c r="D52" s="81">
        <f t="shared" si="33"/>
        <v>45917</v>
      </c>
      <c r="E52" s="81" t="s">
        <v>92</v>
      </c>
      <c r="F52" s="188"/>
      <c r="G52" s="437"/>
      <c r="H52" s="437"/>
      <c r="I52" s="247"/>
      <c r="J52" s="438"/>
      <c r="K52" s="438"/>
      <c r="M52" s="437"/>
      <c r="N52" s="437"/>
      <c r="O52" s="173" t="e">
        <f t="shared" si="30"/>
        <v>#DIV/0!</v>
      </c>
      <c r="P52" s="435"/>
      <c r="Q52" s="435"/>
      <c r="R52" s="189"/>
      <c r="S52" s="436"/>
      <c r="T52" s="437"/>
      <c r="U52" s="173" t="e">
        <f t="shared" si="0"/>
        <v>#DIV/0!</v>
      </c>
      <c r="V52" s="435"/>
      <c r="W52" s="435"/>
    </row>
    <row r="53" spans="2:23">
      <c r="B53" s="441"/>
      <c r="D53" s="81">
        <f t="shared" si="33"/>
        <v>45918</v>
      </c>
      <c r="E53" s="81" t="s">
        <v>93</v>
      </c>
      <c r="F53" s="188"/>
      <c r="G53" s="437"/>
      <c r="H53" s="437"/>
      <c r="I53" s="247"/>
      <c r="J53" s="438"/>
      <c r="K53" s="438"/>
      <c r="M53" s="437"/>
      <c r="N53" s="437"/>
      <c r="O53" s="173" t="e">
        <f t="shared" si="30"/>
        <v>#DIV/0!</v>
      </c>
      <c r="P53" s="435"/>
      <c r="Q53" s="435"/>
      <c r="R53" s="189"/>
      <c r="S53" s="436"/>
      <c r="T53" s="437"/>
      <c r="U53" s="173" t="e">
        <f t="shared" si="0"/>
        <v>#DIV/0!</v>
      </c>
      <c r="V53" s="435"/>
      <c r="W53" s="435"/>
    </row>
    <row r="54" spans="2:23">
      <c r="B54" s="441"/>
      <c r="D54" s="81">
        <f t="shared" si="33"/>
        <v>45919</v>
      </c>
      <c r="E54" s="81" t="s">
        <v>88</v>
      </c>
      <c r="F54" s="188"/>
      <c r="G54" s="437"/>
      <c r="H54" s="437"/>
      <c r="I54" s="247"/>
      <c r="J54" s="438"/>
      <c r="K54" s="438"/>
      <c r="M54" s="437"/>
      <c r="N54" s="437"/>
      <c r="O54" s="173" t="e">
        <f t="shared" si="30"/>
        <v>#DIV/0!</v>
      </c>
      <c r="P54" s="435"/>
      <c r="Q54" s="435"/>
      <c r="R54" s="189"/>
      <c r="S54" s="436"/>
      <c r="T54" s="437"/>
      <c r="U54" s="173" t="e">
        <f t="shared" si="0"/>
        <v>#DIV/0!</v>
      </c>
      <c r="V54" s="435"/>
      <c r="W54" s="435"/>
    </row>
    <row r="55" spans="2:23">
      <c r="B55" s="441"/>
      <c r="D55" s="81">
        <f t="shared" si="33"/>
        <v>45920</v>
      </c>
      <c r="E55" s="81" t="s">
        <v>89</v>
      </c>
      <c r="F55" s="188"/>
      <c r="G55" s="437"/>
      <c r="H55" s="437"/>
      <c r="I55" s="247"/>
      <c r="J55" s="438"/>
      <c r="K55" s="438"/>
      <c r="M55" s="437"/>
      <c r="N55" s="437"/>
      <c r="O55" s="173" t="e">
        <f t="shared" si="30"/>
        <v>#DIV/0!</v>
      </c>
      <c r="P55" s="435"/>
      <c r="Q55" s="435"/>
      <c r="R55" s="189"/>
      <c r="S55" s="436"/>
      <c r="T55" s="437"/>
      <c r="U55" s="173" t="e">
        <f t="shared" si="0"/>
        <v>#DIV/0!</v>
      </c>
      <c r="V55" s="435"/>
      <c r="W55" s="435"/>
    </row>
    <row r="56" spans="2:23">
      <c r="B56" s="441"/>
      <c r="D56" s="81">
        <f t="shared" si="33"/>
        <v>45921</v>
      </c>
      <c r="E56" s="81" t="s">
        <v>84</v>
      </c>
      <c r="F56" s="188"/>
      <c r="G56" s="437"/>
      <c r="H56" s="437"/>
      <c r="I56" s="247"/>
      <c r="J56" s="438"/>
      <c r="K56" s="438"/>
      <c r="M56" s="437"/>
      <c r="N56" s="437"/>
      <c r="O56" s="173" t="e">
        <f t="shared" si="30"/>
        <v>#DIV/0!</v>
      </c>
      <c r="P56" s="435"/>
      <c r="Q56" s="435"/>
      <c r="R56" s="189"/>
      <c r="S56" s="436"/>
      <c r="T56" s="437"/>
      <c r="U56" s="173" t="e">
        <f t="shared" si="0"/>
        <v>#DIV/0!</v>
      </c>
      <c r="V56" s="435"/>
      <c r="W56" s="435"/>
    </row>
    <row r="57" spans="2:23">
      <c r="B57" s="441"/>
      <c r="D57" s="81">
        <f t="shared" si="33"/>
        <v>45922</v>
      </c>
      <c r="E57" s="81" t="s">
        <v>90</v>
      </c>
      <c r="F57" s="188"/>
      <c r="G57" s="437"/>
      <c r="H57" s="437"/>
      <c r="I57" s="247"/>
      <c r="J57" s="438"/>
      <c r="K57" s="438"/>
      <c r="M57" s="437"/>
      <c r="N57" s="437"/>
      <c r="O57" s="173" t="e">
        <f t="shared" si="30"/>
        <v>#DIV/0!</v>
      </c>
      <c r="P57" s="435"/>
      <c r="Q57" s="435"/>
      <c r="R57" s="189"/>
      <c r="S57" s="436"/>
      <c r="T57" s="437"/>
      <c r="U57" s="173" t="e">
        <f t="shared" si="0"/>
        <v>#DIV/0!</v>
      </c>
      <c r="V57" s="435"/>
      <c r="W57" s="435"/>
    </row>
    <row r="58" spans="2:23">
      <c r="B58" s="440">
        <f t="shared" ref="B58" si="37">B51+7</f>
        <v>45931</v>
      </c>
      <c r="D58" s="81">
        <f t="shared" si="33"/>
        <v>45923</v>
      </c>
      <c r="E58" s="81" t="s">
        <v>91</v>
      </c>
      <c r="F58" s="188"/>
      <c r="G58" s="437">
        <f t="shared" si="35"/>
        <v>0</v>
      </c>
      <c r="H58" s="437"/>
      <c r="I58" s="247"/>
      <c r="J58" s="438">
        <f t="shared" si="28"/>
        <v>0</v>
      </c>
      <c r="K58" s="438"/>
      <c r="M58" s="437">
        <f t="shared" si="29"/>
        <v>0</v>
      </c>
      <c r="N58" s="437"/>
      <c r="O58" s="173" t="e">
        <f t="shared" si="30"/>
        <v>#DIV/0!</v>
      </c>
      <c r="P58" s="435" t="e">
        <f t="shared" si="31"/>
        <v>#DIV/0!</v>
      </c>
      <c r="Q58" s="435"/>
      <c r="R58" s="189"/>
      <c r="S58" s="436">
        <f t="shared" si="32"/>
        <v>0</v>
      </c>
      <c r="T58" s="437"/>
      <c r="U58" s="173" t="e">
        <f t="shared" si="0"/>
        <v>#DIV/0!</v>
      </c>
      <c r="V58" s="435" t="e">
        <f>S58/G58</f>
        <v>#DIV/0!</v>
      </c>
      <c r="W58" s="435"/>
    </row>
    <row r="59" spans="2:23">
      <c r="B59" s="441"/>
      <c r="D59" s="81">
        <f t="shared" si="33"/>
        <v>45924</v>
      </c>
      <c r="E59" s="81" t="s">
        <v>92</v>
      </c>
      <c r="F59" s="188"/>
      <c r="G59" s="437"/>
      <c r="H59" s="437"/>
      <c r="I59" s="247"/>
      <c r="J59" s="438"/>
      <c r="K59" s="438"/>
      <c r="M59" s="437"/>
      <c r="N59" s="437"/>
      <c r="O59" s="173" t="e">
        <f t="shared" si="30"/>
        <v>#DIV/0!</v>
      </c>
      <c r="P59" s="435"/>
      <c r="Q59" s="435"/>
      <c r="R59" s="189"/>
      <c r="S59" s="436"/>
      <c r="T59" s="437"/>
      <c r="U59" s="173" t="e">
        <f t="shared" si="0"/>
        <v>#DIV/0!</v>
      </c>
      <c r="V59" s="435"/>
      <c r="W59" s="435"/>
    </row>
    <row r="60" spans="2:23">
      <c r="B60" s="441"/>
      <c r="D60" s="81">
        <f t="shared" si="33"/>
        <v>45925</v>
      </c>
      <c r="E60" s="81" t="s">
        <v>93</v>
      </c>
      <c r="F60" s="188"/>
      <c r="G60" s="437"/>
      <c r="H60" s="437"/>
      <c r="I60" s="247"/>
      <c r="J60" s="438"/>
      <c r="K60" s="438"/>
      <c r="M60" s="437"/>
      <c r="N60" s="437"/>
      <c r="O60" s="173" t="e">
        <f t="shared" si="30"/>
        <v>#DIV/0!</v>
      </c>
      <c r="P60" s="435"/>
      <c r="Q60" s="435"/>
      <c r="R60" s="189"/>
      <c r="S60" s="436"/>
      <c r="T60" s="437"/>
      <c r="U60" s="173" t="e">
        <f t="shared" si="0"/>
        <v>#DIV/0!</v>
      </c>
      <c r="V60" s="435"/>
      <c r="W60" s="435"/>
    </row>
    <row r="61" spans="2:23">
      <c r="B61" s="441"/>
      <c r="D61" s="81">
        <f t="shared" si="33"/>
        <v>45926</v>
      </c>
      <c r="E61" s="81" t="s">
        <v>88</v>
      </c>
      <c r="F61" s="188"/>
      <c r="G61" s="437"/>
      <c r="H61" s="437"/>
      <c r="I61" s="247"/>
      <c r="J61" s="438"/>
      <c r="K61" s="438"/>
      <c r="M61" s="437"/>
      <c r="N61" s="437"/>
      <c r="O61" s="173" t="e">
        <f t="shared" si="30"/>
        <v>#DIV/0!</v>
      </c>
      <c r="P61" s="435"/>
      <c r="Q61" s="435"/>
      <c r="R61" s="189"/>
      <c r="S61" s="436"/>
      <c r="T61" s="437"/>
      <c r="U61" s="173" t="e">
        <f t="shared" si="0"/>
        <v>#DIV/0!</v>
      </c>
      <c r="V61" s="435"/>
      <c r="W61" s="435"/>
    </row>
    <row r="62" spans="2:23">
      <c r="B62" s="441"/>
      <c r="D62" s="81">
        <f t="shared" si="33"/>
        <v>45927</v>
      </c>
      <c r="E62" s="81" t="s">
        <v>89</v>
      </c>
      <c r="F62" s="188"/>
      <c r="G62" s="437"/>
      <c r="H62" s="437"/>
      <c r="I62" s="247"/>
      <c r="J62" s="438"/>
      <c r="K62" s="438"/>
      <c r="M62" s="437"/>
      <c r="N62" s="437"/>
      <c r="O62" s="173" t="e">
        <f t="shared" si="30"/>
        <v>#DIV/0!</v>
      </c>
      <c r="P62" s="435"/>
      <c r="Q62" s="435"/>
      <c r="R62" s="189"/>
      <c r="S62" s="436"/>
      <c r="T62" s="437"/>
      <c r="U62" s="173" t="e">
        <f t="shared" si="0"/>
        <v>#DIV/0!</v>
      </c>
      <c r="V62" s="435"/>
      <c r="W62" s="435"/>
    </row>
    <row r="63" spans="2:23">
      <c r="B63" s="441"/>
      <c r="D63" s="81">
        <f t="shared" si="33"/>
        <v>45928</v>
      </c>
      <c r="E63" s="81" t="s">
        <v>84</v>
      </c>
      <c r="F63" s="188"/>
      <c r="G63" s="437"/>
      <c r="H63" s="437"/>
      <c r="I63" s="247"/>
      <c r="J63" s="438"/>
      <c r="K63" s="438"/>
      <c r="M63" s="437"/>
      <c r="N63" s="437"/>
      <c r="O63" s="173" t="e">
        <f t="shared" si="30"/>
        <v>#DIV/0!</v>
      </c>
      <c r="P63" s="435"/>
      <c r="Q63" s="435"/>
      <c r="R63" s="189"/>
      <c r="S63" s="436"/>
      <c r="T63" s="437"/>
      <c r="U63" s="173" t="e">
        <f t="shared" si="0"/>
        <v>#DIV/0!</v>
      </c>
      <c r="V63" s="435"/>
      <c r="W63" s="435"/>
    </row>
    <row r="64" spans="2:23">
      <c r="B64" s="441"/>
      <c r="D64" s="81">
        <f t="shared" si="33"/>
        <v>45929</v>
      </c>
      <c r="E64" s="81" t="s">
        <v>90</v>
      </c>
      <c r="F64" s="188"/>
      <c r="G64" s="437"/>
      <c r="H64" s="437"/>
      <c r="I64" s="247"/>
      <c r="J64" s="438"/>
      <c r="K64" s="438"/>
      <c r="M64" s="437"/>
      <c r="N64" s="437"/>
      <c r="O64" s="173" t="e">
        <f t="shared" si="30"/>
        <v>#DIV/0!</v>
      </c>
      <c r="P64" s="435"/>
      <c r="Q64" s="435"/>
      <c r="R64" s="189"/>
      <c r="S64" s="436"/>
      <c r="T64" s="437"/>
      <c r="U64" s="173" t="e">
        <f t="shared" si="0"/>
        <v>#DIV/0!</v>
      </c>
      <c r="V64" s="435"/>
      <c r="W64" s="435"/>
    </row>
    <row r="65" spans="4:23">
      <c r="D65" s="81">
        <f t="shared" si="33"/>
        <v>45930</v>
      </c>
      <c r="E65" s="81" t="s">
        <v>91</v>
      </c>
      <c r="F65" s="188"/>
      <c r="G65" s="437">
        <f t="shared" si="35"/>
        <v>0</v>
      </c>
      <c r="H65" s="437"/>
      <c r="I65" s="247"/>
      <c r="J65" s="438">
        <f t="shared" si="28"/>
        <v>0</v>
      </c>
      <c r="K65" s="438"/>
      <c r="M65" s="437">
        <f t="shared" si="29"/>
        <v>0</v>
      </c>
      <c r="N65" s="437"/>
      <c r="O65" s="173" t="e">
        <f t="shared" si="30"/>
        <v>#DIV/0!</v>
      </c>
      <c r="P65" s="435" t="e">
        <f t="shared" si="31"/>
        <v>#DIV/0!</v>
      </c>
      <c r="Q65" s="435"/>
      <c r="R65" s="189"/>
      <c r="S65" s="436">
        <f t="shared" si="32"/>
        <v>0</v>
      </c>
      <c r="T65" s="437"/>
      <c r="U65" s="173" t="e">
        <f t="shared" si="0"/>
        <v>#DIV/0!</v>
      </c>
      <c r="V65" s="435" t="e">
        <f>S65/G65</f>
        <v>#DIV/0!</v>
      </c>
      <c r="W65" s="435"/>
    </row>
    <row r="66" spans="4:23">
      <c r="D66" s="81">
        <f t="shared" si="33"/>
        <v>45931</v>
      </c>
      <c r="E66" s="81" t="s">
        <v>92</v>
      </c>
      <c r="F66" s="188"/>
      <c r="G66" s="437"/>
      <c r="H66" s="437"/>
      <c r="I66" s="247"/>
      <c r="J66" s="438"/>
      <c r="K66" s="438"/>
      <c r="M66" s="437"/>
      <c r="N66" s="437"/>
      <c r="O66" s="173" t="e">
        <f t="shared" si="30"/>
        <v>#DIV/0!</v>
      </c>
      <c r="P66" s="435"/>
      <c r="Q66" s="435"/>
      <c r="R66" s="189"/>
      <c r="S66" s="436"/>
      <c r="T66" s="437"/>
      <c r="U66" s="173" t="e">
        <f t="shared" si="0"/>
        <v>#DIV/0!</v>
      </c>
      <c r="V66" s="435"/>
      <c r="W66" s="435"/>
    </row>
    <row r="67" spans="4:23">
      <c r="D67" s="81">
        <f t="shared" si="33"/>
        <v>45932</v>
      </c>
      <c r="E67" s="81" t="s">
        <v>93</v>
      </c>
      <c r="F67" s="188"/>
      <c r="G67" s="437"/>
      <c r="I67" s="247"/>
      <c r="J67" s="438"/>
      <c r="M67" s="437"/>
      <c r="O67" s="173" t="e">
        <f t="shared" si="30"/>
        <v>#DIV/0!</v>
      </c>
      <c r="P67" s="435"/>
      <c r="R67" s="189"/>
      <c r="S67" s="436"/>
      <c r="U67" s="173" t="e">
        <f t="shared" si="0"/>
        <v>#DIV/0!</v>
      </c>
      <c r="V67" s="435"/>
    </row>
    <row r="68" spans="4:23">
      <c r="D68" s="81">
        <f t="shared" si="33"/>
        <v>45933</v>
      </c>
      <c r="E68" s="81" t="s">
        <v>88</v>
      </c>
      <c r="F68" s="188"/>
      <c r="G68" s="437"/>
      <c r="I68" s="247"/>
      <c r="J68" s="438"/>
      <c r="M68" s="437"/>
      <c r="O68" s="173" t="e">
        <f t="shared" si="30"/>
        <v>#DIV/0!</v>
      </c>
      <c r="P68" s="435"/>
      <c r="R68" s="189"/>
      <c r="S68" s="436"/>
      <c r="U68" s="173" t="e">
        <f t="shared" si="0"/>
        <v>#DIV/0!</v>
      </c>
      <c r="V68" s="435"/>
    </row>
    <row r="69" spans="4:23">
      <c r="D69" s="81">
        <f t="shared" si="33"/>
        <v>45934</v>
      </c>
      <c r="E69" s="81" t="s">
        <v>89</v>
      </c>
      <c r="F69" s="188"/>
      <c r="G69" s="437"/>
      <c r="I69" s="247"/>
      <c r="J69" s="438"/>
      <c r="M69" s="437"/>
      <c r="O69" s="173" t="e">
        <f t="shared" si="30"/>
        <v>#DIV/0!</v>
      </c>
      <c r="P69" s="435"/>
      <c r="R69" s="189"/>
      <c r="S69" s="436"/>
      <c r="U69" s="173" t="e">
        <f t="shared" ref="U69:U71" si="38">R69/F69</f>
        <v>#DIV/0!</v>
      </c>
      <c r="V69" s="435"/>
    </row>
    <row r="70" spans="4:23">
      <c r="D70" s="81">
        <f t="shared" si="33"/>
        <v>45935</v>
      </c>
      <c r="E70" s="81" t="s">
        <v>84</v>
      </c>
      <c r="F70" s="188"/>
      <c r="G70" s="437"/>
      <c r="I70" s="247"/>
      <c r="J70" s="438"/>
      <c r="M70" s="437"/>
      <c r="O70" s="173" t="e">
        <f t="shared" si="30"/>
        <v>#DIV/0!</v>
      </c>
      <c r="P70" s="435"/>
      <c r="R70" s="189"/>
      <c r="S70" s="436"/>
      <c r="U70" s="173" t="e">
        <f t="shared" si="38"/>
        <v>#DIV/0!</v>
      </c>
      <c r="V70" s="435"/>
    </row>
    <row r="71" spans="4:23">
      <c r="D71" s="81">
        <f t="shared" si="33"/>
        <v>45936</v>
      </c>
      <c r="E71" s="81" t="s">
        <v>90</v>
      </c>
      <c r="F71" s="188"/>
      <c r="G71" s="437"/>
      <c r="I71" s="247"/>
      <c r="J71" s="438"/>
      <c r="M71" s="437"/>
      <c r="O71" s="173" t="e">
        <f t="shared" si="30"/>
        <v>#DIV/0!</v>
      </c>
      <c r="P71" s="435"/>
      <c r="R71" s="189"/>
      <c r="S71" s="436"/>
      <c r="U71" s="173" t="e">
        <f t="shared" si="38"/>
        <v>#DIV/0!</v>
      </c>
      <c r="V71" s="435"/>
    </row>
    <row r="72" spans="4:23">
      <c r="I72" s="247"/>
    </row>
    <row r="73" spans="4:23">
      <c r="I73" s="247"/>
    </row>
    <row r="74" spans="4:23">
      <c r="I74" s="247"/>
    </row>
    <row r="75" spans="4:23">
      <c r="I75" s="247"/>
    </row>
    <row r="76" spans="4:23">
      <c r="I76" s="247"/>
    </row>
    <row r="77" spans="4:23">
      <c r="I77" s="247"/>
    </row>
    <row r="78" spans="4:23">
      <c r="I78" s="247"/>
    </row>
  </sheetData>
  <mergeCells count="91">
    <mergeCell ref="N36:N66"/>
    <mergeCell ref="Q36:Q66"/>
    <mergeCell ref="V44:V50"/>
    <mergeCell ref="V51:V57"/>
    <mergeCell ref="V58:V64"/>
    <mergeCell ref="V65:V71"/>
    <mergeCell ref="P44:P50"/>
    <mergeCell ref="P51:P57"/>
    <mergeCell ref="P58:P64"/>
    <mergeCell ref="P65:P71"/>
    <mergeCell ref="S44:S50"/>
    <mergeCell ref="S51:S57"/>
    <mergeCell ref="S58:S64"/>
    <mergeCell ref="S65:S71"/>
    <mergeCell ref="V37:V43"/>
    <mergeCell ref="K36:K66"/>
    <mergeCell ref="M44:M50"/>
    <mergeCell ref="M51:M57"/>
    <mergeCell ref="M58:M64"/>
    <mergeCell ref="M65:M71"/>
    <mergeCell ref="M30:M36"/>
    <mergeCell ref="G65:G71"/>
    <mergeCell ref="J44:J50"/>
    <mergeCell ref="J51:J57"/>
    <mergeCell ref="J58:J64"/>
    <mergeCell ref="J65:J71"/>
    <mergeCell ref="H36:H66"/>
    <mergeCell ref="B44:B50"/>
    <mergeCell ref="B51:B57"/>
    <mergeCell ref="B58:B64"/>
    <mergeCell ref="G44:G50"/>
    <mergeCell ref="G51:G57"/>
    <mergeCell ref="G58:G64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J16:J22"/>
    <mergeCell ref="J23:J29"/>
    <mergeCell ref="J30:J36"/>
    <mergeCell ref="M37:M43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</mergeCells>
  <phoneticPr fontId="10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72"/>
  <sheetViews>
    <sheetView zoomScale="85" zoomScaleNormal="85" workbookViewId="0">
      <selection activeCell="Q36" sqref="Q36:Q66"/>
    </sheetView>
  </sheetViews>
  <sheetFormatPr defaultColWidth="8.85546875" defaultRowHeight="14.25" outlineLevelRow="1"/>
  <cols>
    <col min="1" max="1" width="4.42578125" style="73" customWidth="1"/>
    <col min="2" max="2" width="18.5703125" style="79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9" customWidth="1"/>
    <col min="9" max="11" width="15" style="72" customWidth="1"/>
    <col min="12" max="12" width="14.5703125" style="193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7" t="s">
        <v>94</v>
      </c>
      <c r="C1" s="191">
        <v>497.6</v>
      </c>
    </row>
    <row r="2" spans="2:23" ht="38.1" customHeight="1">
      <c r="B2" s="442" t="s">
        <v>95</v>
      </c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  <c r="R2" s="453"/>
      <c r="S2" s="453"/>
      <c r="T2" s="453"/>
      <c r="U2" s="453"/>
    </row>
    <row r="3" spans="2:23" s="71" customFormat="1" ht="23.45" customHeight="1">
      <c r="B3" s="446" t="s">
        <v>75</v>
      </c>
      <c r="C3" s="447" t="s">
        <v>76</v>
      </c>
      <c r="D3" s="448" t="s">
        <v>77</v>
      </c>
      <c r="E3" s="448"/>
      <c r="F3" s="454" t="s">
        <v>96</v>
      </c>
      <c r="G3" s="454"/>
      <c r="H3" s="454"/>
      <c r="I3" s="455" t="s">
        <v>97</v>
      </c>
      <c r="J3" s="455"/>
      <c r="K3" s="455"/>
      <c r="L3" s="450" t="s">
        <v>98</v>
      </c>
      <c r="M3" s="450"/>
      <c r="N3" s="450"/>
      <c r="O3" s="450" t="s">
        <v>99</v>
      </c>
      <c r="P3" s="450"/>
      <c r="Q3" s="450"/>
      <c r="R3" s="450" t="s">
        <v>100</v>
      </c>
      <c r="S3" s="450"/>
      <c r="T3" s="450"/>
      <c r="U3" s="450" t="s">
        <v>101</v>
      </c>
      <c r="V3" s="450"/>
      <c r="W3" s="450"/>
    </row>
    <row r="4" spans="2:23" ht="15.75">
      <c r="B4" s="446"/>
      <c r="C4" s="447"/>
      <c r="D4" s="448"/>
      <c r="E4" s="448"/>
      <c r="F4" s="80" t="s">
        <v>84</v>
      </c>
      <c r="G4" s="91" t="s">
        <v>102</v>
      </c>
      <c r="H4" s="91" t="s">
        <v>103</v>
      </c>
      <c r="I4" s="80" t="s">
        <v>84</v>
      </c>
      <c r="J4" s="90" t="s">
        <v>102</v>
      </c>
      <c r="K4" s="90" t="s">
        <v>103</v>
      </c>
      <c r="L4" s="194" t="s">
        <v>84</v>
      </c>
      <c r="M4" s="90" t="s">
        <v>102</v>
      </c>
      <c r="N4" s="90" t="s">
        <v>103</v>
      </c>
      <c r="O4" s="192" t="s">
        <v>84</v>
      </c>
      <c r="P4" s="90" t="s">
        <v>102</v>
      </c>
      <c r="Q4" s="90" t="s">
        <v>103</v>
      </c>
      <c r="R4" s="80" t="s">
        <v>84</v>
      </c>
      <c r="S4" s="90" t="s">
        <v>102</v>
      </c>
      <c r="T4" s="90" t="s">
        <v>103</v>
      </c>
      <c r="U4" s="80" t="s">
        <v>84</v>
      </c>
      <c r="V4" s="90" t="s">
        <v>102</v>
      </c>
      <c r="W4" s="90" t="s">
        <v>103</v>
      </c>
    </row>
    <row r="5" spans="2:23" ht="14.45" hidden="1" customHeight="1" outlineLevel="1">
      <c r="B5" s="440">
        <f>D17</f>
        <v>45882</v>
      </c>
      <c r="C5" s="441" t="s">
        <v>87</v>
      </c>
      <c r="D5" s="81">
        <v>45870</v>
      </c>
      <c r="E5" s="81" t="s">
        <v>88</v>
      </c>
      <c r="F5" s="88">
        <v>415.52699999999999</v>
      </c>
      <c r="G5" s="456">
        <f>AVERAGE(F5:F8)</f>
        <v>418.38175000000001</v>
      </c>
      <c r="H5" s="456">
        <f>AVERAGEIF(F5:F35,"&lt;&gt;0")</f>
        <v>413.83356131814418</v>
      </c>
      <c r="I5" s="173">
        <f>F5/$C$1</f>
        <v>0.83506229903536966</v>
      </c>
      <c r="J5" s="435">
        <f>AVERAGE(I5:I8)</f>
        <v>0.84079933681672026</v>
      </c>
      <c r="K5" s="435">
        <f>AVERAGEIF(I5:I35,"&lt;&gt;0")</f>
        <v>0.83165908625028984</v>
      </c>
      <c r="L5" s="186">
        <v>2.4175379809703115E-3</v>
      </c>
      <c r="M5" s="451">
        <f>AVERAGE(L5:L8)</f>
        <v>2.4205689124696074E-3</v>
      </c>
      <c r="N5" s="451">
        <f>AVERAGEIF(L5:L35,"&lt;&gt;0")</f>
        <v>2.4177653881523086E-3</v>
      </c>
      <c r="O5" s="85">
        <v>8.5448905768693139E-3</v>
      </c>
      <c r="P5" s="452">
        <f>AVERAGE(O5:O8)</f>
        <v>8.5892866301938535E-3</v>
      </c>
      <c r="Q5" s="452">
        <f>AVERAGEIF(O5:O35,"&lt;&gt;0")</f>
        <v>8.142809467805167E-3</v>
      </c>
      <c r="R5" s="173">
        <v>0.9</v>
      </c>
      <c r="S5" s="435">
        <f>AVERAGE(R5:R8)</f>
        <v>0.9</v>
      </c>
      <c r="T5" s="435">
        <f>AVERAGEIF(R5:R35,"&lt;&gt;0")</f>
        <v>0.89999999999999947</v>
      </c>
      <c r="U5" s="173">
        <v>0</v>
      </c>
      <c r="V5" s="435">
        <f>AVERAGE(U5:U8)</f>
        <v>0</v>
      </c>
      <c r="W5" s="435">
        <f>AVERAGEIF(U5:U35,"&lt;&gt;0")</f>
        <v>0.75038461538461532</v>
      </c>
    </row>
    <row r="6" spans="2:23" ht="14.45" hidden="1" customHeight="1" outlineLevel="1">
      <c r="B6" s="441"/>
      <c r="C6" s="441"/>
      <c r="D6" s="81">
        <v>45871</v>
      </c>
      <c r="E6" s="81" t="s">
        <v>89</v>
      </c>
      <c r="F6" s="88">
        <v>418.1</v>
      </c>
      <c r="G6" s="456"/>
      <c r="H6" s="456"/>
      <c r="I6" s="173">
        <f t="shared" ref="I6:I69" si="0">F6/$C$1</f>
        <v>0.84023311897106112</v>
      </c>
      <c r="J6" s="435"/>
      <c r="K6" s="435"/>
      <c r="L6" s="186">
        <v>2.4160532927504029E-3</v>
      </c>
      <c r="M6" s="451"/>
      <c r="N6" s="451"/>
      <c r="O6" s="85">
        <v>8.6255173784087549E-3</v>
      </c>
      <c r="P6" s="452"/>
      <c r="Q6" s="452"/>
      <c r="R6" s="173">
        <v>0.9</v>
      </c>
      <c r="S6" s="435"/>
      <c r="T6" s="435"/>
      <c r="U6" s="173">
        <v>0</v>
      </c>
      <c r="V6" s="435"/>
      <c r="W6" s="435"/>
    </row>
    <row r="7" spans="2:23" ht="14.45" hidden="1" customHeight="1" outlineLevel="1">
      <c r="B7" s="441"/>
      <c r="C7" s="441"/>
      <c r="D7" s="81">
        <v>45872</v>
      </c>
      <c r="E7" s="81" t="s">
        <v>84</v>
      </c>
      <c r="F7" s="88">
        <v>419.9</v>
      </c>
      <c r="G7" s="456"/>
      <c r="H7" s="456"/>
      <c r="I7" s="173">
        <f t="shared" si="0"/>
        <v>0.8438504823151125</v>
      </c>
      <c r="J7" s="435"/>
      <c r="K7" s="435"/>
      <c r="L7" s="186">
        <v>2.426318067501469E-3</v>
      </c>
      <c r="M7" s="451"/>
      <c r="N7" s="451"/>
      <c r="O7" s="85">
        <v>8.6427574232524201E-3</v>
      </c>
      <c r="P7" s="452"/>
      <c r="Q7" s="452"/>
      <c r="R7" s="173">
        <v>0.9</v>
      </c>
      <c r="S7" s="435"/>
      <c r="T7" s="435"/>
      <c r="U7" s="173">
        <v>0</v>
      </c>
      <c r="V7" s="435"/>
      <c r="W7" s="435"/>
    </row>
    <row r="8" spans="2:23" ht="14.45" hidden="1" customHeight="1" outlineLevel="1">
      <c r="B8" s="441"/>
      <c r="C8" s="441"/>
      <c r="D8" s="81">
        <v>45873</v>
      </c>
      <c r="E8" s="81" t="s">
        <v>90</v>
      </c>
      <c r="F8" s="88">
        <v>420</v>
      </c>
      <c r="G8" s="456"/>
      <c r="H8" s="456"/>
      <c r="I8" s="173">
        <f t="shared" si="0"/>
        <v>0.84405144694533762</v>
      </c>
      <c r="J8" s="435"/>
      <c r="K8" s="435"/>
      <c r="L8" s="186">
        <v>2.4223663086562464E-3</v>
      </c>
      <c r="M8" s="451"/>
      <c r="N8" s="451"/>
      <c r="O8" s="85">
        <v>8.5439811422449267E-3</v>
      </c>
      <c r="P8" s="452"/>
      <c r="Q8" s="452"/>
      <c r="R8" s="173">
        <v>0.9</v>
      </c>
      <c r="S8" s="435"/>
      <c r="T8" s="435"/>
      <c r="U8" s="173">
        <v>0</v>
      </c>
      <c r="V8" s="435"/>
      <c r="W8" s="435"/>
    </row>
    <row r="9" spans="2:23" ht="14.45" hidden="1" customHeight="1" outlineLevel="1">
      <c r="B9" s="441"/>
      <c r="C9" s="441"/>
      <c r="D9" s="81">
        <v>45874</v>
      </c>
      <c r="E9" s="81" t="s">
        <v>91</v>
      </c>
      <c r="F9" s="88">
        <v>419.8</v>
      </c>
      <c r="G9" s="456">
        <f t="shared" ref="G9" si="1">AVERAGE(F9:F15)</f>
        <v>419.83518749099255</v>
      </c>
      <c r="H9" s="456"/>
      <c r="I9" s="173">
        <f t="shared" si="0"/>
        <v>0.8436495176848875</v>
      </c>
      <c r="J9" s="435">
        <f t="shared" ref="J9" si="2">AVERAGE(I9:I15)</f>
        <v>0.84372023209604607</v>
      </c>
      <c r="K9" s="435"/>
      <c r="L9" s="186">
        <v>2.4296154802080604E-3</v>
      </c>
      <c r="M9" s="451">
        <f t="shared" ref="M9" si="3">AVERAGE(L9:L15)</f>
        <v>2.4214906578015386E-3</v>
      </c>
      <c r="N9" s="451"/>
      <c r="O9" s="85">
        <v>8.6847829071463305E-3</v>
      </c>
      <c r="P9" s="452">
        <f t="shared" ref="P9" si="4">AVERAGE(O9:O15)</f>
        <v>8.5040813562671617E-3</v>
      </c>
      <c r="Q9" s="452"/>
      <c r="R9" s="173">
        <v>0.9</v>
      </c>
      <c r="S9" s="435">
        <f t="shared" ref="S9" si="5">AVERAGE(R9:R15)</f>
        <v>0.90000000000000013</v>
      </c>
      <c r="T9" s="435"/>
      <c r="U9" s="173">
        <v>0</v>
      </c>
      <c r="V9" s="435">
        <f>AVERAGE(U9:U15)</f>
        <v>0.38571428571428573</v>
      </c>
      <c r="W9" s="435"/>
    </row>
    <row r="10" spans="2:23" ht="14.45" hidden="1" customHeight="1" outlineLevel="1">
      <c r="B10" s="441"/>
      <c r="C10" s="441"/>
      <c r="D10" s="81">
        <v>45875</v>
      </c>
      <c r="E10" s="81" t="s">
        <v>92</v>
      </c>
      <c r="F10" s="88">
        <v>421</v>
      </c>
      <c r="G10" s="456"/>
      <c r="H10" s="456"/>
      <c r="I10" s="173">
        <f t="shared" si="0"/>
        <v>0.84606109324758838</v>
      </c>
      <c r="J10" s="435"/>
      <c r="K10" s="435"/>
      <c r="L10" s="186">
        <v>2.4244780583300022E-3</v>
      </c>
      <c r="M10" s="451"/>
      <c r="N10" s="451"/>
      <c r="O10" s="85">
        <v>8.5008289815917352E-3</v>
      </c>
      <c r="P10" s="452"/>
      <c r="Q10" s="452"/>
      <c r="R10" s="173">
        <v>0.9</v>
      </c>
      <c r="S10" s="435"/>
      <c r="T10" s="435"/>
      <c r="U10" s="173">
        <v>0.45</v>
      </c>
      <c r="V10" s="435"/>
      <c r="W10" s="435"/>
    </row>
    <row r="11" spans="2:23" ht="14.45" hidden="1" customHeight="1" outlineLevel="1">
      <c r="B11" s="441"/>
      <c r="C11" s="441"/>
      <c r="D11" s="81">
        <v>45876</v>
      </c>
      <c r="E11" s="81" t="s">
        <v>93</v>
      </c>
      <c r="F11" s="88">
        <v>420.6</v>
      </c>
      <c r="G11" s="456"/>
      <c r="H11" s="456"/>
      <c r="I11" s="173">
        <f t="shared" si="0"/>
        <v>0.84525723472668812</v>
      </c>
      <c r="J11" s="435"/>
      <c r="K11" s="435"/>
      <c r="L11" s="186">
        <v>2.4176818161268598E-3</v>
      </c>
      <c r="M11" s="451"/>
      <c r="N11" s="451"/>
      <c r="O11" s="85">
        <v>8.4839302592998166E-3</v>
      </c>
      <c r="P11" s="452"/>
      <c r="Q11" s="452"/>
      <c r="R11" s="173">
        <v>0.9</v>
      </c>
      <c r="S11" s="435"/>
      <c r="T11" s="435"/>
      <c r="U11" s="173">
        <v>0.45</v>
      </c>
      <c r="V11" s="435"/>
      <c r="W11" s="435"/>
    </row>
    <row r="12" spans="2:23" ht="14.45" hidden="1" customHeight="1" outlineLevel="1">
      <c r="B12" s="441"/>
      <c r="C12" s="441"/>
      <c r="D12" s="81">
        <v>45877</v>
      </c>
      <c r="E12" s="81" t="s">
        <v>88</v>
      </c>
      <c r="F12" s="88">
        <v>419.4</v>
      </c>
      <c r="G12" s="456"/>
      <c r="H12" s="456"/>
      <c r="I12" s="173">
        <f t="shared" si="0"/>
        <v>0.84284565916398702</v>
      </c>
      <c r="J12" s="435"/>
      <c r="K12" s="435"/>
      <c r="L12" s="186">
        <v>2.4163613257369167E-3</v>
      </c>
      <c r="M12" s="451"/>
      <c r="N12" s="451"/>
      <c r="O12" s="85">
        <v>8.559027345832259E-3</v>
      </c>
      <c r="P12" s="452"/>
      <c r="Q12" s="452"/>
      <c r="R12" s="173">
        <v>0.9</v>
      </c>
      <c r="S12" s="435"/>
      <c r="T12" s="435"/>
      <c r="U12" s="173">
        <v>0.45</v>
      </c>
      <c r="V12" s="435"/>
      <c r="W12" s="435"/>
    </row>
    <row r="13" spans="2:23" ht="14.45" hidden="1" customHeight="1" outlineLevel="1">
      <c r="B13" s="441"/>
      <c r="C13" s="441"/>
      <c r="D13" s="81">
        <v>45878</v>
      </c>
      <c r="E13" s="81" t="s">
        <v>89</v>
      </c>
      <c r="F13" s="88">
        <v>420.2</v>
      </c>
      <c r="G13" s="456"/>
      <c r="H13" s="456"/>
      <c r="I13" s="173">
        <f t="shared" si="0"/>
        <v>0.84445337620578775</v>
      </c>
      <c r="J13" s="435"/>
      <c r="K13" s="435"/>
      <c r="L13" s="186">
        <v>2.4199999999999998E-3</v>
      </c>
      <c r="M13" s="451"/>
      <c r="N13" s="451"/>
      <c r="O13" s="85">
        <v>8.3999999999999995E-3</v>
      </c>
      <c r="P13" s="452"/>
      <c r="Q13" s="452"/>
      <c r="R13" s="173">
        <v>0.9</v>
      </c>
      <c r="S13" s="435"/>
      <c r="T13" s="435"/>
      <c r="U13" s="173">
        <v>0.45</v>
      </c>
      <c r="V13" s="435"/>
      <c r="W13" s="435"/>
    </row>
    <row r="14" spans="2:23" ht="14.45" hidden="1" customHeight="1" outlineLevel="1">
      <c r="B14" s="441"/>
      <c r="C14" s="441"/>
      <c r="D14" s="81">
        <v>45879</v>
      </c>
      <c r="E14" s="81" t="s">
        <v>84</v>
      </c>
      <c r="F14" s="88">
        <v>418.68017808214302</v>
      </c>
      <c r="G14" s="456"/>
      <c r="H14" s="456"/>
      <c r="I14" s="173">
        <f t="shared" si="0"/>
        <v>0.84139907170848671</v>
      </c>
      <c r="J14" s="435"/>
      <c r="K14" s="435"/>
      <c r="L14" s="186">
        <v>2.4222979242089315E-3</v>
      </c>
      <c r="M14" s="451"/>
      <c r="N14" s="451"/>
      <c r="O14" s="85">
        <v>8.5000000000000006E-3</v>
      </c>
      <c r="P14" s="452"/>
      <c r="Q14" s="452"/>
      <c r="R14" s="173">
        <v>0.9</v>
      </c>
      <c r="S14" s="435"/>
      <c r="T14" s="435"/>
      <c r="U14" s="173">
        <v>0.45</v>
      </c>
      <c r="V14" s="435"/>
      <c r="W14" s="435"/>
    </row>
    <row r="15" spans="2:23" ht="14.45" hidden="1" customHeight="1" outlineLevel="1">
      <c r="B15" s="441"/>
      <c r="C15" s="441"/>
      <c r="D15" s="81">
        <v>45880</v>
      </c>
      <c r="E15" s="81" t="s">
        <v>90</v>
      </c>
      <c r="F15" s="88">
        <v>419.16613435480502</v>
      </c>
      <c r="G15" s="456"/>
      <c r="H15" s="456"/>
      <c r="I15" s="173">
        <f t="shared" si="0"/>
        <v>0.84237567193489749</v>
      </c>
      <c r="J15" s="435"/>
      <c r="K15" s="435"/>
      <c r="L15" s="186">
        <v>2.4199999999999998E-3</v>
      </c>
      <c r="M15" s="451"/>
      <c r="N15" s="451"/>
      <c r="O15" s="85">
        <v>8.3999999999999995E-3</v>
      </c>
      <c r="P15" s="452"/>
      <c r="Q15" s="452"/>
      <c r="R15" s="173">
        <v>0.9</v>
      </c>
      <c r="S15" s="435"/>
      <c r="T15" s="435"/>
      <c r="U15" s="173">
        <v>0.45</v>
      </c>
      <c r="V15" s="435"/>
      <c r="W15" s="435"/>
    </row>
    <row r="16" spans="2:23" ht="14.45" hidden="1" customHeight="1" outlineLevel="1">
      <c r="B16" s="440">
        <f>D24</f>
        <v>45889</v>
      </c>
      <c r="C16" s="441"/>
      <c r="D16" s="81">
        <v>45881</v>
      </c>
      <c r="E16" s="81" t="s">
        <v>91</v>
      </c>
      <c r="F16" s="88">
        <v>419.23662787903999</v>
      </c>
      <c r="G16" s="456">
        <f t="shared" ref="G16" si="6">AVERAGE(F16:F22)</f>
        <v>420.94938645767314</v>
      </c>
      <c r="H16" s="456"/>
      <c r="I16" s="173">
        <f t="shared" si="0"/>
        <v>0.84251733898520897</v>
      </c>
      <c r="J16" s="435">
        <f t="shared" ref="J16" si="7">AVERAGE(I16:I22)</f>
        <v>0.84595937792940734</v>
      </c>
      <c r="K16" s="435"/>
      <c r="L16" s="186">
        <v>2.4217026214601303E-3</v>
      </c>
      <c r="M16" s="451">
        <f t="shared" ref="M16" si="8">AVERAGE(L16:L22)</f>
        <v>2.4187520401608505E-3</v>
      </c>
      <c r="N16" s="451"/>
      <c r="O16" s="85">
        <v>8.4720067651449654E-3</v>
      </c>
      <c r="P16" s="452">
        <f t="shared" ref="P16" si="9">AVERAGE(O16:O22)</f>
        <v>8.1582527749698135E-3</v>
      </c>
      <c r="Q16" s="452"/>
      <c r="R16" s="173">
        <v>0.9</v>
      </c>
      <c r="S16" s="435">
        <f t="shared" ref="S16" si="10">AVERAGE(R16:R22)</f>
        <v>0.90000000000000013</v>
      </c>
      <c r="T16" s="435"/>
      <c r="U16" s="173">
        <v>0.65500000000000003</v>
      </c>
      <c r="V16" s="435">
        <f t="shared" ref="V16" si="11">AVERAGE(U16:U22)</f>
        <v>0.68428571428571439</v>
      </c>
      <c r="W16" s="435"/>
    </row>
    <row r="17" spans="2:23" ht="14.45" hidden="1" customHeight="1" outlineLevel="1">
      <c r="B17" s="441"/>
      <c r="C17" s="441"/>
      <c r="D17" s="81">
        <v>45882</v>
      </c>
      <c r="E17" s="81" t="s">
        <v>92</v>
      </c>
      <c r="F17" s="88">
        <v>427.85641990183501</v>
      </c>
      <c r="G17" s="456"/>
      <c r="H17" s="456"/>
      <c r="I17" s="173">
        <f t="shared" si="0"/>
        <v>0.85984007214998992</v>
      </c>
      <c r="J17" s="435"/>
      <c r="K17" s="435"/>
      <c r="L17" s="186">
        <v>2.4241149111325438E-3</v>
      </c>
      <c r="M17" s="451"/>
      <c r="N17" s="451"/>
      <c r="O17" s="85">
        <v>8.1359946507937649E-3</v>
      </c>
      <c r="P17" s="452"/>
      <c r="Q17" s="452"/>
      <c r="R17" s="173">
        <v>0.9</v>
      </c>
      <c r="S17" s="435"/>
      <c r="T17" s="435"/>
      <c r="U17" s="173">
        <v>0.65500000000000003</v>
      </c>
      <c r="V17" s="435"/>
      <c r="W17" s="435"/>
    </row>
    <row r="18" spans="2:23" ht="14.45" hidden="1" customHeight="1" outlineLevel="1">
      <c r="B18" s="441"/>
      <c r="C18" s="441"/>
      <c r="D18" s="81">
        <v>45883</v>
      </c>
      <c r="E18" s="81" t="s">
        <v>93</v>
      </c>
      <c r="F18" s="88">
        <v>418.61209372604998</v>
      </c>
      <c r="G18" s="456"/>
      <c r="H18" s="456"/>
      <c r="I18" s="173">
        <f t="shared" si="0"/>
        <v>0.84126224623402324</v>
      </c>
      <c r="J18" s="435"/>
      <c r="K18" s="435"/>
      <c r="L18" s="186">
        <v>2.4201767862357111E-3</v>
      </c>
      <c r="M18" s="451"/>
      <c r="N18" s="451"/>
      <c r="O18" s="85">
        <v>8.1898479314346951E-3</v>
      </c>
      <c r="P18" s="452"/>
      <c r="Q18" s="452"/>
      <c r="R18" s="173">
        <v>0.9</v>
      </c>
      <c r="S18" s="435"/>
      <c r="T18" s="435"/>
      <c r="U18" s="173">
        <v>0.65500000000000003</v>
      </c>
      <c r="V18" s="435"/>
      <c r="W18" s="435"/>
    </row>
    <row r="19" spans="2:23" ht="14.45" hidden="1" customHeight="1" outlineLevel="1">
      <c r="B19" s="441"/>
      <c r="C19" s="441"/>
      <c r="D19" s="81">
        <v>45884</v>
      </c>
      <c r="E19" s="81" t="s">
        <v>88</v>
      </c>
      <c r="F19" s="88">
        <v>420.16324541714499</v>
      </c>
      <c r="G19" s="456"/>
      <c r="H19" s="456"/>
      <c r="I19" s="173">
        <f t="shared" si="0"/>
        <v>0.84437951249426235</v>
      </c>
      <c r="J19" s="435"/>
      <c r="K19" s="435"/>
      <c r="L19" s="186">
        <v>2.4141276947344465E-3</v>
      </c>
      <c r="M19" s="451"/>
      <c r="N19" s="451"/>
      <c r="O19" s="85">
        <v>8.1708847128110235E-3</v>
      </c>
      <c r="P19" s="452"/>
      <c r="Q19" s="452"/>
      <c r="R19" s="173">
        <v>0.9</v>
      </c>
      <c r="S19" s="435"/>
      <c r="T19" s="435"/>
      <c r="U19" s="173">
        <v>0.65500000000000003</v>
      </c>
      <c r="V19" s="435"/>
      <c r="W19" s="435"/>
    </row>
    <row r="20" spans="2:23" ht="14.45" hidden="1" customHeight="1" outlineLevel="1">
      <c r="B20" s="441"/>
      <c r="C20" s="441"/>
      <c r="D20" s="81">
        <v>45885</v>
      </c>
      <c r="E20" s="81" t="s">
        <v>89</v>
      </c>
      <c r="F20" s="88">
        <v>419.93987184664297</v>
      </c>
      <c r="G20" s="456"/>
      <c r="H20" s="456"/>
      <c r="I20" s="173">
        <f t="shared" si="0"/>
        <v>0.84393061062428243</v>
      </c>
      <c r="J20" s="435"/>
      <c r="K20" s="435"/>
      <c r="L20" s="186">
        <v>2.4138604168849318E-3</v>
      </c>
      <c r="M20" s="451"/>
      <c r="N20" s="451"/>
      <c r="O20" s="85">
        <v>8.0622202622574433E-3</v>
      </c>
      <c r="P20" s="452"/>
      <c r="Q20" s="452"/>
      <c r="R20" s="173">
        <v>0.9</v>
      </c>
      <c r="S20" s="435"/>
      <c r="T20" s="435"/>
      <c r="U20" s="173">
        <v>0.65500000000000003</v>
      </c>
      <c r="V20" s="435"/>
      <c r="W20" s="435"/>
    </row>
    <row r="21" spans="2:23" ht="14.45" hidden="1" customHeight="1" outlineLevel="1">
      <c r="B21" s="441"/>
      <c r="C21" s="441"/>
      <c r="D21" s="81">
        <v>45886</v>
      </c>
      <c r="E21" s="81" t="s">
        <v>84</v>
      </c>
      <c r="F21" s="88">
        <v>419.34527959495398</v>
      </c>
      <c r="G21" s="456"/>
      <c r="H21" s="456"/>
      <c r="I21" s="173">
        <f t="shared" si="0"/>
        <v>0.84273569050432873</v>
      </c>
      <c r="J21" s="435"/>
      <c r="K21" s="435"/>
      <c r="L21" s="186">
        <v>2.4195530972037044E-3</v>
      </c>
      <c r="M21" s="451"/>
      <c r="N21" s="451"/>
      <c r="O21" s="85">
        <v>8.0721648122890153E-3</v>
      </c>
      <c r="P21" s="452"/>
      <c r="Q21" s="452"/>
      <c r="R21" s="173">
        <v>0.9</v>
      </c>
      <c r="S21" s="435"/>
      <c r="T21" s="435"/>
      <c r="U21" s="173">
        <v>0.65500000000000003</v>
      </c>
      <c r="V21" s="435"/>
      <c r="W21" s="435"/>
    </row>
    <row r="22" spans="2:23" ht="14.45" hidden="1" customHeight="1" outlineLevel="1">
      <c r="B22" s="441"/>
      <c r="C22" s="441"/>
      <c r="D22" s="81">
        <v>45887</v>
      </c>
      <c r="E22" s="81" t="s">
        <v>90</v>
      </c>
      <c r="F22" s="88">
        <v>421.49216683804502</v>
      </c>
      <c r="G22" s="456"/>
      <c r="H22" s="456"/>
      <c r="I22" s="173">
        <f t="shared" si="0"/>
        <v>0.84705017451375608</v>
      </c>
      <c r="J22" s="435"/>
      <c r="K22" s="435"/>
      <c r="L22" s="186">
        <v>2.4177287534744869E-3</v>
      </c>
      <c r="M22" s="451"/>
      <c r="N22" s="451"/>
      <c r="O22" s="85">
        <v>8.0046502900577906E-3</v>
      </c>
      <c r="P22" s="452"/>
      <c r="Q22" s="452"/>
      <c r="R22" s="173">
        <v>0.9</v>
      </c>
      <c r="S22" s="435"/>
      <c r="T22" s="435"/>
      <c r="U22" s="173">
        <v>0.86</v>
      </c>
      <c r="V22" s="435"/>
      <c r="W22" s="435"/>
    </row>
    <row r="23" spans="2:23" ht="14.45" hidden="1" customHeight="1" outlineLevel="1">
      <c r="B23" s="440">
        <f>D24</f>
        <v>45889</v>
      </c>
      <c r="C23" s="441"/>
      <c r="D23" s="81">
        <v>45888</v>
      </c>
      <c r="E23" s="81" t="s">
        <v>91</v>
      </c>
      <c r="F23" s="88">
        <v>401.41203981970898</v>
      </c>
      <c r="G23" s="456">
        <f t="shared" ref="G23" si="12">AVERAGE(F23:F29)</f>
        <v>403.24594107474917</v>
      </c>
      <c r="H23" s="456"/>
      <c r="I23" s="173">
        <f t="shared" si="0"/>
        <v>0.80669622150263054</v>
      </c>
      <c r="J23" s="435">
        <f t="shared" ref="J23" si="13">AVERAGE(I23:I29)</f>
        <v>0.81038171437851514</v>
      </c>
      <c r="K23" s="435"/>
      <c r="L23" s="186">
        <v>2.4143458168088068E-3</v>
      </c>
      <c r="M23" s="451">
        <f t="shared" ref="M23" si="14">AVERAGE(L23:L29)</f>
        <v>2.4149587817623862E-3</v>
      </c>
      <c r="N23" s="451"/>
      <c r="O23" s="85">
        <v>7.9890110229381608E-3</v>
      </c>
      <c r="P23" s="452">
        <f t="shared" ref="P23" si="15">AVERAGE(O23:O29)</f>
        <v>7.9209009152169541E-3</v>
      </c>
      <c r="Q23" s="452"/>
      <c r="R23" s="173">
        <v>0.9</v>
      </c>
      <c r="S23" s="435">
        <f t="shared" ref="S23" si="16">AVERAGE(R23:R29)</f>
        <v>0.90000000000000013</v>
      </c>
      <c r="T23" s="435"/>
      <c r="U23" s="173">
        <v>0.86</v>
      </c>
      <c r="V23" s="435">
        <f>AVERAGE(U23:U29)</f>
        <v>0.8600000000000001</v>
      </c>
      <c r="W23" s="435"/>
    </row>
    <row r="24" spans="2:23" ht="14.45" hidden="1" customHeight="1" outlineLevel="1">
      <c r="B24" s="441"/>
      <c r="C24" s="441"/>
      <c r="D24" s="81">
        <v>45889</v>
      </c>
      <c r="E24" s="81" t="s">
        <v>92</v>
      </c>
      <c r="F24" s="88">
        <v>402.00153342662497</v>
      </c>
      <c r="G24" s="456"/>
      <c r="H24" s="456"/>
      <c r="I24" s="173">
        <f t="shared" si="0"/>
        <v>0.80788089514996975</v>
      </c>
      <c r="J24" s="435"/>
      <c r="K24" s="435"/>
      <c r="L24" s="186">
        <v>2.4116917720045363E-3</v>
      </c>
      <c r="M24" s="451"/>
      <c r="N24" s="451"/>
      <c r="O24" s="85">
        <v>7.9602811128910555E-3</v>
      </c>
      <c r="P24" s="452"/>
      <c r="Q24" s="452"/>
      <c r="R24" s="173">
        <v>0.9</v>
      </c>
      <c r="S24" s="435"/>
      <c r="T24" s="435"/>
      <c r="U24" s="173">
        <v>0.86</v>
      </c>
      <c r="V24" s="435"/>
      <c r="W24" s="435"/>
    </row>
    <row r="25" spans="2:23" ht="14.45" hidden="1" customHeight="1" outlineLevel="1">
      <c r="B25" s="441"/>
      <c r="C25" s="441"/>
      <c r="D25" s="81">
        <v>45890</v>
      </c>
      <c r="E25" s="81" t="s">
        <v>93</v>
      </c>
      <c r="F25" s="88">
        <v>403.35327136993999</v>
      </c>
      <c r="G25" s="456"/>
      <c r="H25" s="456"/>
      <c r="I25" s="173">
        <f t="shared" si="0"/>
        <v>0.81059741030936494</v>
      </c>
      <c r="J25" s="435"/>
      <c r="K25" s="435"/>
      <c r="L25" s="186">
        <v>2.4104642234042991E-3</v>
      </c>
      <c r="M25" s="451"/>
      <c r="N25" s="451"/>
      <c r="O25" s="85">
        <v>7.9450512570727397E-3</v>
      </c>
      <c r="P25" s="452"/>
      <c r="Q25" s="452"/>
      <c r="R25" s="173">
        <v>0.9</v>
      </c>
      <c r="S25" s="435"/>
      <c r="T25" s="435"/>
      <c r="U25" s="173">
        <v>0.86</v>
      </c>
      <c r="V25" s="435"/>
      <c r="W25" s="435"/>
    </row>
    <row r="26" spans="2:23" ht="14.45" hidden="1" customHeight="1" outlineLevel="1">
      <c r="B26" s="441"/>
      <c r="C26" s="441"/>
      <c r="D26" s="81">
        <v>45891</v>
      </c>
      <c r="E26" s="81" t="s">
        <v>88</v>
      </c>
      <c r="F26" s="88">
        <v>404.16453559750698</v>
      </c>
      <c r="G26" s="456"/>
      <c r="H26" s="456"/>
      <c r="I26" s="173">
        <f t="shared" si="0"/>
        <v>0.81222776446444322</v>
      </c>
      <c r="J26" s="435"/>
      <c r="K26" s="435"/>
      <c r="L26" s="186">
        <v>2.4195755573692798E-3</v>
      </c>
      <c r="M26" s="451"/>
      <c r="N26" s="451"/>
      <c r="O26" s="85">
        <v>7.9444846201656826E-3</v>
      </c>
      <c r="P26" s="452"/>
      <c r="Q26" s="452"/>
      <c r="R26" s="173">
        <v>0.9</v>
      </c>
      <c r="S26" s="435"/>
      <c r="T26" s="435"/>
      <c r="U26" s="173">
        <v>0.86</v>
      </c>
      <c r="V26" s="435"/>
      <c r="W26" s="435"/>
    </row>
    <row r="27" spans="2:23" ht="14.45" hidden="1" customHeight="1" outlineLevel="1">
      <c r="B27" s="441"/>
      <c r="C27" s="441"/>
      <c r="D27" s="81">
        <v>45892</v>
      </c>
      <c r="E27" s="81" t="s">
        <v>89</v>
      </c>
      <c r="F27" s="88">
        <v>404.34743390554502</v>
      </c>
      <c r="G27" s="456"/>
      <c r="H27" s="456"/>
      <c r="I27" s="173">
        <f t="shared" si="0"/>
        <v>0.81259532537287982</v>
      </c>
      <c r="J27" s="435"/>
      <c r="K27" s="435"/>
      <c r="L27" s="186">
        <v>2.4159401034810129E-3</v>
      </c>
      <c r="M27" s="451"/>
      <c r="N27" s="451"/>
      <c r="O27" s="85">
        <v>7.9281099261517291E-3</v>
      </c>
      <c r="P27" s="452"/>
      <c r="Q27" s="452"/>
      <c r="R27" s="173">
        <v>0.9</v>
      </c>
      <c r="S27" s="435"/>
      <c r="T27" s="435"/>
      <c r="U27" s="173">
        <v>0.86</v>
      </c>
      <c r="V27" s="435"/>
      <c r="W27" s="435"/>
    </row>
    <row r="28" spans="2:23" ht="14.45" hidden="1" customHeight="1" outlineLevel="1">
      <c r="B28" s="441"/>
      <c r="C28" s="441"/>
      <c r="D28" s="81">
        <v>45893</v>
      </c>
      <c r="E28" s="81" t="s">
        <v>84</v>
      </c>
      <c r="F28" s="88">
        <v>403.524407367653</v>
      </c>
      <c r="G28" s="456"/>
      <c r="H28" s="456"/>
      <c r="I28" s="173">
        <f t="shared" si="0"/>
        <v>0.81094133313435079</v>
      </c>
      <c r="J28" s="435"/>
      <c r="K28" s="435"/>
      <c r="L28" s="186">
        <v>2.4182022786455983E-3</v>
      </c>
      <c r="M28" s="451"/>
      <c r="N28" s="451"/>
      <c r="O28" s="85">
        <v>7.8440616820536439E-3</v>
      </c>
      <c r="P28" s="452"/>
      <c r="Q28" s="452"/>
      <c r="R28" s="173">
        <v>0.9</v>
      </c>
      <c r="S28" s="435"/>
      <c r="T28" s="435"/>
      <c r="U28" s="173">
        <v>0.86</v>
      </c>
      <c r="V28" s="435"/>
      <c r="W28" s="435"/>
    </row>
    <row r="29" spans="2:23" ht="14.45" hidden="1" customHeight="1" outlineLevel="1">
      <c r="B29" s="441"/>
      <c r="C29" s="441"/>
      <c r="D29" s="81">
        <v>45894</v>
      </c>
      <c r="E29" s="81" t="s">
        <v>90</v>
      </c>
      <c r="F29" s="88">
        <v>403.91836603626501</v>
      </c>
      <c r="G29" s="456"/>
      <c r="H29" s="456"/>
      <c r="I29" s="173">
        <f t="shared" si="0"/>
        <v>0.81173305071596658</v>
      </c>
      <c r="J29" s="435"/>
      <c r="K29" s="435"/>
      <c r="L29" s="186">
        <v>2.4144917206231709E-3</v>
      </c>
      <c r="M29" s="451"/>
      <c r="N29" s="451"/>
      <c r="O29" s="85">
        <v>7.8353067852456656E-3</v>
      </c>
      <c r="P29" s="452"/>
      <c r="Q29" s="452"/>
      <c r="R29" s="173">
        <v>0.9</v>
      </c>
      <c r="S29" s="435"/>
      <c r="T29" s="435"/>
      <c r="U29" s="173">
        <v>0.86</v>
      </c>
      <c r="V29" s="435"/>
      <c r="W29" s="435"/>
    </row>
    <row r="30" spans="2:23" ht="14.45" hidden="1" customHeight="1" outlineLevel="1">
      <c r="B30" s="440">
        <f>D38</f>
        <v>45903</v>
      </c>
      <c r="C30" s="441"/>
      <c r="D30" s="81">
        <v>45895</v>
      </c>
      <c r="E30" s="81" t="s">
        <v>91</v>
      </c>
      <c r="F30" s="88">
        <v>405.17091450498998</v>
      </c>
      <c r="G30" s="456">
        <f t="shared" ref="G30" si="17">AVERAGE(F30:F36)</f>
        <v>408.19611761025908</v>
      </c>
      <c r="H30" s="456"/>
      <c r="I30" s="173">
        <f t="shared" si="0"/>
        <v>0.81425023011452968</v>
      </c>
      <c r="J30" s="435">
        <f t="shared" ref="J30" si="18">AVERAGE(I30:I36)</f>
        <v>0.82032981834859153</v>
      </c>
      <c r="K30" s="435"/>
      <c r="L30" s="186">
        <v>2.4095767650316939E-3</v>
      </c>
      <c r="M30" s="451">
        <f t="shared" ref="M30" si="19">AVERAGE(L30:L36)</f>
        <v>2.4145539955588192E-3</v>
      </c>
      <c r="N30" s="451"/>
      <c r="O30" s="85">
        <v>7.8142648905937216E-3</v>
      </c>
      <c r="P30" s="452">
        <f t="shared" ref="P30" si="20">AVERAGE(O30:O36)</f>
        <v>7.6270768246166709E-3</v>
      </c>
      <c r="Q30" s="452"/>
      <c r="R30" s="173">
        <v>0.9</v>
      </c>
      <c r="S30" s="435">
        <f t="shared" ref="S30" si="21">AVERAGE(R30:R36)</f>
        <v>0.90000000000000013</v>
      </c>
      <c r="T30" s="435"/>
      <c r="U30" s="173">
        <v>1</v>
      </c>
      <c r="V30" s="435">
        <f t="shared" ref="V30" si="22">AVERAGE(U30:U36)</f>
        <v>1</v>
      </c>
      <c r="W30" s="435"/>
    </row>
    <row r="31" spans="2:23" ht="14.45" hidden="1" customHeight="1" outlineLevel="1">
      <c r="B31" s="441"/>
      <c r="C31" s="441"/>
      <c r="D31" s="81">
        <v>45896</v>
      </c>
      <c r="E31" s="81" t="s">
        <v>92</v>
      </c>
      <c r="F31" s="88">
        <v>405.63529728502402</v>
      </c>
      <c r="G31" s="456"/>
      <c r="H31" s="456"/>
      <c r="I31" s="173">
        <f t="shared" si="0"/>
        <v>0.81518347525125401</v>
      </c>
      <c r="J31" s="435"/>
      <c r="K31" s="435"/>
      <c r="L31" s="186">
        <v>2.4120074254834383E-3</v>
      </c>
      <c r="M31" s="451"/>
      <c r="N31" s="451"/>
      <c r="O31" s="85">
        <v>7.7428535404251561E-3</v>
      </c>
      <c r="P31" s="452"/>
      <c r="Q31" s="452"/>
      <c r="R31" s="173">
        <v>0.9</v>
      </c>
      <c r="S31" s="435"/>
      <c r="T31" s="435"/>
      <c r="U31" s="173">
        <v>1</v>
      </c>
      <c r="V31" s="435"/>
      <c r="W31" s="435"/>
    </row>
    <row r="32" spans="2:23" ht="14.45" hidden="1" customHeight="1" outlineLevel="1">
      <c r="B32" s="441"/>
      <c r="C32" s="441"/>
      <c r="D32" s="81">
        <v>45897</v>
      </c>
      <c r="E32" s="81" t="s">
        <v>93</v>
      </c>
      <c r="F32" s="88">
        <v>405.53459916348999</v>
      </c>
      <c r="G32" s="456"/>
      <c r="H32" s="456"/>
      <c r="I32" s="173">
        <f t="shared" si="0"/>
        <v>0.8149811076436696</v>
      </c>
      <c r="J32" s="435"/>
      <c r="K32" s="435"/>
      <c r="L32" s="186">
        <v>2.4118157628332331E-3</v>
      </c>
      <c r="M32" s="451"/>
      <c r="N32" s="451"/>
      <c r="O32" s="85">
        <v>7.6901970844117313E-3</v>
      </c>
      <c r="P32" s="452"/>
      <c r="Q32" s="452"/>
      <c r="R32" s="173">
        <v>0.9</v>
      </c>
      <c r="S32" s="435"/>
      <c r="T32" s="435"/>
      <c r="U32" s="173">
        <v>1</v>
      </c>
      <c r="V32" s="435"/>
      <c r="W32" s="435"/>
    </row>
    <row r="33" spans="2:23" ht="14.45" hidden="1" customHeight="1" outlineLevel="1">
      <c r="B33" s="441"/>
      <c r="C33" s="441"/>
      <c r="D33" s="81">
        <v>45898</v>
      </c>
      <c r="E33" s="81" t="s">
        <v>88</v>
      </c>
      <c r="F33" s="88">
        <v>403.04509539053299</v>
      </c>
      <c r="G33" s="456"/>
      <c r="H33" s="456"/>
      <c r="I33" s="173">
        <f t="shared" si="0"/>
        <v>0.80997808559190709</v>
      </c>
      <c r="J33" s="435"/>
      <c r="K33" s="435"/>
      <c r="L33" s="186">
        <v>2.4182681081870785E-3</v>
      </c>
      <c r="M33" s="451"/>
      <c r="N33" s="451"/>
      <c r="O33" s="85">
        <v>7.7024090218748772E-3</v>
      </c>
      <c r="P33" s="452"/>
      <c r="Q33" s="452"/>
      <c r="R33" s="173">
        <v>0.9</v>
      </c>
      <c r="S33" s="435"/>
      <c r="T33" s="435"/>
      <c r="U33" s="173">
        <v>1</v>
      </c>
      <c r="V33" s="435"/>
      <c r="W33" s="435"/>
    </row>
    <row r="34" spans="2:23" ht="14.45" hidden="1" customHeight="1" outlineLevel="1">
      <c r="B34" s="441"/>
      <c r="C34" s="441"/>
      <c r="D34" s="81">
        <v>45899</v>
      </c>
      <c r="E34" s="81" t="s">
        <v>89</v>
      </c>
      <c r="F34" s="88">
        <v>406.13913710699302</v>
      </c>
      <c r="G34" s="456"/>
      <c r="H34" s="456"/>
      <c r="I34" s="173">
        <f t="shared" si="0"/>
        <v>0.81619601508640072</v>
      </c>
      <c r="J34" s="435"/>
      <c r="K34" s="435"/>
      <c r="L34" s="186">
        <v>2.4161210042765225E-3</v>
      </c>
      <c r="M34" s="451"/>
      <c r="N34" s="451"/>
      <c r="O34" s="85">
        <v>7.6018122940853389E-3</v>
      </c>
      <c r="P34" s="452"/>
      <c r="Q34" s="452"/>
      <c r="R34" s="173">
        <v>0.9</v>
      </c>
      <c r="S34" s="435"/>
      <c r="T34" s="435"/>
      <c r="U34" s="173">
        <v>1</v>
      </c>
      <c r="V34" s="435"/>
      <c r="W34" s="435"/>
    </row>
    <row r="35" spans="2:23" hidden="1" outlineLevel="1">
      <c r="B35" s="441"/>
      <c r="C35" s="441"/>
      <c r="D35" s="81">
        <v>45900</v>
      </c>
      <c r="E35" s="81" t="s">
        <v>84</v>
      </c>
      <c r="F35" s="88">
        <v>421.57475224753603</v>
      </c>
      <c r="G35" s="456"/>
      <c r="H35" s="456"/>
      <c r="I35" s="173">
        <f t="shared" si="0"/>
        <v>0.84721614197655948</v>
      </c>
      <c r="J35" s="435"/>
      <c r="K35" s="435"/>
      <c r="L35" s="186">
        <v>2.4142519589577475E-3</v>
      </c>
      <c r="M35" s="451"/>
      <c r="N35" s="451"/>
      <c r="O35" s="85">
        <v>7.4357648246164308E-3</v>
      </c>
      <c r="P35" s="452"/>
      <c r="Q35" s="452"/>
      <c r="R35" s="173">
        <v>0.9</v>
      </c>
      <c r="S35" s="435"/>
      <c r="T35" s="435"/>
      <c r="U35" s="173">
        <v>1</v>
      </c>
      <c r="V35" s="435"/>
      <c r="W35" s="435"/>
    </row>
    <row r="36" spans="2:23" collapsed="1">
      <c r="B36" s="441"/>
      <c r="D36" s="81">
        <v>45901</v>
      </c>
      <c r="E36" s="81" t="s">
        <v>90</v>
      </c>
      <c r="F36" s="88">
        <v>410.27302757324799</v>
      </c>
      <c r="G36" s="456"/>
      <c r="H36" s="456">
        <f>AVERAGEIF(F36:F65,"&lt;&gt;0")</f>
        <v>399.95591657350758</v>
      </c>
      <c r="I36" s="173">
        <f t="shared" si="0"/>
        <v>0.82450367277581982</v>
      </c>
      <c r="J36" s="435"/>
      <c r="K36" s="435">
        <f>AVERAGEIF(I36:I65,"&lt;&gt;0")</f>
        <v>0.80376992880528053</v>
      </c>
      <c r="L36" s="186">
        <v>2.4198369441420201E-3</v>
      </c>
      <c r="M36" s="451"/>
      <c r="N36" s="451">
        <f>AVERAGEIF(L36:L65,"&lt;&gt;0")</f>
        <v>2.4160533916313394E-3</v>
      </c>
      <c r="O36" s="85">
        <v>7.4022361163094408E-3</v>
      </c>
      <c r="P36" s="452"/>
      <c r="Q36" s="452">
        <f>AVERAGEIF(O36:O65,"&lt;&gt;0")</f>
        <v>7.2338178754736754E-3</v>
      </c>
      <c r="R36" s="173">
        <v>0.9</v>
      </c>
      <c r="S36" s="435"/>
      <c r="T36" s="435">
        <f>AVERAGEIF(R36:R65,"&lt;&gt;0")</f>
        <v>0.90000000000000024</v>
      </c>
      <c r="U36" s="173">
        <v>1</v>
      </c>
      <c r="V36" s="435"/>
      <c r="W36" s="435">
        <f>AVERAGEIF(U36:U65,"&lt;&gt;0")</f>
        <v>0.43066666666666664</v>
      </c>
    </row>
    <row r="37" spans="2:23">
      <c r="B37" s="440">
        <f>B30+7</f>
        <v>45910</v>
      </c>
      <c r="D37" s="81">
        <v>45902</v>
      </c>
      <c r="E37" s="81" t="s">
        <v>91</v>
      </c>
      <c r="F37" s="88">
        <v>387.26986098846601</v>
      </c>
      <c r="G37" s="456">
        <f t="shared" ref="G37" si="23">AVERAGE(F37:F43)</f>
        <v>393.305149727328</v>
      </c>
      <c r="H37" s="456"/>
      <c r="I37" s="173">
        <f t="shared" si="0"/>
        <v>0.77827544410865357</v>
      </c>
      <c r="J37" s="435">
        <f t="shared" ref="J37" si="24">AVERAGE(I37:I43)</f>
        <v>0.79040423980572327</v>
      </c>
      <c r="K37" s="435"/>
      <c r="L37" s="186">
        <v>2.4242642791822105E-3</v>
      </c>
      <c r="M37" s="451">
        <f t="shared" ref="M37" si="25">AVERAGE(L37:L43)</f>
        <v>2.4162569751672038E-3</v>
      </c>
      <c r="N37" s="451"/>
      <c r="O37" s="85">
        <v>7.405403710594562E-3</v>
      </c>
      <c r="P37" s="452">
        <f t="shared" ref="P37" si="26">AVERAGE(O37:O43)</f>
        <v>7.2948302616777398E-3</v>
      </c>
      <c r="Q37" s="452"/>
      <c r="R37" s="173">
        <v>0.9</v>
      </c>
      <c r="S37" s="435">
        <f t="shared" ref="S37" si="27">AVERAGE(R37:R43)</f>
        <v>0.90000000000000013</v>
      </c>
      <c r="T37" s="435"/>
      <c r="U37" s="173">
        <v>0.16</v>
      </c>
      <c r="V37" s="435">
        <f t="shared" ref="V37" si="28">AVERAGE(U37:U43)</f>
        <v>0.16</v>
      </c>
      <c r="W37" s="435"/>
    </row>
    <row r="38" spans="2:23">
      <c r="B38" s="441"/>
      <c r="D38" s="81">
        <v>45903</v>
      </c>
      <c r="E38" s="81" t="s">
        <v>92</v>
      </c>
      <c r="F38" s="88">
        <v>386.40390867429198</v>
      </c>
      <c r="G38" s="456"/>
      <c r="H38" s="456"/>
      <c r="I38" s="173">
        <f t="shared" si="0"/>
        <v>0.77653518624254814</v>
      </c>
      <c r="J38" s="435"/>
      <c r="K38" s="435"/>
      <c r="L38" s="186">
        <v>2.4176219280058848E-3</v>
      </c>
      <c r="M38" s="451"/>
      <c r="N38" s="451"/>
      <c r="O38" s="85">
        <v>7.3548234368800607E-3</v>
      </c>
      <c r="P38" s="452"/>
      <c r="Q38" s="452"/>
      <c r="R38" s="173">
        <v>0.9</v>
      </c>
      <c r="S38" s="435"/>
      <c r="T38" s="435"/>
      <c r="U38" s="173">
        <v>0.16</v>
      </c>
      <c r="V38" s="435"/>
      <c r="W38" s="435"/>
    </row>
    <row r="39" spans="2:23">
      <c r="B39" s="441"/>
      <c r="D39" s="81">
        <v>45904</v>
      </c>
      <c r="E39" s="81" t="s">
        <v>93</v>
      </c>
      <c r="F39" s="88">
        <v>400.03121108887098</v>
      </c>
      <c r="G39" s="456"/>
      <c r="H39" s="456"/>
      <c r="I39" s="173">
        <f t="shared" si="0"/>
        <v>0.80392124414966026</v>
      </c>
      <c r="J39" s="435"/>
      <c r="K39" s="435"/>
      <c r="L39" s="186">
        <v>2.414389611346632E-3</v>
      </c>
      <c r="M39" s="451"/>
      <c r="N39" s="451"/>
      <c r="O39" s="85">
        <v>7.3418689761090379E-3</v>
      </c>
      <c r="P39" s="452"/>
      <c r="Q39" s="452"/>
      <c r="R39" s="173">
        <v>0.9</v>
      </c>
      <c r="S39" s="435"/>
      <c r="T39" s="435"/>
      <c r="U39" s="173">
        <v>0.16</v>
      </c>
      <c r="V39" s="435"/>
      <c r="W39" s="435"/>
    </row>
    <row r="40" spans="2:23">
      <c r="B40" s="441"/>
      <c r="D40" s="81">
        <v>45905</v>
      </c>
      <c r="E40" s="81" t="s">
        <v>88</v>
      </c>
      <c r="F40" s="88">
        <v>402.82661169443298</v>
      </c>
      <c r="G40" s="456"/>
      <c r="H40" s="456"/>
      <c r="I40" s="173">
        <f t="shared" si="0"/>
        <v>0.80953901063993761</v>
      </c>
      <c r="J40" s="435"/>
      <c r="K40" s="435"/>
      <c r="L40" s="186">
        <v>2.4101885074484797E-3</v>
      </c>
      <c r="M40" s="451"/>
      <c r="N40" s="451"/>
      <c r="O40" s="85">
        <v>7.2093819104807793E-3</v>
      </c>
      <c r="P40" s="452"/>
      <c r="Q40" s="452"/>
      <c r="R40" s="173">
        <v>0.9</v>
      </c>
      <c r="S40" s="435"/>
      <c r="T40" s="435"/>
      <c r="U40" s="173">
        <v>0.16</v>
      </c>
      <c r="V40" s="435"/>
      <c r="W40" s="435"/>
    </row>
    <row r="41" spans="2:23">
      <c r="B41" s="441"/>
      <c r="D41" s="81">
        <v>45906</v>
      </c>
      <c r="E41" s="81" t="s">
        <v>89</v>
      </c>
      <c r="F41" s="88">
        <v>387.43051530140599</v>
      </c>
      <c r="G41" s="456"/>
      <c r="H41" s="456"/>
      <c r="I41" s="173">
        <f t="shared" si="0"/>
        <v>0.77859830245459405</v>
      </c>
      <c r="J41" s="435"/>
      <c r="K41" s="435"/>
      <c r="L41" s="186">
        <v>2.4098843377677367E-3</v>
      </c>
      <c r="M41" s="451"/>
      <c r="N41" s="451"/>
      <c r="O41" s="85">
        <v>7.2252045134758381E-3</v>
      </c>
      <c r="P41" s="452"/>
      <c r="Q41" s="452"/>
      <c r="R41" s="173">
        <v>0.9</v>
      </c>
      <c r="S41" s="435"/>
      <c r="T41" s="435"/>
      <c r="U41" s="173">
        <v>0.16</v>
      </c>
      <c r="V41" s="435"/>
      <c r="W41" s="435"/>
    </row>
    <row r="42" spans="2:23">
      <c r="B42" s="441"/>
      <c r="D42" s="81">
        <v>45907</v>
      </c>
      <c r="E42" s="81" t="s">
        <v>84</v>
      </c>
      <c r="F42" s="88">
        <v>387.58529625238202</v>
      </c>
      <c r="G42" s="456"/>
      <c r="H42" s="456"/>
      <c r="I42" s="173">
        <f t="shared" si="0"/>
        <v>0.77890935742038181</v>
      </c>
      <c r="J42" s="435"/>
      <c r="K42" s="435"/>
      <c r="L42" s="186">
        <v>2.4177604085242684E-3</v>
      </c>
      <c r="M42" s="451"/>
      <c r="N42" s="451"/>
      <c r="O42" s="85">
        <v>7.3022167956627955E-3</v>
      </c>
      <c r="P42" s="452"/>
      <c r="Q42" s="452"/>
      <c r="R42" s="173">
        <v>0.9</v>
      </c>
      <c r="S42" s="435"/>
      <c r="T42" s="435"/>
      <c r="U42" s="173">
        <v>0.16</v>
      </c>
      <c r="V42" s="435"/>
      <c r="W42" s="435"/>
    </row>
    <row r="43" spans="2:23">
      <c r="B43" s="441"/>
      <c r="D43" s="81">
        <v>45908</v>
      </c>
      <c r="E43" s="81" t="s">
        <v>90</v>
      </c>
      <c r="F43" s="88">
        <v>401.58864409144599</v>
      </c>
      <c r="G43" s="456"/>
      <c r="H43" s="456"/>
      <c r="I43" s="173">
        <f t="shared" si="0"/>
        <v>0.80705113362428849</v>
      </c>
      <c r="J43" s="435"/>
      <c r="K43" s="435"/>
      <c r="L43" s="186">
        <v>2.4196897538952163E-3</v>
      </c>
      <c r="M43" s="451"/>
      <c r="N43" s="451"/>
      <c r="O43" s="85">
        <v>7.2249124885411095E-3</v>
      </c>
      <c r="P43" s="452"/>
      <c r="Q43" s="452"/>
      <c r="R43" s="173">
        <v>0.9</v>
      </c>
      <c r="S43" s="435"/>
      <c r="T43" s="435"/>
      <c r="U43" s="173">
        <v>0.16</v>
      </c>
      <c r="V43" s="435"/>
      <c r="W43" s="435"/>
    </row>
    <row r="44" spans="2:23">
      <c r="B44" s="440">
        <f t="shared" ref="B44" si="29">B37+7</f>
        <v>45917</v>
      </c>
      <c r="D44" s="81">
        <f>D43+1</f>
        <v>45909</v>
      </c>
      <c r="E44" s="81" t="s">
        <v>91</v>
      </c>
      <c r="F44" s="88">
        <v>404.908065848212</v>
      </c>
      <c r="G44" s="456">
        <f t="shared" ref="G44:G65" si="30">AVERAGE(F44:F50)</f>
        <v>405.13281041972431</v>
      </c>
      <c r="H44" s="456"/>
      <c r="I44" s="173">
        <f t="shared" si="0"/>
        <v>0.81372199728338424</v>
      </c>
      <c r="J44" s="435">
        <f t="shared" ref="J44:J65" si="31">AVERAGE(I44:I50)</f>
        <v>0.81417365438047473</v>
      </c>
      <c r="K44" s="435"/>
      <c r="L44" s="186">
        <v>2.4180739556977585E-3</v>
      </c>
      <c r="M44" s="435">
        <f t="shared" ref="M44:M65" si="32">AVERAGE(L44:L50)</f>
        <v>2.4153093005939499E-3</v>
      </c>
      <c r="N44" s="451"/>
      <c r="O44" s="85">
        <v>7.2319181208054728E-3</v>
      </c>
      <c r="P44" s="435">
        <f t="shared" ref="P44:P65" si="33">AVERAGE(O44:O50)</f>
        <v>7.1487457405787847E-3</v>
      </c>
      <c r="Q44" s="452"/>
      <c r="R44" s="173">
        <v>0.9</v>
      </c>
      <c r="S44" s="435">
        <f t="shared" ref="S44:S65" si="34">AVERAGE(R44:R50)</f>
        <v>0.90000000000000013</v>
      </c>
      <c r="T44" s="435"/>
      <c r="U44" s="72">
        <v>0.62</v>
      </c>
      <c r="V44" s="435">
        <f t="shared" ref="V44:V65" si="35">AVERAGE(U44:U50)</f>
        <v>0.62</v>
      </c>
      <c r="W44" s="435"/>
    </row>
    <row r="45" spans="2:23">
      <c r="B45" s="441"/>
      <c r="D45" s="81">
        <f t="shared" ref="D45:D71" si="36">D44+1</f>
        <v>45910</v>
      </c>
      <c r="E45" s="81" t="s">
        <v>92</v>
      </c>
      <c r="F45" s="88">
        <v>403.35973321336502</v>
      </c>
      <c r="G45" s="456"/>
      <c r="H45" s="456"/>
      <c r="I45" s="173">
        <f t="shared" si="0"/>
        <v>0.81061039632910969</v>
      </c>
      <c r="J45" s="435"/>
      <c r="K45" s="435"/>
      <c r="L45" s="186">
        <v>2.4158846939521541E-3</v>
      </c>
      <c r="M45" s="435"/>
      <c r="N45" s="451"/>
      <c r="O45" s="85">
        <v>7.1397305512904945E-3</v>
      </c>
      <c r="P45" s="435"/>
      <c r="Q45" s="452"/>
      <c r="R45" s="173">
        <v>0.9</v>
      </c>
      <c r="S45" s="435"/>
      <c r="T45" s="435"/>
      <c r="U45" s="72">
        <v>0.62</v>
      </c>
      <c r="V45" s="435"/>
      <c r="W45" s="435"/>
    </row>
    <row r="46" spans="2:23">
      <c r="B46" s="441"/>
      <c r="D46" s="81">
        <f t="shared" si="36"/>
        <v>45911</v>
      </c>
      <c r="E46" s="81" t="s">
        <v>93</v>
      </c>
      <c r="F46" s="88">
        <v>403.71257966422297</v>
      </c>
      <c r="G46" s="456"/>
      <c r="H46" s="456"/>
      <c r="I46" s="173">
        <f t="shared" si="0"/>
        <v>0.81131949289433869</v>
      </c>
      <c r="J46" s="435"/>
      <c r="K46" s="435"/>
      <c r="L46" s="186">
        <v>2.4135102611244153E-3</v>
      </c>
      <c r="M46" s="435"/>
      <c r="N46" s="451"/>
      <c r="O46" s="85">
        <v>7.1260296753057981E-3</v>
      </c>
      <c r="P46" s="435"/>
      <c r="Q46" s="452"/>
      <c r="R46" s="173">
        <v>0.9</v>
      </c>
      <c r="S46" s="435"/>
      <c r="T46" s="435"/>
      <c r="U46" s="72">
        <v>0.62</v>
      </c>
      <c r="V46" s="435"/>
      <c r="W46" s="435"/>
    </row>
    <row r="47" spans="2:23">
      <c r="B47" s="441"/>
      <c r="D47" s="81">
        <f t="shared" si="36"/>
        <v>45912</v>
      </c>
      <c r="E47" s="81" t="s">
        <v>88</v>
      </c>
      <c r="F47" s="88">
        <v>405.79911442714399</v>
      </c>
      <c r="G47" s="456"/>
      <c r="H47" s="456"/>
      <c r="I47" s="173">
        <f t="shared" si="0"/>
        <v>0.81551268976516067</v>
      </c>
      <c r="J47" s="435"/>
      <c r="K47" s="435"/>
      <c r="L47" s="186">
        <v>2.4116822015834366E-3</v>
      </c>
      <c r="M47" s="435"/>
      <c r="N47" s="451"/>
      <c r="O47" s="85">
        <v>7.1429126198577393E-3</v>
      </c>
      <c r="P47" s="435"/>
      <c r="Q47" s="452"/>
      <c r="R47" s="173">
        <v>0.9</v>
      </c>
      <c r="S47" s="435"/>
      <c r="T47" s="435"/>
      <c r="U47" s="72">
        <v>0.62</v>
      </c>
      <c r="V47" s="435"/>
      <c r="W47" s="435"/>
    </row>
    <row r="48" spans="2:23">
      <c r="B48" s="441"/>
      <c r="D48" s="81">
        <f t="shared" si="36"/>
        <v>45913</v>
      </c>
      <c r="E48" s="81" t="s">
        <v>89</v>
      </c>
      <c r="F48" s="88">
        <v>405.788075476188</v>
      </c>
      <c r="G48" s="456"/>
      <c r="H48" s="456"/>
      <c r="I48" s="173">
        <f t="shared" si="0"/>
        <v>0.81549050537819123</v>
      </c>
      <c r="J48" s="435"/>
      <c r="K48" s="435"/>
      <c r="L48" s="186">
        <v>2.4137665320625051E-3</v>
      </c>
      <c r="M48" s="435"/>
      <c r="N48" s="451"/>
      <c r="O48" s="85">
        <v>7.1160906628782395E-3</v>
      </c>
      <c r="P48" s="435"/>
      <c r="Q48" s="452"/>
      <c r="R48" s="173">
        <v>0.9</v>
      </c>
      <c r="S48" s="435"/>
      <c r="T48" s="435"/>
      <c r="U48" s="72">
        <v>0.62</v>
      </c>
      <c r="V48" s="435"/>
      <c r="W48" s="435"/>
    </row>
    <row r="49" spans="2:23">
      <c r="B49" s="441"/>
      <c r="D49" s="81">
        <f t="shared" si="36"/>
        <v>45914</v>
      </c>
      <c r="E49" s="81" t="s">
        <v>84</v>
      </c>
      <c r="F49" s="88">
        <v>404.824015885515</v>
      </c>
      <c r="G49" s="456"/>
      <c r="H49" s="456"/>
      <c r="I49" s="173">
        <f t="shared" si="0"/>
        <v>0.81355308658664582</v>
      </c>
      <c r="J49" s="435"/>
      <c r="K49" s="435"/>
      <c r="L49" s="186">
        <v>2.4184257664943004E-3</v>
      </c>
      <c r="M49" s="435"/>
      <c r="N49" s="451"/>
      <c r="O49" s="85">
        <v>7.1545068930832312E-3</v>
      </c>
      <c r="P49" s="435"/>
      <c r="Q49" s="452"/>
      <c r="R49" s="173">
        <v>0.9</v>
      </c>
      <c r="S49" s="435"/>
      <c r="T49" s="435"/>
      <c r="U49" s="72">
        <v>0.62</v>
      </c>
      <c r="V49" s="435"/>
      <c r="W49" s="435"/>
    </row>
    <row r="50" spans="2:23">
      <c r="B50" s="441"/>
      <c r="D50" s="81">
        <f t="shared" si="36"/>
        <v>45915</v>
      </c>
      <c r="E50" s="81" t="s">
        <v>90</v>
      </c>
      <c r="F50" s="88">
        <v>407.53808842342301</v>
      </c>
      <c r="G50" s="456"/>
      <c r="H50" s="456"/>
      <c r="I50" s="173">
        <f t="shared" si="0"/>
        <v>0.81900741242649311</v>
      </c>
      <c r="J50" s="435"/>
      <c r="K50" s="435"/>
      <c r="L50" s="186">
        <v>2.4158216932430804E-3</v>
      </c>
      <c r="M50" s="435"/>
      <c r="N50" s="451"/>
      <c r="O50" s="85">
        <v>7.1300316608305207E-3</v>
      </c>
      <c r="P50" s="435"/>
      <c r="Q50" s="452"/>
      <c r="R50" s="173">
        <v>0.9</v>
      </c>
      <c r="S50" s="435"/>
      <c r="T50" s="435"/>
      <c r="U50" s="72">
        <v>0.62</v>
      </c>
      <c r="V50" s="435"/>
      <c r="W50" s="435"/>
    </row>
    <row r="51" spans="2:23">
      <c r="B51" s="440">
        <f t="shared" ref="B51" si="37">B44+7</f>
        <v>45924</v>
      </c>
      <c r="D51" s="81">
        <f t="shared" si="36"/>
        <v>45916</v>
      </c>
      <c r="E51" s="81" t="s">
        <v>91</v>
      </c>
      <c r="F51" s="88"/>
      <c r="G51" s="456" t="e">
        <f t="shared" si="30"/>
        <v>#DIV/0!</v>
      </c>
      <c r="H51" s="456"/>
      <c r="I51" s="173">
        <f t="shared" si="0"/>
        <v>0</v>
      </c>
      <c r="J51" s="435">
        <f t="shared" si="31"/>
        <v>0</v>
      </c>
      <c r="K51" s="435"/>
      <c r="L51" s="186"/>
      <c r="M51" s="435" t="e">
        <f t="shared" si="32"/>
        <v>#DIV/0!</v>
      </c>
      <c r="N51" s="451"/>
      <c r="O51" s="85"/>
      <c r="P51" s="435" t="e">
        <f t="shared" si="33"/>
        <v>#DIV/0!</v>
      </c>
      <c r="Q51" s="452"/>
      <c r="S51" s="435" t="e">
        <f t="shared" si="34"/>
        <v>#DIV/0!</v>
      </c>
      <c r="T51" s="435"/>
      <c r="V51" s="435" t="e">
        <f t="shared" si="35"/>
        <v>#DIV/0!</v>
      </c>
      <c r="W51" s="435"/>
    </row>
    <row r="52" spans="2:23">
      <c r="B52" s="441"/>
      <c r="D52" s="81">
        <f t="shared" si="36"/>
        <v>45917</v>
      </c>
      <c r="E52" s="81" t="s">
        <v>92</v>
      </c>
      <c r="F52" s="88"/>
      <c r="G52" s="456"/>
      <c r="H52" s="456"/>
      <c r="I52" s="173">
        <f t="shared" si="0"/>
        <v>0</v>
      </c>
      <c r="J52" s="435"/>
      <c r="K52" s="435"/>
      <c r="L52" s="186"/>
      <c r="M52" s="435"/>
      <c r="N52" s="451"/>
      <c r="O52" s="85"/>
      <c r="P52" s="435"/>
      <c r="Q52" s="452"/>
      <c r="S52" s="435"/>
      <c r="T52" s="435"/>
      <c r="V52" s="435"/>
      <c r="W52" s="435"/>
    </row>
    <row r="53" spans="2:23">
      <c r="B53" s="441"/>
      <c r="D53" s="81">
        <f t="shared" si="36"/>
        <v>45918</v>
      </c>
      <c r="E53" s="81" t="s">
        <v>93</v>
      </c>
      <c r="F53" s="88"/>
      <c r="G53" s="456"/>
      <c r="H53" s="456"/>
      <c r="I53" s="173">
        <f t="shared" si="0"/>
        <v>0</v>
      </c>
      <c r="J53" s="435"/>
      <c r="K53" s="435"/>
      <c r="L53" s="186"/>
      <c r="M53" s="435"/>
      <c r="N53" s="451"/>
      <c r="O53" s="85"/>
      <c r="P53" s="435"/>
      <c r="Q53" s="452"/>
      <c r="S53" s="435"/>
      <c r="T53" s="435"/>
      <c r="V53" s="435"/>
      <c r="W53" s="435"/>
    </row>
    <row r="54" spans="2:23">
      <c r="B54" s="441"/>
      <c r="D54" s="81">
        <f t="shared" si="36"/>
        <v>45919</v>
      </c>
      <c r="E54" s="81" t="s">
        <v>88</v>
      </c>
      <c r="F54" s="88"/>
      <c r="G54" s="456"/>
      <c r="H54" s="456"/>
      <c r="I54" s="173">
        <f t="shared" si="0"/>
        <v>0</v>
      </c>
      <c r="J54" s="435"/>
      <c r="K54" s="435"/>
      <c r="L54" s="186"/>
      <c r="M54" s="435"/>
      <c r="N54" s="451"/>
      <c r="O54" s="85"/>
      <c r="P54" s="435"/>
      <c r="Q54" s="452"/>
      <c r="S54" s="435"/>
      <c r="T54" s="435"/>
      <c r="V54" s="435"/>
      <c r="W54" s="435"/>
    </row>
    <row r="55" spans="2:23">
      <c r="B55" s="441"/>
      <c r="D55" s="81">
        <f t="shared" si="36"/>
        <v>45920</v>
      </c>
      <c r="E55" s="81" t="s">
        <v>89</v>
      </c>
      <c r="F55" s="88"/>
      <c r="G55" s="456"/>
      <c r="H55" s="456"/>
      <c r="I55" s="173">
        <f t="shared" si="0"/>
        <v>0</v>
      </c>
      <c r="J55" s="435"/>
      <c r="K55" s="435"/>
      <c r="L55" s="186"/>
      <c r="M55" s="435"/>
      <c r="N55" s="451"/>
      <c r="O55" s="85"/>
      <c r="P55" s="435"/>
      <c r="Q55" s="452"/>
      <c r="S55" s="435"/>
      <c r="T55" s="435"/>
      <c r="V55" s="435"/>
      <c r="W55" s="435"/>
    </row>
    <row r="56" spans="2:23">
      <c r="B56" s="441"/>
      <c r="D56" s="81">
        <f t="shared" si="36"/>
        <v>45921</v>
      </c>
      <c r="E56" s="81" t="s">
        <v>84</v>
      </c>
      <c r="F56" s="88"/>
      <c r="G56" s="456"/>
      <c r="H56" s="456"/>
      <c r="I56" s="173">
        <f t="shared" si="0"/>
        <v>0</v>
      </c>
      <c r="J56" s="435"/>
      <c r="K56" s="435"/>
      <c r="L56" s="186"/>
      <c r="M56" s="435"/>
      <c r="N56" s="451"/>
      <c r="O56" s="85"/>
      <c r="P56" s="435"/>
      <c r="Q56" s="452"/>
      <c r="S56" s="435"/>
      <c r="T56" s="435"/>
      <c r="V56" s="435"/>
      <c r="W56" s="435"/>
    </row>
    <row r="57" spans="2:23">
      <c r="B57" s="441"/>
      <c r="D57" s="81">
        <f t="shared" si="36"/>
        <v>45922</v>
      </c>
      <c r="E57" s="81" t="s">
        <v>90</v>
      </c>
      <c r="F57" s="88"/>
      <c r="G57" s="456"/>
      <c r="H57" s="456"/>
      <c r="I57" s="173">
        <f t="shared" si="0"/>
        <v>0</v>
      </c>
      <c r="J57" s="435"/>
      <c r="K57" s="435"/>
      <c r="L57" s="186"/>
      <c r="M57" s="435"/>
      <c r="N57" s="451"/>
      <c r="O57" s="85"/>
      <c r="P57" s="435"/>
      <c r="Q57" s="452"/>
      <c r="S57" s="435"/>
      <c r="T57" s="435"/>
      <c r="V57" s="435"/>
      <c r="W57" s="435"/>
    </row>
    <row r="58" spans="2:23">
      <c r="B58" s="440">
        <f t="shared" ref="B58" si="38">B51+7</f>
        <v>45931</v>
      </c>
      <c r="D58" s="81">
        <f t="shared" si="36"/>
        <v>45923</v>
      </c>
      <c r="E58" s="81" t="s">
        <v>91</v>
      </c>
      <c r="F58" s="88"/>
      <c r="G58" s="456" t="e">
        <f t="shared" si="30"/>
        <v>#DIV/0!</v>
      </c>
      <c r="H58" s="456"/>
      <c r="I58" s="173">
        <f t="shared" si="0"/>
        <v>0</v>
      </c>
      <c r="J58" s="435">
        <f t="shared" si="31"/>
        <v>0</v>
      </c>
      <c r="K58" s="435"/>
      <c r="L58" s="186"/>
      <c r="M58" s="435" t="e">
        <f t="shared" si="32"/>
        <v>#DIV/0!</v>
      </c>
      <c r="N58" s="451"/>
      <c r="O58" s="85"/>
      <c r="P58" s="435" t="e">
        <f t="shared" si="33"/>
        <v>#DIV/0!</v>
      </c>
      <c r="Q58" s="452"/>
      <c r="S58" s="435" t="e">
        <f t="shared" si="34"/>
        <v>#DIV/0!</v>
      </c>
      <c r="T58" s="435"/>
      <c r="V58" s="435" t="e">
        <f t="shared" si="35"/>
        <v>#DIV/0!</v>
      </c>
      <c r="W58" s="435"/>
    </row>
    <row r="59" spans="2:23">
      <c r="B59" s="441"/>
      <c r="D59" s="81">
        <f t="shared" si="36"/>
        <v>45924</v>
      </c>
      <c r="E59" s="81" t="s">
        <v>92</v>
      </c>
      <c r="F59" s="88"/>
      <c r="G59" s="456"/>
      <c r="H59" s="456"/>
      <c r="I59" s="173">
        <f t="shared" si="0"/>
        <v>0</v>
      </c>
      <c r="J59" s="435"/>
      <c r="K59" s="435"/>
      <c r="L59" s="186"/>
      <c r="M59" s="435"/>
      <c r="N59" s="451"/>
      <c r="O59" s="85"/>
      <c r="P59" s="435"/>
      <c r="Q59" s="452"/>
      <c r="S59" s="435"/>
      <c r="T59" s="435"/>
      <c r="V59" s="435"/>
      <c r="W59" s="435"/>
    </row>
    <row r="60" spans="2:23">
      <c r="B60" s="441"/>
      <c r="D60" s="81">
        <f t="shared" si="36"/>
        <v>45925</v>
      </c>
      <c r="E60" s="81" t="s">
        <v>93</v>
      </c>
      <c r="F60" s="88"/>
      <c r="G60" s="456"/>
      <c r="H60" s="456"/>
      <c r="I60" s="173">
        <f t="shared" si="0"/>
        <v>0</v>
      </c>
      <c r="J60" s="435"/>
      <c r="K60" s="435"/>
      <c r="L60" s="186"/>
      <c r="M60" s="435"/>
      <c r="N60" s="451"/>
      <c r="O60" s="85"/>
      <c r="P60" s="435"/>
      <c r="Q60" s="452"/>
      <c r="S60" s="435"/>
      <c r="T60" s="435"/>
      <c r="V60" s="435"/>
      <c r="W60" s="435"/>
    </row>
    <row r="61" spans="2:23">
      <c r="B61" s="441"/>
      <c r="D61" s="81">
        <f t="shared" si="36"/>
        <v>45926</v>
      </c>
      <c r="E61" s="81" t="s">
        <v>88</v>
      </c>
      <c r="F61" s="88"/>
      <c r="G61" s="456"/>
      <c r="H61" s="456"/>
      <c r="I61" s="173">
        <f t="shared" si="0"/>
        <v>0</v>
      </c>
      <c r="J61" s="435"/>
      <c r="K61" s="435"/>
      <c r="L61" s="186"/>
      <c r="M61" s="435"/>
      <c r="N61" s="451"/>
      <c r="O61" s="85"/>
      <c r="P61" s="435"/>
      <c r="Q61" s="452"/>
      <c r="S61" s="435"/>
      <c r="T61" s="435"/>
      <c r="V61" s="435"/>
      <c r="W61" s="435"/>
    </row>
    <row r="62" spans="2:23">
      <c r="B62" s="441"/>
      <c r="D62" s="81">
        <f t="shared" si="36"/>
        <v>45927</v>
      </c>
      <c r="E62" s="81" t="s">
        <v>89</v>
      </c>
      <c r="F62" s="88"/>
      <c r="G62" s="456"/>
      <c r="H62" s="456"/>
      <c r="I62" s="173">
        <f t="shared" si="0"/>
        <v>0</v>
      </c>
      <c r="J62" s="435"/>
      <c r="K62" s="435"/>
      <c r="L62" s="186"/>
      <c r="M62" s="435"/>
      <c r="N62" s="451"/>
      <c r="O62" s="85"/>
      <c r="P62" s="435"/>
      <c r="Q62" s="452"/>
      <c r="S62" s="435"/>
      <c r="T62" s="435"/>
      <c r="V62" s="435"/>
      <c r="W62" s="435"/>
    </row>
    <row r="63" spans="2:23">
      <c r="B63" s="441"/>
      <c r="D63" s="81">
        <f t="shared" si="36"/>
        <v>45928</v>
      </c>
      <c r="E63" s="81" t="s">
        <v>84</v>
      </c>
      <c r="F63" s="88"/>
      <c r="G63" s="456"/>
      <c r="H63" s="456"/>
      <c r="I63" s="173">
        <f t="shared" si="0"/>
        <v>0</v>
      </c>
      <c r="J63" s="435"/>
      <c r="K63" s="435"/>
      <c r="L63" s="186"/>
      <c r="M63" s="435"/>
      <c r="N63" s="451"/>
      <c r="O63" s="85"/>
      <c r="P63" s="435"/>
      <c r="Q63" s="452"/>
      <c r="S63" s="435"/>
      <c r="T63" s="435"/>
      <c r="V63" s="435"/>
      <c r="W63" s="435"/>
    </row>
    <row r="64" spans="2:23">
      <c r="B64" s="441"/>
      <c r="D64" s="81">
        <f t="shared" si="36"/>
        <v>45929</v>
      </c>
      <c r="E64" s="81" t="s">
        <v>90</v>
      </c>
      <c r="F64" s="88"/>
      <c r="G64" s="456"/>
      <c r="H64" s="456"/>
      <c r="I64" s="173">
        <f t="shared" si="0"/>
        <v>0</v>
      </c>
      <c r="J64" s="435"/>
      <c r="K64" s="435"/>
      <c r="L64" s="186"/>
      <c r="M64" s="435"/>
      <c r="N64" s="451"/>
      <c r="O64" s="85"/>
      <c r="P64" s="435"/>
      <c r="Q64" s="452"/>
      <c r="S64" s="435"/>
      <c r="T64" s="435"/>
      <c r="V64" s="435"/>
      <c r="W64" s="435"/>
    </row>
    <row r="65" spans="4:23">
      <c r="D65" s="81">
        <f t="shared" si="36"/>
        <v>45930</v>
      </c>
      <c r="E65" s="81" t="s">
        <v>91</v>
      </c>
      <c r="F65" s="88"/>
      <c r="G65" s="456" t="e">
        <f t="shared" si="30"/>
        <v>#DIV/0!</v>
      </c>
      <c r="H65" s="456"/>
      <c r="I65" s="173">
        <f t="shared" si="0"/>
        <v>0</v>
      </c>
      <c r="J65" s="435">
        <f t="shared" si="31"/>
        <v>0</v>
      </c>
      <c r="K65" s="435"/>
      <c r="L65" s="186"/>
      <c r="M65" s="435" t="e">
        <f t="shared" si="32"/>
        <v>#DIV/0!</v>
      </c>
      <c r="N65" s="451"/>
      <c r="O65" s="85"/>
      <c r="P65" s="435" t="e">
        <f t="shared" si="33"/>
        <v>#DIV/0!</v>
      </c>
      <c r="Q65" s="452"/>
      <c r="S65" s="435" t="e">
        <f t="shared" si="34"/>
        <v>#DIV/0!</v>
      </c>
      <c r="T65" s="435"/>
      <c r="V65" s="435" t="e">
        <f t="shared" si="35"/>
        <v>#DIV/0!</v>
      </c>
      <c r="W65" s="435"/>
    </row>
    <row r="66" spans="4:23">
      <c r="D66" s="81">
        <f t="shared" si="36"/>
        <v>45931</v>
      </c>
      <c r="E66" s="81" t="s">
        <v>92</v>
      </c>
      <c r="F66" s="88"/>
      <c r="G66" s="456"/>
      <c r="H66" s="456"/>
      <c r="I66" s="173">
        <f t="shared" si="0"/>
        <v>0</v>
      </c>
      <c r="J66" s="435"/>
      <c r="K66" s="435"/>
      <c r="L66" s="186"/>
      <c r="M66" s="435"/>
      <c r="N66" s="451"/>
      <c r="O66" s="85"/>
      <c r="P66" s="435"/>
      <c r="Q66" s="452"/>
      <c r="S66" s="435"/>
      <c r="T66" s="435"/>
      <c r="V66" s="435"/>
      <c r="W66" s="435"/>
    </row>
    <row r="67" spans="4:23">
      <c r="D67" s="81">
        <f t="shared" si="36"/>
        <v>45932</v>
      </c>
      <c r="E67" s="81" t="s">
        <v>93</v>
      </c>
      <c r="F67" s="88"/>
      <c r="G67" s="456"/>
      <c r="I67" s="173">
        <f t="shared" si="0"/>
        <v>0</v>
      </c>
      <c r="J67" s="435"/>
      <c r="L67" s="186"/>
      <c r="M67" s="435"/>
      <c r="O67" s="85"/>
      <c r="P67" s="435"/>
      <c r="S67" s="435"/>
      <c r="V67" s="435"/>
    </row>
    <row r="68" spans="4:23">
      <c r="D68" s="81">
        <f t="shared" si="36"/>
        <v>45933</v>
      </c>
      <c r="E68" s="81" t="s">
        <v>88</v>
      </c>
      <c r="F68" s="88"/>
      <c r="G68" s="456"/>
      <c r="I68" s="173">
        <f t="shared" si="0"/>
        <v>0</v>
      </c>
      <c r="J68" s="435"/>
      <c r="L68" s="186"/>
      <c r="M68" s="435"/>
      <c r="O68" s="85"/>
      <c r="P68" s="435"/>
      <c r="S68" s="435"/>
      <c r="V68" s="435"/>
    </row>
    <row r="69" spans="4:23">
      <c r="D69" s="81">
        <f t="shared" si="36"/>
        <v>45934</v>
      </c>
      <c r="E69" s="81" t="s">
        <v>89</v>
      </c>
      <c r="F69" s="88"/>
      <c r="G69" s="456"/>
      <c r="I69" s="173">
        <f t="shared" si="0"/>
        <v>0</v>
      </c>
      <c r="J69" s="435"/>
      <c r="L69" s="186"/>
      <c r="M69" s="435"/>
      <c r="O69" s="85"/>
      <c r="P69" s="435"/>
      <c r="S69" s="435"/>
      <c r="V69" s="435"/>
    </row>
    <row r="70" spans="4:23">
      <c r="D70" s="81">
        <f t="shared" si="36"/>
        <v>45935</v>
      </c>
      <c r="E70" s="81" t="s">
        <v>84</v>
      </c>
      <c r="F70" s="88"/>
      <c r="G70" s="456"/>
      <c r="I70" s="173">
        <f t="shared" ref="I70:I71" si="39">F70/$C$1</f>
        <v>0</v>
      </c>
      <c r="J70" s="435"/>
      <c r="L70" s="186"/>
      <c r="M70" s="435"/>
      <c r="O70" s="85"/>
      <c r="P70" s="435"/>
      <c r="S70" s="435"/>
      <c r="V70" s="435"/>
    </row>
    <row r="71" spans="4:23">
      <c r="D71" s="81">
        <f t="shared" si="36"/>
        <v>45936</v>
      </c>
      <c r="E71" s="81" t="s">
        <v>90</v>
      </c>
      <c r="F71" s="88"/>
      <c r="G71" s="456"/>
      <c r="I71" s="173">
        <f t="shared" si="39"/>
        <v>0</v>
      </c>
      <c r="J71" s="435"/>
      <c r="L71" s="186"/>
      <c r="M71" s="435"/>
      <c r="O71" s="85"/>
      <c r="P71" s="435"/>
      <c r="S71" s="435"/>
      <c r="V71" s="435"/>
    </row>
    <row r="72" spans="4:23">
      <c r="I72" s="173"/>
    </row>
  </sheetData>
  <mergeCells count="91">
    <mergeCell ref="V44:V50"/>
    <mergeCell ref="V51:V57"/>
    <mergeCell ref="V58:V64"/>
    <mergeCell ref="V65:V71"/>
    <mergeCell ref="W36:W66"/>
    <mergeCell ref="V37:V43"/>
    <mergeCell ref="K36:K66"/>
    <mergeCell ref="M44:M50"/>
    <mergeCell ref="M51:M57"/>
    <mergeCell ref="M58:M64"/>
    <mergeCell ref="M65:M71"/>
    <mergeCell ref="M37:M43"/>
    <mergeCell ref="G65:G71"/>
    <mergeCell ref="H36:H66"/>
    <mergeCell ref="J44:J50"/>
    <mergeCell ref="J51:J57"/>
    <mergeCell ref="J58:J64"/>
    <mergeCell ref="J65:J71"/>
    <mergeCell ref="J37:J43"/>
    <mergeCell ref="B44:B50"/>
    <mergeCell ref="B51:B57"/>
    <mergeCell ref="B58:B64"/>
    <mergeCell ref="G44:G50"/>
    <mergeCell ref="G51:G57"/>
    <mergeCell ref="G58:G64"/>
    <mergeCell ref="B37:B43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G37:G43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B30:B36"/>
    <mergeCell ref="O3:Q3"/>
    <mergeCell ref="P5:P8"/>
    <mergeCell ref="Q5:Q35"/>
    <mergeCell ref="P9:P15"/>
    <mergeCell ref="P16:P22"/>
    <mergeCell ref="P23:P29"/>
    <mergeCell ref="P30:P36"/>
    <mergeCell ref="Q36:Q66"/>
    <mergeCell ref="P44:P50"/>
    <mergeCell ref="P51:P57"/>
    <mergeCell ref="P58:P64"/>
    <mergeCell ref="P65:P71"/>
    <mergeCell ref="P37:P43"/>
    <mergeCell ref="M5:M8"/>
    <mergeCell ref="N5:N35"/>
    <mergeCell ref="M9:M15"/>
    <mergeCell ref="M16:M22"/>
    <mergeCell ref="M23:M29"/>
    <mergeCell ref="M30:M36"/>
    <mergeCell ref="N36:N66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S65:S71"/>
    <mergeCell ref="S37:S43"/>
  </mergeCells>
  <phoneticPr fontId="10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90"/>
  <sheetViews>
    <sheetView zoomScale="85" zoomScaleNormal="85" workbookViewId="0">
      <selection activeCell="Q61" sqref="Q61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7"/>
    <col min="4" max="4" width="17" style="97" customWidth="1"/>
    <col min="5" max="5" width="8.5703125" style="77" customWidth="1"/>
    <col min="6" max="6" width="20.28515625" style="391" bestFit="1" customWidth="1"/>
    <col min="7" max="8" width="20.28515625" style="96" bestFit="1" customWidth="1"/>
    <col min="9" max="9" width="18.28515625" style="92" bestFit="1" customWidth="1"/>
    <col min="10" max="10" width="10.5703125" style="85" customWidth="1"/>
    <col min="11" max="11" width="18.28515625" style="92" bestFit="1" customWidth="1"/>
    <col min="12" max="12" width="10.5703125" style="85" customWidth="1"/>
    <col min="13" max="13" width="20.28515625" style="85" bestFit="1" customWidth="1"/>
    <col min="14" max="14" width="10.5703125" style="85" customWidth="1"/>
    <col min="15" max="15" width="18.28515625" style="92" bestFit="1" customWidth="1"/>
    <col min="16" max="16" width="10.5703125" style="85" customWidth="1"/>
    <col min="17" max="17" width="18.28515625" style="92" bestFit="1" customWidth="1"/>
    <col min="18" max="18" width="10.5703125" style="85" customWidth="1"/>
    <col min="19" max="19" width="18.28515625" style="92" bestFit="1" customWidth="1"/>
    <col min="20" max="20" width="10.5703125" style="85" customWidth="1"/>
    <col min="21" max="21" width="18.28515625" style="92" bestFit="1" customWidth="1"/>
    <col min="22" max="22" width="10.5703125" style="85" customWidth="1"/>
    <col min="23" max="23" width="17" style="92" bestFit="1" customWidth="1"/>
    <col min="24" max="24" width="10.5703125" style="85" customWidth="1"/>
    <col min="25" max="25" width="18.28515625" style="92" bestFit="1" customWidth="1"/>
    <col min="26" max="26" width="10.5703125" style="85" customWidth="1"/>
    <col min="27" max="27" width="18.28515625" style="92" bestFit="1" customWidth="1"/>
    <col min="28" max="28" width="10.5703125" style="85" customWidth="1"/>
    <col min="29" max="29" width="18.28515625" style="92" bestFit="1" customWidth="1"/>
    <col min="30" max="30" width="10.5703125" style="85" customWidth="1"/>
    <col min="31" max="31" width="20.28515625" style="92" bestFit="1" customWidth="1"/>
    <col min="32" max="32" width="10.5703125" style="85" customWidth="1"/>
    <col min="33" max="33" width="18.28515625" style="92" bestFit="1" customWidth="1"/>
    <col min="34" max="34" width="10.42578125" style="85" customWidth="1"/>
    <col min="35" max="35" width="20.28515625" style="92" bestFit="1" customWidth="1"/>
    <col min="36" max="36" width="10.42578125" style="85" customWidth="1"/>
    <col min="37" max="37" width="18.28515625" style="92" bestFit="1" customWidth="1"/>
    <col min="38" max="38" width="10.42578125" style="85" customWidth="1"/>
    <col min="39" max="16384" width="8.85546875" style="75"/>
  </cols>
  <sheetData>
    <row r="2" spans="1:40" ht="38.1" customHeight="1">
      <c r="A2" s="74"/>
      <c r="B2" s="442" t="s">
        <v>104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</row>
    <row r="3" spans="1:40" ht="25.35" customHeight="1">
      <c r="B3" s="469" t="s">
        <v>75</v>
      </c>
      <c r="C3" s="470" t="s">
        <v>105</v>
      </c>
      <c r="D3" s="472" t="s">
        <v>77</v>
      </c>
      <c r="E3" s="472"/>
      <c r="F3" s="474" t="s">
        <v>106</v>
      </c>
      <c r="G3" s="474"/>
      <c r="H3" s="474"/>
      <c r="I3" s="475" t="s">
        <v>107</v>
      </c>
      <c r="J3" s="475"/>
      <c r="K3" s="475"/>
      <c r="L3" s="475"/>
      <c r="M3" s="475"/>
      <c r="N3" s="475"/>
      <c r="O3" s="475"/>
      <c r="P3" s="475"/>
      <c r="Q3" s="475"/>
      <c r="R3" s="475"/>
      <c r="S3" s="475"/>
      <c r="T3" s="475"/>
      <c r="U3" s="475"/>
      <c r="V3" s="475"/>
      <c r="W3" s="475"/>
      <c r="X3" s="475"/>
      <c r="Y3" s="475"/>
      <c r="Z3" s="475"/>
      <c r="AA3" s="475"/>
      <c r="AB3" s="475"/>
      <c r="AC3" s="475"/>
      <c r="AD3" s="475"/>
      <c r="AE3" s="475"/>
      <c r="AF3" s="475"/>
      <c r="AG3" s="475"/>
      <c r="AH3" s="475"/>
      <c r="AI3" s="475"/>
      <c r="AJ3" s="475"/>
      <c r="AK3" s="475"/>
      <c r="AL3" s="475"/>
    </row>
    <row r="4" spans="1:40" ht="25.35" customHeight="1">
      <c r="B4" s="469"/>
      <c r="C4" s="470"/>
      <c r="D4" s="472"/>
      <c r="E4" s="472"/>
      <c r="F4" s="474"/>
      <c r="G4" s="474"/>
      <c r="H4" s="474"/>
      <c r="I4" s="463" t="s">
        <v>108</v>
      </c>
      <c r="J4" s="463"/>
      <c r="K4" s="463"/>
      <c r="L4" s="463"/>
      <c r="M4" s="463"/>
      <c r="N4" s="463"/>
      <c r="O4" s="463" t="s">
        <v>109</v>
      </c>
      <c r="P4" s="463"/>
      <c r="Q4" s="463"/>
      <c r="R4" s="463"/>
      <c r="S4" s="463"/>
      <c r="T4" s="463"/>
      <c r="U4" s="463" t="s">
        <v>110</v>
      </c>
      <c r="V4" s="463"/>
      <c r="W4" s="463" t="s">
        <v>111</v>
      </c>
      <c r="X4" s="463"/>
      <c r="Y4" s="463" t="s">
        <v>112</v>
      </c>
      <c r="Z4" s="463"/>
      <c r="AA4" s="463"/>
      <c r="AB4" s="463"/>
      <c r="AC4" s="463"/>
      <c r="AD4" s="463"/>
      <c r="AE4" s="463" t="s">
        <v>113</v>
      </c>
      <c r="AF4" s="463"/>
      <c r="AG4" s="463" t="s">
        <v>114</v>
      </c>
      <c r="AH4" s="463"/>
      <c r="AI4" s="463" t="s">
        <v>115</v>
      </c>
      <c r="AJ4" s="463"/>
      <c r="AK4" s="463" t="s">
        <v>116</v>
      </c>
      <c r="AL4" s="463"/>
    </row>
    <row r="5" spans="1:40" ht="25.35" customHeight="1">
      <c r="B5" s="469"/>
      <c r="C5" s="470"/>
      <c r="D5" s="472"/>
      <c r="E5" s="472"/>
      <c r="F5" s="465" t="s">
        <v>84</v>
      </c>
      <c r="G5" s="467" t="s">
        <v>85</v>
      </c>
      <c r="H5" s="467" t="s">
        <v>86</v>
      </c>
      <c r="I5" s="463" t="s">
        <v>117</v>
      </c>
      <c r="J5" s="463"/>
      <c r="K5" s="463" t="s">
        <v>118</v>
      </c>
      <c r="L5" s="463"/>
      <c r="M5" s="464" t="s">
        <v>119</v>
      </c>
      <c r="N5" s="463"/>
      <c r="O5" s="463" t="s">
        <v>117</v>
      </c>
      <c r="P5" s="463"/>
      <c r="Q5" s="463" t="s">
        <v>118</v>
      </c>
      <c r="R5" s="463"/>
      <c r="S5" s="464" t="s">
        <v>119</v>
      </c>
      <c r="T5" s="463"/>
      <c r="U5" s="463" t="s">
        <v>117</v>
      </c>
      <c r="V5" s="463"/>
      <c r="W5" s="463" t="s">
        <v>117</v>
      </c>
      <c r="X5" s="463"/>
      <c r="Y5" s="463" t="s">
        <v>117</v>
      </c>
      <c r="Z5" s="463"/>
      <c r="AA5" s="463" t="s">
        <v>118</v>
      </c>
      <c r="AB5" s="463"/>
      <c r="AC5" s="464" t="s">
        <v>119</v>
      </c>
      <c r="AD5" s="463"/>
      <c r="AE5" s="463" t="s">
        <v>117</v>
      </c>
      <c r="AF5" s="463"/>
      <c r="AG5" s="463" t="s">
        <v>117</v>
      </c>
      <c r="AH5" s="463"/>
      <c r="AI5" s="463" t="s">
        <v>117</v>
      </c>
      <c r="AJ5" s="463"/>
      <c r="AK5" s="463" t="s">
        <v>117</v>
      </c>
      <c r="AL5" s="463"/>
    </row>
    <row r="6" spans="1:40" s="77" customFormat="1" ht="23.45" customHeight="1">
      <c r="B6" s="469"/>
      <c r="C6" s="471"/>
      <c r="D6" s="473"/>
      <c r="E6" s="473"/>
      <c r="F6" s="466"/>
      <c r="G6" s="468"/>
      <c r="H6" s="468"/>
      <c r="I6" s="93" t="s">
        <v>120</v>
      </c>
      <c r="J6" s="94" t="s">
        <v>121</v>
      </c>
      <c r="K6" s="93" t="s">
        <v>120</v>
      </c>
      <c r="L6" s="94" t="s">
        <v>121</v>
      </c>
      <c r="M6" s="93" t="s">
        <v>120</v>
      </c>
      <c r="N6" s="94" t="s">
        <v>121</v>
      </c>
      <c r="O6" s="93" t="s">
        <v>120</v>
      </c>
      <c r="P6" s="94" t="s">
        <v>121</v>
      </c>
      <c r="Q6" s="93" t="s">
        <v>120</v>
      </c>
      <c r="R6" s="94" t="s">
        <v>121</v>
      </c>
      <c r="S6" s="93" t="s">
        <v>120</v>
      </c>
      <c r="T6" s="94" t="s">
        <v>121</v>
      </c>
      <c r="U6" s="93" t="s">
        <v>120</v>
      </c>
      <c r="V6" s="94" t="s">
        <v>121</v>
      </c>
      <c r="W6" s="93" t="s">
        <v>120</v>
      </c>
      <c r="X6" s="94" t="s">
        <v>121</v>
      </c>
      <c r="Y6" s="93" t="s">
        <v>120</v>
      </c>
      <c r="Z6" s="94" t="s">
        <v>121</v>
      </c>
      <c r="AA6" s="93" t="s">
        <v>120</v>
      </c>
      <c r="AB6" s="94" t="s">
        <v>121</v>
      </c>
      <c r="AC6" s="93" t="s">
        <v>120</v>
      </c>
      <c r="AD6" s="94" t="s">
        <v>121</v>
      </c>
      <c r="AE6" s="93" t="s">
        <v>120</v>
      </c>
      <c r="AF6" s="94" t="s">
        <v>121</v>
      </c>
      <c r="AG6" s="93" t="s">
        <v>120</v>
      </c>
      <c r="AH6" s="94" t="s">
        <v>121</v>
      </c>
      <c r="AI6" s="93" t="s">
        <v>120</v>
      </c>
      <c r="AJ6" s="94" t="s">
        <v>121</v>
      </c>
      <c r="AK6" s="93" t="s">
        <v>120</v>
      </c>
      <c r="AL6" s="94" t="s">
        <v>121</v>
      </c>
    </row>
    <row r="7" spans="1:40" s="73" customFormat="1" ht="14.25" hidden="1" customHeight="1" outlineLevel="1">
      <c r="B7" s="459">
        <f>D19</f>
        <v>45882</v>
      </c>
      <c r="C7" s="462" t="s">
        <v>87</v>
      </c>
      <c r="D7" s="198">
        <v>45870</v>
      </c>
      <c r="E7" s="198" t="s">
        <v>88</v>
      </c>
      <c r="F7" s="392">
        <f>SUM(M7,S7,U7,W7,AC7,AE7,AG7,AI7,AK7)</f>
        <v>5795364.709999999</v>
      </c>
      <c r="G7" s="458">
        <f>SUM(F7:F10)</f>
        <v>27982997.229999997</v>
      </c>
      <c r="H7" s="457">
        <f>SUM(F7:F37)</f>
        <v>225660047.09999996</v>
      </c>
      <c r="I7" s="199">
        <v>616776.13</v>
      </c>
      <c r="J7" s="200">
        <f>I7/$F7</f>
        <v>0.10642576625690915</v>
      </c>
      <c r="K7" s="199">
        <v>913483.89000000013</v>
      </c>
      <c r="L7" s="200">
        <f>K7/$F7</f>
        <v>0.15762319296726371</v>
      </c>
      <c r="M7" s="199">
        <f>I7+K7</f>
        <v>1530260.02</v>
      </c>
      <c r="N7" s="200">
        <f>M7/$F7</f>
        <v>0.26404895922417282</v>
      </c>
      <c r="O7" s="199">
        <v>218583.35</v>
      </c>
      <c r="P7" s="200">
        <f>O7/$F7</f>
        <v>3.7716927395929162E-2</v>
      </c>
      <c r="Q7" s="199">
        <v>174098.34000000003</v>
      </c>
      <c r="R7" s="200">
        <f>Q7/$F7</f>
        <v>3.0040963547917944E-2</v>
      </c>
      <c r="S7" s="199">
        <f>O7+Q7</f>
        <v>392681.69000000006</v>
      </c>
      <c r="T7" s="200">
        <f>S7/$F7</f>
        <v>6.7757890943847113E-2</v>
      </c>
      <c r="U7" s="199">
        <v>430343.55</v>
      </c>
      <c r="V7" s="200">
        <f>U7/$F7</f>
        <v>7.4256508698656187E-2</v>
      </c>
      <c r="W7" s="199">
        <v>44217.57</v>
      </c>
      <c r="X7" s="200">
        <f>W7/$F7</f>
        <v>7.6298166228782535E-3</v>
      </c>
      <c r="Y7" s="199">
        <v>374102.73</v>
      </c>
      <c r="Z7" s="200">
        <f>Y7/$F7</f>
        <v>6.4552059916864149E-2</v>
      </c>
      <c r="AA7" s="199">
        <v>461451.86</v>
      </c>
      <c r="AB7" s="200">
        <f>AA7/$F7</f>
        <v>7.9624300297055861E-2</v>
      </c>
      <c r="AC7" s="199">
        <f>Y7+AA7</f>
        <v>835554.59</v>
      </c>
      <c r="AD7" s="200">
        <f>AC7/$F7</f>
        <v>0.14417636021392002</v>
      </c>
      <c r="AE7" s="199">
        <v>1152005.6500000001</v>
      </c>
      <c r="AF7" s="200">
        <f>AE7/$F7</f>
        <v>0.19878052679103958</v>
      </c>
      <c r="AG7" s="199">
        <v>143112.80000000002</v>
      </c>
      <c r="AH7" s="200">
        <f>AG7/$F7</f>
        <v>2.4694356121031776E-2</v>
      </c>
      <c r="AI7" s="199">
        <v>1080951.28</v>
      </c>
      <c r="AJ7" s="200">
        <f>AI7/$F7</f>
        <v>0.18651997485763069</v>
      </c>
      <c r="AK7" s="199">
        <v>186237.56</v>
      </c>
      <c r="AL7" s="200">
        <f>AK7/$F7</f>
        <v>3.2135606526823748E-2</v>
      </c>
      <c r="AN7" s="72"/>
    </row>
    <row r="8" spans="1:40" s="73" customFormat="1" ht="14.25" hidden="1" customHeight="1" outlineLevel="1">
      <c r="B8" s="460"/>
      <c r="C8" s="462"/>
      <c r="D8" s="198">
        <v>45871</v>
      </c>
      <c r="E8" s="198" t="s">
        <v>89</v>
      </c>
      <c r="F8" s="392">
        <f t="shared" ref="F8:F52" si="0">SUM(M8,S8,U8,W8,AC8,AE8,AG8,AI8,AK8)</f>
        <v>6281760.9799999986</v>
      </c>
      <c r="G8" s="458"/>
      <c r="H8" s="457"/>
      <c r="I8" s="199">
        <v>596870.47000000009</v>
      </c>
      <c r="J8" s="200">
        <f>I8/$F8</f>
        <v>9.5016424836973062E-2</v>
      </c>
      <c r="K8" s="199">
        <v>1049001.9599999997</v>
      </c>
      <c r="L8" s="200">
        <f>K8/$F8</f>
        <v>0.16699170238088237</v>
      </c>
      <c r="M8" s="199">
        <f t="shared" ref="M8:M52" si="1">I8+K8</f>
        <v>1645872.4299999997</v>
      </c>
      <c r="N8" s="200">
        <f>M8/F8</f>
        <v>0.26200812721785544</v>
      </c>
      <c r="O8" s="199">
        <v>218490.67</v>
      </c>
      <c r="P8" s="200">
        <f>O8/$F8</f>
        <v>3.4781754781125093E-2</v>
      </c>
      <c r="Q8" s="199">
        <v>178581.35</v>
      </c>
      <c r="R8" s="200">
        <f t="shared" ref="R8:R52" si="2">Q8/$F8</f>
        <v>2.8428549027664538E-2</v>
      </c>
      <c r="S8" s="199">
        <f t="shared" ref="S8:S52" si="3">O8+Q8</f>
        <v>397072.02</v>
      </c>
      <c r="T8" s="200">
        <f>S8/$F8</f>
        <v>6.3210303808789628E-2</v>
      </c>
      <c r="U8" s="199">
        <v>447379.41</v>
      </c>
      <c r="V8" s="200">
        <f>U8/$F8</f>
        <v>7.121878903453599E-2</v>
      </c>
      <c r="W8" s="199">
        <v>49260.36</v>
      </c>
      <c r="X8" s="200">
        <f>W8/$F8</f>
        <v>7.8418074417088077E-3</v>
      </c>
      <c r="Y8" s="199">
        <v>405644.62999999995</v>
      </c>
      <c r="Z8" s="200">
        <f>Y8/$F8</f>
        <v>6.4574986423631811E-2</v>
      </c>
      <c r="AA8" s="199">
        <v>576275.75</v>
      </c>
      <c r="AB8" s="200">
        <f>AA8/$F8</f>
        <v>9.173793014964414E-2</v>
      </c>
      <c r="AC8" s="199">
        <f t="shared" ref="AC8:AC52" si="4">Y8+AA8</f>
        <v>981920.37999999989</v>
      </c>
      <c r="AD8" s="200">
        <f>AC8/$F8</f>
        <v>0.15631291657327595</v>
      </c>
      <c r="AE8" s="199">
        <v>1234302.93</v>
      </c>
      <c r="AF8" s="200">
        <f>AE8/$F8</f>
        <v>0.19648995463689231</v>
      </c>
      <c r="AG8" s="199">
        <v>142518.56</v>
      </c>
      <c r="AH8" s="200">
        <f>AG8/$F8</f>
        <v>2.2687676346450233E-2</v>
      </c>
      <c r="AI8" s="199">
        <v>1193542.93</v>
      </c>
      <c r="AJ8" s="200">
        <f>AI8/$F8</f>
        <v>0.19000132825811533</v>
      </c>
      <c r="AK8" s="199">
        <v>189891.96</v>
      </c>
      <c r="AL8" s="200">
        <f>AK8/$F8</f>
        <v>3.0229096682376482E-2</v>
      </c>
      <c r="AN8" s="72"/>
    </row>
    <row r="9" spans="1:40" s="73" customFormat="1" ht="14.25" hidden="1" customHeight="1" outlineLevel="1">
      <c r="B9" s="460"/>
      <c r="C9" s="462"/>
      <c r="D9" s="198">
        <v>45872</v>
      </c>
      <c r="E9" s="198" t="s">
        <v>84</v>
      </c>
      <c r="F9" s="392">
        <f t="shared" si="0"/>
        <v>8003391.129999998</v>
      </c>
      <c r="G9" s="458"/>
      <c r="H9" s="457"/>
      <c r="I9" s="199">
        <v>848942.04</v>
      </c>
      <c r="J9" s="200">
        <f t="shared" ref="J9:J52" si="5">I9/$F9</f>
        <v>0.10607279167174731</v>
      </c>
      <c r="K9" s="199">
        <v>1169510.8</v>
      </c>
      <c r="L9" s="200">
        <f t="shared" ref="L9:L52" si="6">K9/$F9</f>
        <v>0.14612690808227441</v>
      </c>
      <c r="M9" s="199">
        <f t="shared" si="1"/>
        <v>2018452.84</v>
      </c>
      <c r="N9" s="200">
        <f t="shared" ref="N9" si="7">M9/$F9</f>
        <v>0.25219969975402173</v>
      </c>
      <c r="O9" s="199">
        <v>301163.75</v>
      </c>
      <c r="P9" s="200">
        <f t="shared" ref="P9:P52" si="8">O9/$F9</f>
        <v>3.76295179266092E-2</v>
      </c>
      <c r="Q9" s="199">
        <v>209598.16000000003</v>
      </c>
      <c r="R9" s="200">
        <f t="shared" si="2"/>
        <v>2.618866885242432E-2</v>
      </c>
      <c r="S9" s="199">
        <f t="shared" si="3"/>
        <v>510761.91000000003</v>
      </c>
      <c r="T9" s="200">
        <f t="shared" ref="T9" si="9">S9/$F9</f>
        <v>6.3818186779033517E-2</v>
      </c>
      <c r="U9" s="199">
        <v>616088.77</v>
      </c>
      <c r="V9" s="200">
        <f t="shared" ref="V9" si="10">U9/$F9</f>
        <v>7.6978465751929348E-2</v>
      </c>
      <c r="W9" s="199">
        <v>57303.14</v>
      </c>
      <c r="X9" s="200">
        <f t="shared" ref="X9:X52" si="11">W9/$F9</f>
        <v>7.1598574990549054E-3</v>
      </c>
      <c r="Y9" s="199">
        <v>477605.86</v>
      </c>
      <c r="Z9" s="200">
        <f t="shared" ref="Z9:Z52" si="12">Y9/$F9</f>
        <v>5.9675436604583403E-2</v>
      </c>
      <c r="AA9" s="199">
        <v>626376.65999999992</v>
      </c>
      <c r="AB9" s="200">
        <f t="shared" ref="AB9:AB52" si="13">AA9/$F9</f>
        <v>7.8263907114583323E-2</v>
      </c>
      <c r="AC9" s="199">
        <f t="shared" si="4"/>
        <v>1103982.52</v>
      </c>
      <c r="AD9" s="200">
        <f t="shared" ref="AD9:AD52" si="14">AC9/$F9</f>
        <v>0.13793934371916675</v>
      </c>
      <c r="AE9" s="199">
        <v>1793787.0199999998</v>
      </c>
      <c r="AF9" s="200">
        <f t="shared" ref="AF9:AF52" si="15">AE9/F9</f>
        <v>0.22412837144446796</v>
      </c>
      <c r="AG9" s="199">
        <v>165941.52000000002</v>
      </c>
      <c r="AH9" s="200">
        <f t="shared" ref="AH9:AH52" si="16">AG9/$F9</f>
        <v>2.0733901080753511E-2</v>
      </c>
      <c r="AI9" s="199">
        <v>1515492.0299999998</v>
      </c>
      <c r="AJ9" s="200">
        <f t="shared" ref="AJ9:AJ52" si="17">AI9/$F9</f>
        <v>0.18935623729787654</v>
      </c>
      <c r="AK9" s="199">
        <v>221581.38</v>
      </c>
      <c r="AL9" s="200">
        <f t="shared" ref="AL9:AL52" si="18">AK9/$F9</f>
        <v>2.7685936673695975E-2</v>
      </c>
      <c r="AN9" s="72"/>
    </row>
    <row r="10" spans="1:40" s="73" customFormat="1" ht="14.25" hidden="1" customHeight="1" outlineLevel="1">
      <c r="B10" s="460"/>
      <c r="C10" s="462"/>
      <c r="D10" s="198">
        <v>45873</v>
      </c>
      <c r="E10" s="198" t="s">
        <v>90</v>
      </c>
      <c r="F10" s="392">
        <f t="shared" si="0"/>
        <v>7902480.4100000011</v>
      </c>
      <c r="G10" s="458"/>
      <c r="H10" s="457"/>
      <c r="I10" s="199">
        <v>842391.30999999982</v>
      </c>
      <c r="J10" s="200">
        <f t="shared" si="5"/>
        <v>0.10659834207675052</v>
      </c>
      <c r="K10" s="199">
        <v>1149789.1600000001</v>
      </c>
      <c r="L10" s="200">
        <f t="shared" si="6"/>
        <v>0.14549724900868183</v>
      </c>
      <c r="M10" s="199">
        <f t="shared" si="1"/>
        <v>1992180.47</v>
      </c>
      <c r="N10" s="200">
        <f t="shared" ref="N10" si="19">M10/F10</f>
        <v>0.25209559108543234</v>
      </c>
      <c r="O10" s="199">
        <v>290166.82999999996</v>
      </c>
      <c r="P10" s="200">
        <f t="shared" si="8"/>
        <v>3.6718449770886549E-2</v>
      </c>
      <c r="Q10" s="199">
        <v>213916.58000000002</v>
      </c>
      <c r="R10" s="200">
        <f t="shared" si="2"/>
        <v>2.7069548913946626E-2</v>
      </c>
      <c r="S10" s="199">
        <f t="shared" si="3"/>
        <v>504083.41</v>
      </c>
      <c r="T10" s="200">
        <f t="shared" ref="T10:T16" si="20">S10/F10</f>
        <v>6.3787998684833175E-2</v>
      </c>
      <c r="U10" s="199">
        <v>640822.6</v>
      </c>
      <c r="V10" s="200">
        <f t="shared" ref="V10:V16" si="21">U10/F10</f>
        <v>8.1091324084661659E-2</v>
      </c>
      <c r="W10" s="199">
        <v>53404.08</v>
      </c>
      <c r="X10" s="200">
        <f t="shared" si="11"/>
        <v>6.7578883121837434E-3</v>
      </c>
      <c r="Y10" s="199">
        <v>497824.67</v>
      </c>
      <c r="Z10" s="200">
        <f t="shared" si="12"/>
        <v>6.2996001783192007E-2</v>
      </c>
      <c r="AA10" s="199">
        <v>589956.91</v>
      </c>
      <c r="AB10" s="200">
        <f t="shared" si="13"/>
        <v>7.4654650108775145E-2</v>
      </c>
      <c r="AC10" s="199">
        <f t="shared" si="4"/>
        <v>1087781.58</v>
      </c>
      <c r="AD10" s="200">
        <f t="shared" si="14"/>
        <v>0.13765065189196715</v>
      </c>
      <c r="AE10" s="199">
        <v>1725586.61</v>
      </c>
      <c r="AF10" s="200">
        <f t="shared" si="15"/>
        <v>0.21836012498258126</v>
      </c>
      <c r="AG10" s="199">
        <v>154155.76</v>
      </c>
      <c r="AH10" s="200">
        <f t="shared" si="16"/>
        <v>1.9507262530499583E-2</v>
      </c>
      <c r="AI10" s="199">
        <v>1521645.6</v>
      </c>
      <c r="AJ10" s="200">
        <f t="shared" si="17"/>
        <v>0.19255291010585371</v>
      </c>
      <c r="AK10" s="199">
        <v>222820.3</v>
      </c>
      <c r="AL10" s="200">
        <f t="shared" si="18"/>
        <v>2.8196248321987295E-2</v>
      </c>
      <c r="AN10" s="72"/>
    </row>
    <row r="11" spans="1:40" s="73" customFormat="1" ht="14.25" hidden="1" customHeight="1" outlineLevel="1">
      <c r="B11" s="460"/>
      <c r="C11" s="462"/>
      <c r="D11" s="198">
        <v>45874</v>
      </c>
      <c r="E11" s="198" t="s">
        <v>91</v>
      </c>
      <c r="F11" s="392">
        <f t="shared" si="0"/>
        <v>9130487.0999999996</v>
      </c>
      <c r="G11" s="458">
        <f>SUM(F11:F17)</f>
        <v>53787021.749999993</v>
      </c>
      <c r="H11" s="457"/>
      <c r="I11" s="199">
        <v>836074.8899999999</v>
      </c>
      <c r="J11" s="200">
        <f t="shared" si="5"/>
        <v>9.1569582306293376E-2</v>
      </c>
      <c r="K11" s="199">
        <v>1136887.1700000002</v>
      </c>
      <c r="L11" s="200">
        <f t="shared" si="6"/>
        <v>0.12451550038332568</v>
      </c>
      <c r="M11" s="199">
        <f t="shared" si="1"/>
        <v>1972962.06</v>
      </c>
      <c r="N11" s="200">
        <f t="shared" ref="N11" si="22">M11/$F11</f>
        <v>0.21608508268961907</v>
      </c>
      <c r="O11" s="199">
        <v>279337.22000000003</v>
      </c>
      <c r="P11" s="200">
        <f t="shared" si="8"/>
        <v>3.0593901173136758E-2</v>
      </c>
      <c r="Q11" s="199">
        <v>209656.24</v>
      </c>
      <c r="R11" s="200">
        <f t="shared" si="2"/>
        <v>2.2962218521725964E-2</v>
      </c>
      <c r="S11" s="199">
        <f t="shared" si="3"/>
        <v>488993.46</v>
      </c>
      <c r="T11" s="200">
        <f t="shared" ref="T11" si="23">S11/$F11</f>
        <v>5.3556119694862722E-2</v>
      </c>
      <c r="U11" s="199">
        <v>880200.30999999994</v>
      </c>
      <c r="V11" s="200">
        <f t="shared" ref="V11" si="24">U11/$F11</f>
        <v>9.640233870983729E-2</v>
      </c>
      <c r="W11" s="199">
        <v>272272.92</v>
      </c>
      <c r="X11" s="200">
        <f t="shared" si="11"/>
        <v>2.9820196558845147E-2</v>
      </c>
      <c r="Y11" s="199">
        <v>1409752.62</v>
      </c>
      <c r="Z11" s="200">
        <f t="shared" si="12"/>
        <v>0.15440059271317519</v>
      </c>
      <c r="AA11" s="199">
        <v>575027.18000000005</v>
      </c>
      <c r="AB11" s="200">
        <f t="shared" si="13"/>
        <v>6.2978806464772302E-2</v>
      </c>
      <c r="AC11" s="199">
        <f t="shared" si="4"/>
        <v>1984779.8000000003</v>
      </c>
      <c r="AD11" s="200">
        <f t="shared" si="14"/>
        <v>0.21737939917794752</v>
      </c>
      <c r="AE11" s="199">
        <v>1744244.99</v>
      </c>
      <c r="AF11" s="200">
        <f t="shared" si="15"/>
        <v>0.19103526141557114</v>
      </c>
      <c r="AG11" s="199">
        <v>141973.84</v>
      </c>
      <c r="AH11" s="200">
        <f t="shared" si="16"/>
        <v>1.5549426711308755E-2</v>
      </c>
      <c r="AI11" s="199">
        <v>1439366.96</v>
      </c>
      <c r="AJ11" s="200">
        <f t="shared" si="17"/>
        <v>0.15764404946150135</v>
      </c>
      <c r="AK11" s="199">
        <v>205692.76</v>
      </c>
      <c r="AL11" s="200">
        <f t="shared" si="18"/>
        <v>2.2528125580507093E-2</v>
      </c>
      <c r="AN11" s="72"/>
    </row>
    <row r="12" spans="1:40" s="73" customFormat="1" ht="14.25" hidden="1" customHeight="1" outlineLevel="1">
      <c r="B12" s="460"/>
      <c r="C12" s="462"/>
      <c r="D12" s="198">
        <v>45875</v>
      </c>
      <c r="E12" s="198" t="s">
        <v>92</v>
      </c>
      <c r="F12" s="392">
        <f t="shared" si="0"/>
        <v>8314895.129999999</v>
      </c>
      <c r="G12" s="458"/>
      <c r="H12" s="457"/>
      <c r="I12" s="199">
        <v>832343.12000000011</v>
      </c>
      <c r="J12" s="200">
        <f t="shared" si="5"/>
        <v>0.10010265998387886</v>
      </c>
      <c r="K12" s="199">
        <v>1112911.4899999998</v>
      </c>
      <c r="L12" s="200">
        <f t="shared" si="6"/>
        <v>0.13384552331690081</v>
      </c>
      <c r="M12" s="199">
        <f t="shared" si="1"/>
        <v>1945254.6099999999</v>
      </c>
      <c r="N12" s="200">
        <f t="shared" ref="N12" si="25">M12/F12</f>
        <v>0.23394818330077966</v>
      </c>
      <c r="O12" s="199">
        <v>277957.88</v>
      </c>
      <c r="P12" s="200">
        <f t="shared" si="8"/>
        <v>3.3428909884519499E-2</v>
      </c>
      <c r="Q12" s="199">
        <v>209774.03000000003</v>
      </c>
      <c r="R12" s="200">
        <f t="shared" si="2"/>
        <v>2.5228704237427953E-2</v>
      </c>
      <c r="S12" s="199">
        <f t="shared" si="3"/>
        <v>487731.91000000003</v>
      </c>
      <c r="T12" s="200">
        <f t="shared" si="20"/>
        <v>5.8657614121947449E-2</v>
      </c>
      <c r="U12" s="199">
        <v>774575.22</v>
      </c>
      <c r="V12" s="200">
        <f t="shared" si="21"/>
        <v>9.3155140009564985E-2</v>
      </c>
      <c r="W12" s="199">
        <v>177984.94999999998</v>
      </c>
      <c r="X12" s="200">
        <f t="shared" si="11"/>
        <v>2.140555559839033E-2</v>
      </c>
      <c r="Y12" s="199">
        <v>979735.06</v>
      </c>
      <c r="Z12" s="200">
        <f t="shared" si="12"/>
        <v>0.11782891361613604</v>
      </c>
      <c r="AA12" s="199">
        <v>552698.59</v>
      </c>
      <c r="AB12" s="200">
        <f t="shared" si="13"/>
        <v>6.6470903283659344E-2</v>
      </c>
      <c r="AC12" s="199">
        <f t="shared" si="4"/>
        <v>1532433.65</v>
      </c>
      <c r="AD12" s="200">
        <f t="shared" si="14"/>
        <v>0.18429981689979535</v>
      </c>
      <c r="AE12" s="199">
        <v>1736477.14</v>
      </c>
      <c r="AF12" s="200">
        <f t="shared" si="15"/>
        <v>0.20883933144686578</v>
      </c>
      <c r="AG12" s="199">
        <v>145588.80000000002</v>
      </c>
      <c r="AH12" s="200">
        <f t="shared" si="16"/>
        <v>1.7509397018696981E-2</v>
      </c>
      <c r="AI12" s="199">
        <v>1301970.3099999998</v>
      </c>
      <c r="AJ12" s="200">
        <f t="shared" si="17"/>
        <v>0.15658289005985335</v>
      </c>
      <c r="AK12" s="199">
        <v>212878.54</v>
      </c>
      <c r="AL12" s="200">
        <f t="shared" si="18"/>
        <v>2.5602071544106177E-2</v>
      </c>
      <c r="AN12" s="72"/>
    </row>
    <row r="13" spans="1:40" s="73" customFormat="1" ht="14.25" hidden="1" customHeight="1" outlineLevel="1">
      <c r="B13" s="460"/>
      <c r="C13" s="462"/>
      <c r="D13" s="198">
        <v>45876</v>
      </c>
      <c r="E13" s="198" t="s">
        <v>93</v>
      </c>
      <c r="F13" s="392">
        <f t="shared" si="0"/>
        <v>7555343.1299999999</v>
      </c>
      <c r="G13" s="458"/>
      <c r="H13" s="457"/>
      <c r="I13" s="199">
        <v>805376.99</v>
      </c>
      <c r="J13" s="200">
        <f t="shared" si="5"/>
        <v>0.10659701037297561</v>
      </c>
      <c r="K13" s="199">
        <v>1026230.45</v>
      </c>
      <c r="L13" s="200">
        <f t="shared" si="6"/>
        <v>0.13582843721884011</v>
      </c>
      <c r="M13" s="199">
        <f t="shared" si="1"/>
        <v>1831607.44</v>
      </c>
      <c r="N13" s="200">
        <f t="shared" ref="N13" si="26">M13/$F13</f>
        <v>0.24242544759181572</v>
      </c>
      <c r="O13" s="199">
        <v>270818.45</v>
      </c>
      <c r="P13" s="200">
        <f t="shared" si="8"/>
        <v>3.5844626159288677E-2</v>
      </c>
      <c r="Q13" s="199">
        <v>196345.40000000002</v>
      </c>
      <c r="R13" s="200">
        <f t="shared" si="2"/>
        <v>2.5987621822279833E-2</v>
      </c>
      <c r="S13" s="199">
        <f t="shared" si="3"/>
        <v>467163.85000000003</v>
      </c>
      <c r="T13" s="200">
        <f t="shared" ref="T13" si="27">S13/$F13</f>
        <v>6.1832247981568514E-2</v>
      </c>
      <c r="U13" s="199">
        <v>725659.63</v>
      </c>
      <c r="V13" s="200">
        <f t="shared" ref="V13" si="28">U13/$F13</f>
        <v>9.6045886667757471E-2</v>
      </c>
      <c r="W13" s="199">
        <v>159956.51999999999</v>
      </c>
      <c r="X13" s="200">
        <f t="shared" si="11"/>
        <v>2.1171311116878418E-2</v>
      </c>
      <c r="Y13" s="199">
        <v>759398.20000000007</v>
      </c>
      <c r="Z13" s="200">
        <f t="shared" si="12"/>
        <v>0.10051141118722427</v>
      </c>
      <c r="AA13" s="199">
        <v>476992.25999999995</v>
      </c>
      <c r="AB13" s="200">
        <f t="shared" si="13"/>
        <v>6.3133103525901665E-2</v>
      </c>
      <c r="AC13" s="199">
        <f t="shared" si="4"/>
        <v>1236390.46</v>
      </c>
      <c r="AD13" s="200">
        <f t="shared" si="14"/>
        <v>0.16364451471312594</v>
      </c>
      <c r="AE13" s="199">
        <v>1584827.39</v>
      </c>
      <c r="AF13" s="200">
        <f t="shared" si="15"/>
        <v>0.2097624638260473</v>
      </c>
      <c r="AG13" s="199">
        <v>135635.28</v>
      </c>
      <c r="AH13" s="200">
        <f t="shared" si="16"/>
        <v>1.7952232964963961E-2</v>
      </c>
      <c r="AI13" s="199">
        <v>1219076.18</v>
      </c>
      <c r="AJ13" s="200">
        <f t="shared" si="17"/>
        <v>0.16135285440040628</v>
      </c>
      <c r="AK13" s="199">
        <v>195026.38</v>
      </c>
      <c r="AL13" s="200">
        <f t="shared" si="18"/>
        <v>2.5813040737436368E-2</v>
      </c>
      <c r="AN13" s="72"/>
    </row>
    <row r="14" spans="1:40" s="73" customFormat="1" ht="14.25" hidden="1" customHeight="1" outlineLevel="1">
      <c r="B14" s="460"/>
      <c r="C14" s="462"/>
      <c r="D14" s="198">
        <v>45877</v>
      </c>
      <c r="E14" s="198" t="s">
        <v>88</v>
      </c>
      <c r="F14" s="392">
        <f t="shared" si="0"/>
        <v>6209389.7300000004</v>
      </c>
      <c r="G14" s="458"/>
      <c r="H14" s="457"/>
      <c r="I14" s="199">
        <v>600872.40999999992</v>
      </c>
      <c r="J14" s="200">
        <f t="shared" si="5"/>
        <v>9.6768351823199192E-2</v>
      </c>
      <c r="K14" s="199">
        <v>940206.09</v>
      </c>
      <c r="L14" s="200">
        <f t="shared" si="6"/>
        <v>0.15141682691577485</v>
      </c>
      <c r="M14" s="199">
        <f t="shared" si="1"/>
        <v>1541078.5</v>
      </c>
      <c r="N14" s="200">
        <f t="shared" ref="N14" si="29">M14/F14</f>
        <v>0.24818517873897405</v>
      </c>
      <c r="O14" s="199">
        <v>213245.04</v>
      </c>
      <c r="P14" s="200">
        <f t="shared" si="8"/>
        <v>3.4342350741769272E-2</v>
      </c>
      <c r="Q14" s="199">
        <v>178556.89</v>
      </c>
      <c r="R14" s="200">
        <f t="shared" si="2"/>
        <v>2.8755948291878275E-2</v>
      </c>
      <c r="S14" s="199">
        <f t="shared" si="3"/>
        <v>391801.93000000005</v>
      </c>
      <c r="T14" s="200">
        <f t="shared" si="20"/>
        <v>6.3098299033647554E-2</v>
      </c>
      <c r="U14" s="199">
        <v>572209.15</v>
      </c>
      <c r="V14" s="200">
        <f t="shared" si="21"/>
        <v>9.2152236351896691E-2</v>
      </c>
      <c r="W14" s="199">
        <v>134737.35</v>
      </c>
      <c r="X14" s="200">
        <f t="shared" si="11"/>
        <v>2.1698968152865483E-2</v>
      </c>
      <c r="Y14" s="199">
        <v>573795.71</v>
      </c>
      <c r="Z14" s="200">
        <f t="shared" si="12"/>
        <v>9.2407746163486487E-2</v>
      </c>
      <c r="AA14" s="199">
        <v>458873.56</v>
      </c>
      <c r="AB14" s="200">
        <f t="shared" si="13"/>
        <v>7.389994507560084E-2</v>
      </c>
      <c r="AC14" s="199">
        <f t="shared" si="4"/>
        <v>1032669.27</v>
      </c>
      <c r="AD14" s="200">
        <f t="shared" si="14"/>
        <v>0.16630769123908734</v>
      </c>
      <c r="AE14" s="199">
        <v>1166486.28</v>
      </c>
      <c r="AF14" s="200">
        <f t="shared" si="15"/>
        <v>0.18785844192775447</v>
      </c>
      <c r="AG14" s="199">
        <v>111519.04000000001</v>
      </c>
      <c r="AH14" s="200">
        <f t="shared" si="16"/>
        <v>1.7959742398066549E-2</v>
      </c>
      <c r="AI14" s="199">
        <v>1087286.99</v>
      </c>
      <c r="AJ14" s="200">
        <f t="shared" si="17"/>
        <v>0.17510367963326404</v>
      </c>
      <c r="AK14" s="199">
        <v>171601.22</v>
      </c>
      <c r="AL14" s="200">
        <f t="shared" si="18"/>
        <v>2.7635762524443764E-2</v>
      </c>
      <c r="AN14" s="72"/>
    </row>
    <row r="15" spans="1:40" s="73" customFormat="1" ht="14.25" hidden="1" customHeight="1" outlineLevel="1">
      <c r="B15" s="460"/>
      <c r="C15" s="462"/>
      <c r="D15" s="198">
        <v>45878</v>
      </c>
      <c r="E15" s="198" t="s">
        <v>89</v>
      </c>
      <c r="F15" s="392">
        <f t="shared" si="0"/>
        <v>6591313.1100000003</v>
      </c>
      <c r="G15" s="458"/>
      <c r="H15" s="457"/>
      <c r="I15" s="199">
        <v>576824.53999999992</v>
      </c>
      <c r="J15" s="200">
        <f t="shared" si="5"/>
        <v>8.7512841580059592E-2</v>
      </c>
      <c r="K15" s="199">
        <v>1061661.2600000002</v>
      </c>
      <c r="L15" s="200">
        <f t="shared" si="6"/>
        <v>0.16106976596048858</v>
      </c>
      <c r="M15" s="199">
        <f t="shared" si="1"/>
        <v>1638485.8000000003</v>
      </c>
      <c r="N15" s="200">
        <f t="shared" ref="N15" si="30">M15/$F15</f>
        <v>0.2485826075405482</v>
      </c>
      <c r="O15" s="199">
        <v>210458.83</v>
      </c>
      <c r="P15" s="200">
        <f t="shared" si="8"/>
        <v>3.1929727277058451E-2</v>
      </c>
      <c r="Q15" s="199">
        <v>175507.77</v>
      </c>
      <c r="R15" s="200">
        <f t="shared" si="2"/>
        <v>2.6627132874893874E-2</v>
      </c>
      <c r="S15" s="199">
        <f t="shared" si="3"/>
        <v>385966.6</v>
      </c>
      <c r="T15" s="200">
        <f t="shared" ref="T15" si="31">S15/$F15</f>
        <v>5.8556860151952328E-2</v>
      </c>
      <c r="U15" s="199">
        <v>615172.46</v>
      </c>
      <c r="V15" s="200">
        <f t="shared" ref="V15" si="32">U15/$F15</f>
        <v>9.3330790046476778E-2</v>
      </c>
      <c r="W15" s="199">
        <v>168615.52000000002</v>
      </c>
      <c r="X15" s="200">
        <f t="shared" si="11"/>
        <v>2.5581476283410849E-2</v>
      </c>
      <c r="Y15" s="199">
        <v>628681.46</v>
      </c>
      <c r="Z15" s="200">
        <f t="shared" si="12"/>
        <v>9.5380305791602712E-2</v>
      </c>
      <c r="AA15" s="199">
        <v>553490.39999999991</v>
      </c>
      <c r="AB15" s="200">
        <f t="shared" si="13"/>
        <v>8.3972706312536241E-2</v>
      </c>
      <c r="AC15" s="199">
        <f t="shared" si="4"/>
        <v>1182171.8599999999</v>
      </c>
      <c r="AD15" s="200">
        <f t="shared" si="14"/>
        <v>0.17935301210413895</v>
      </c>
      <c r="AE15" s="199">
        <v>1159684.6300000001</v>
      </c>
      <c r="AF15" s="200">
        <f t="shared" si="15"/>
        <v>0.17594136564997745</v>
      </c>
      <c r="AG15" s="199">
        <v>117808.08</v>
      </c>
      <c r="AH15" s="200">
        <f t="shared" si="16"/>
        <v>1.7873233759941955E-2</v>
      </c>
      <c r="AI15" s="199">
        <v>1148985.1000000003</v>
      </c>
      <c r="AJ15" s="200">
        <f t="shared" si="17"/>
        <v>0.1743180881904729</v>
      </c>
      <c r="AK15" s="199">
        <v>174423.06</v>
      </c>
      <c r="AL15" s="200">
        <f t="shared" si="18"/>
        <v>2.64625662730806E-2</v>
      </c>
      <c r="AN15" s="72"/>
    </row>
    <row r="16" spans="1:40" s="73" customFormat="1" ht="14.25" hidden="1" customHeight="1" outlineLevel="1">
      <c r="B16" s="460"/>
      <c r="C16" s="462"/>
      <c r="D16" s="198">
        <v>45879</v>
      </c>
      <c r="E16" s="198" t="s">
        <v>84</v>
      </c>
      <c r="F16" s="392">
        <f t="shared" si="0"/>
        <v>8170415.2500000009</v>
      </c>
      <c r="G16" s="458"/>
      <c r="H16" s="457"/>
      <c r="I16" s="199">
        <v>834483.56999999983</v>
      </c>
      <c r="J16" s="200">
        <f t="shared" si="5"/>
        <v>0.1021347807261081</v>
      </c>
      <c r="K16" s="199">
        <v>1183422</v>
      </c>
      <c r="L16" s="200">
        <f t="shared" si="6"/>
        <v>0.14484233221805953</v>
      </c>
      <c r="M16" s="199">
        <f t="shared" si="1"/>
        <v>2017905.5699999998</v>
      </c>
      <c r="N16" s="200">
        <f t="shared" ref="N16" si="33">M16/F16</f>
        <v>0.24697711294416763</v>
      </c>
      <c r="O16" s="199">
        <v>293053.10000000003</v>
      </c>
      <c r="P16" s="200">
        <f t="shared" si="8"/>
        <v>3.5867589471661188E-2</v>
      </c>
      <c r="Q16" s="199">
        <v>206898.61000000002</v>
      </c>
      <c r="R16" s="200">
        <f t="shared" si="2"/>
        <v>2.5322900203878864E-2</v>
      </c>
      <c r="S16" s="199">
        <f t="shared" si="3"/>
        <v>499951.71000000008</v>
      </c>
      <c r="T16" s="200">
        <f t="shared" si="20"/>
        <v>6.1190489675540055E-2</v>
      </c>
      <c r="U16" s="199">
        <v>786444.54</v>
      </c>
      <c r="V16" s="200">
        <f t="shared" si="21"/>
        <v>9.6255149332832246E-2</v>
      </c>
      <c r="W16" s="199">
        <v>190554.87</v>
      </c>
      <c r="X16" s="200">
        <f t="shared" si="11"/>
        <v>2.3322544102027123E-2</v>
      </c>
      <c r="Y16" s="199">
        <v>661083.02</v>
      </c>
      <c r="Z16" s="200">
        <f t="shared" si="12"/>
        <v>8.091180188179542E-2</v>
      </c>
      <c r="AA16" s="199">
        <v>593610.62999999989</v>
      </c>
      <c r="AB16" s="200">
        <f t="shared" si="13"/>
        <v>7.2653667143784378E-2</v>
      </c>
      <c r="AC16" s="199">
        <f t="shared" si="4"/>
        <v>1254693.6499999999</v>
      </c>
      <c r="AD16" s="200">
        <f t="shared" si="14"/>
        <v>0.1535654690255798</v>
      </c>
      <c r="AE16" s="199">
        <v>1730951.9899999998</v>
      </c>
      <c r="AF16" s="200">
        <f t="shared" si="15"/>
        <v>0.21185606080425343</v>
      </c>
      <c r="AG16" s="199">
        <v>148956.16</v>
      </c>
      <c r="AH16" s="200">
        <f t="shared" si="16"/>
        <v>1.8231161506754506E-2</v>
      </c>
      <c r="AI16" s="199">
        <v>1342564.1400000001</v>
      </c>
      <c r="AJ16" s="200">
        <f t="shared" si="17"/>
        <v>0.164320184338244</v>
      </c>
      <c r="AK16" s="199">
        <v>198392.62</v>
      </c>
      <c r="AL16" s="200">
        <f t="shared" si="18"/>
        <v>2.4281828270601054E-2</v>
      </c>
      <c r="AN16" s="72"/>
    </row>
    <row r="17" spans="2:40" s="73" customFormat="1" ht="14.25" hidden="1" customHeight="1" outlineLevel="1">
      <c r="B17" s="460"/>
      <c r="C17" s="462"/>
      <c r="D17" s="198">
        <v>45880</v>
      </c>
      <c r="E17" s="198" t="s">
        <v>90</v>
      </c>
      <c r="F17" s="392">
        <f t="shared" si="0"/>
        <v>7815178.2999999998</v>
      </c>
      <c r="G17" s="458"/>
      <c r="H17" s="457"/>
      <c r="I17" s="199">
        <v>822329.48</v>
      </c>
      <c r="J17" s="200">
        <f t="shared" si="5"/>
        <v>0.10522210094682037</v>
      </c>
      <c r="K17" s="199">
        <v>1143104.3300000003</v>
      </c>
      <c r="L17" s="200">
        <f t="shared" si="6"/>
        <v>0.14626721056383324</v>
      </c>
      <c r="M17" s="199">
        <f t="shared" si="1"/>
        <v>1965433.8100000003</v>
      </c>
      <c r="N17" s="200">
        <f t="shared" ref="N17" si="34">M17/$F17</f>
        <v>0.25148931151065362</v>
      </c>
      <c r="O17" s="199">
        <v>281152.03000000003</v>
      </c>
      <c r="P17" s="200">
        <f t="shared" si="8"/>
        <v>3.5975126760703593E-2</v>
      </c>
      <c r="Q17" s="199">
        <v>212068.8</v>
      </c>
      <c r="R17" s="200">
        <f t="shared" si="2"/>
        <v>2.7135503741482134E-2</v>
      </c>
      <c r="S17" s="199">
        <f t="shared" si="3"/>
        <v>493220.83</v>
      </c>
      <c r="T17" s="200">
        <f t="shared" ref="T17" si="35">S17/$F17</f>
        <v>6.3110630502185724E-2</v>
      </c>
      <c r="U17" s="199">
        <v>749380.29999999993</v>
      </c>
      <c r="V17" s="200">
        <f t="shared" ref="V17" si="36">U17/$F17</f>
        <v>9.5887805912246424E-2</v>
      </c>
      <c r="W17" s="199">
        <v>137647.83000000002</v>
      </c>
      <c r="X17" s="200">
        <f t="shared" si="11"/>
        <v>1.7612884148785195E-2</v>
      </c>
      <c r="Y17" s="199">
        <v>658221.96</v>
      </c>
      <c r="Z17" s="200">
        <f t="shared" si="12"/>
        <v>8.4223537164852647E-2</v>
      </c>
      <c r="AA17" s="199">
        <v>568146.73</v>
      </c>
      <c r="AB17" s="200">
        <f t="shared" si="13"/>
        <v>7.2697858985507721E-2</v>
      </c>
      <c r="AC17" s="199">
        <f t="shared" si="4"/>
        <v>1226368.69</v>
      </c>
      <c r="AD17" s="200">
        <f t="shared" si="14"/>
        <v>0.15692139615036038</v>
      </c>
      <c r="AE17" s="199">
        <v>1599032.4300000002</v>
      </c>
      <c r="AF17" s="200">
        <f t="shared" si="15"/>
        <v>0.20460600751744848</v>
      </c>
      <c r="AG17" s="199">
        <v>131673.68000000002</v>
      </c>
      <c r="AH17" s="200">
        <f t="shared" si="16"/>
        <v>1.6848455012216424E-2</v>
      </c>
      <c r="AI17" s="199">
        <v>1310668.01</v>
      </c>
      <c r="AJ17" s="200">
        <f t="shared" si="17"/>
        <v>0.16770801121709533</v>
      </c>
      <c r="AK17" s="199">
        <v>201752.72</v>
      </c>
      <c r="AL17" s="200">
        <f t="shared" si="18"/>
        <v>2.58154980290085E-2</v>
      </c>
      <c r="AN17" s="72"/>
    </row>
    <row r="18" spans="2:40" s="73" customFormat="1" ht="14.25" hidden="1" customHeight="1" outlineLevel="1">
      <c r="B18" s="459">
        <f>D26</f>
        <v>45889</v>
      </c>
      <c r="C18" s="462"/>
      <c r="D18" s="198">
        <v>45881</v>
      </c>
      <c r="E18" s="198" t="s">
        <v>91</v>
      </c>
      <c r="F18" s="392">
        <f t="shared" si="0"/>
        <v>7841558.5099999988</v>
      </c>
      <c r="G18" s="461">
        <f t="shared" ref="G18" si="37">SUM(F18:F24)</f>
        <v>52217931.870000005</v>
      </c>
      <c r="H18" s="457"/>
      <c r="I18" s="199">
        <v>745380.02</v>
      </c>
      <c r="J18" s="200">
        <f t="shared" si="5"/>
        <v>9.5055086185921997E-2</v>
      </c>
      <c r="K18" s="199">
        <v>1078484.48</v>
      </c>
      <c r="L18" s="200">
        <f t="shared" si="6"/>
        <v>0.13753445550711069</v>
      </c>
      <c r="M18" s="199">
        <f t="shared" si="1"/>
        <v>1823864.5</v>
      </c>
      <c r="N18" s="200">
        <f t="shared" ref="N18" si="38">M18/F18</f>
        <v>0.2325895416930327</v>
      </c>
      <c r="O18" s="199">
        <v>257418.86000000002</v>
      </c>
      <c r="P18" s="200">
        <f t="shared" si="8"/>
        <v>3.2827512499170278E-2</v>
      </c>
      <c r="Q18" s="199">
        <v>200491.16</v>
      </c>
      <c r="R18" s="200">
        <f t="shared" si="2"/>
        <v>2.5567769435670518E-2</v>
      </c>
      <c r="S18" s="199">
        <f t="shared" si="3"/>
        <v>457910.02</v>
      </c>
      <c r="T18" s="200">
        <f t="shared" ref="T18:T24" si="39">S18/F18</f>
        <v>5.8395281934840795E-2</v>
      </c>
      <c r="U18" s="199">
        <v>706456.98</v>
      </c>
      <c r="V18" s="200">
        <f t="shared" ref="V18:V24" si="40">U18/F18</f>
        <v>9.009139944554212E-2</v>
      </c>
      <c r="W18" s="199">
        <v>127825.59000000001</v>
      </c>
      <c r="X18" s="200">
        <f t="shared" si="11"/>
        <v>1.6301043961731536E-2</v>
      </c>
      <c r="Y18" s="199">
        <v>987966.2</v>
      </c>
      <c r="Z18" s="200">
        <f t="shared" si="12"/>
        <v>0.12599105123555343</v>
      </c>
      <c r="AA18" s="199">
        <v>569382.1399999999</v>
      </c>
      <c r="AB18" s="200">
        <f t="shared" si="13"/>
        <v>7.2610838683903403E-2</v>
      </c>
      <c r="AC18" s="199">
        <f t="shared" si="4"/>
        <v>1557348.3399999999</v>
      </c>
      <c r="AD18" s="200">
        <f t="shared" si="14"/>
        <v>0.19860188991945685</v>
      </c>
      <c r="AE18" s="199">
        <v>1609473.8900000001</v>
      </c>
      <c r="AF18" s="200">
        <f t="shared" si="15"/>
        <v>0.20524923558850042</v>
      </c>
      <c r="AG18" s="199">
        <v>121472.56000000001</v>
      </c>
      <c r="AH18" s="200">
        <f t="shared" si="16"/>
        <v>1.549086955674581E-2</v>
      </c>
      <c r="AI18" s="199">
        <v>1244097.9899999998</v>
      </c>
      <c r="AJ18" s="200">
        <f t="shared" si="17"/>
        <v>0.1586544292711016</v>
      </c>
      <c r="AK18" s="199">
        <v>193108.63999999998</v>
      </c>
      <c r="AL18" s="200">
        <f t="shared" si="18"/>
        <v>2.4626308629048285E-2</v>
      </c>
      <c r="AN18" s="72"/>
    </row>
    <row r="19" spans="2:40" s="73" customFormat="1" ht="14.25" hidden="1" customHeight="1" outlineLevel="1">
      <c r="B19" s="460"/>
      <c r="C19" s="462"/>
      <c r="D19" s="198">
        <v>45882</v>
      </c>
      <c r="E19" s="198" t="s">
        <v>92</v>
      </c>
      <c r="F19" s="392">
        <f t="shared" si="0"/>
        <v>7976719.9199999999</v>
      </c>
      <c r="G19" s="461"/>
      <c r="H19" s="457"/>
      <c r="I19" s="199">
        <v>797234.09000000008</v>
      </c>
      <c r="J19" s="200">
        <f t="shared" si="5"/>
        <v>9.9945102497719401E-2</v>
      </c>
      <c r="K19" s="199">
        <v>1075806.2499999998</v>
      </c>
      <c r="L19" s="200">
        <f t="shared" si="6"/>
        <v>0.13486824920386573</v>
      </c>
      <c r="M19" s="199">
        <f t="shared" si="1"/>
        <v>1873040.3399999999</v>
      </c>
      <c r="N19" s="200">
        <f t="shared" ref="N19" si="41">M19/$F19</f>
        <v>0.23481335170158513</v>
      </c>
      <c r="O19" s="199">
        <v>266310.62000000005</v>
      </c>
      <c r="P19" s="200">
        <f t="shared" si="8"/>
        <v>3.3385981038682386E-2</v>
      </c>
      <c r="Q19" s="199">
        <v>200827.91999999998</v>
      </c>
      <c r="R19" s="200">
        <f t="shared" si="2"/>
        <v>2.5176754607675881E-2</v>
      </c>
      <c r="S19" s="199">
        <f t="shared" si="3"/>
        <v>467138.54000000004</v>
      </c>
      <c r="T19" s="200">
        <f t="shared" ref="T19" si="42">S19/$F19</f>
        <v>5.8562735646358263E-2</v>
      </c>
      <c r="U19" s="199">
        <v>739331.86</v>
      </c>
      <c r="V19" s="200">
        <f t="shared" ref="V19" si="43">U19/$F19</f>
        <v>9.2686200269646676E-2</v>
      </c>
      <c r="W19" s="199">
        <v>161708.71000000002</v>
      </c>
      <c r="X19" s="200">
        <f t="shared" si="11"/>
        <v>2.0272582166831303E-2</v>
      </c>
      <c r="Y19" s="199">
        <v>936877.1399999999</v>
      </c>
      <c r="Z19" s="200">
        <f t="shared" si="12"/>
        <v>0.11745142732803886</v>
      </c>
      <c r="AA19" s="199">
        <v>550621.21000000008</v>
      </c>
      <c r="AB19" s="200">
        <f t="shared" si="13"/>
        <v>6.9028524947883599E-2</v>
      </c>
      <c r="AC19" s="199">
        <f t="shared" si="4"/>
        <v>1487498.35</v>
      </c>
      <c r="AD19" s="200">
        <f t="shared" si="14"/>
        <v>0.18647995227592248</v>
      </c>
      <c r="AE19" s="199">
        <v>1614253.8800000001</v>
      </c>
      <c r="AF19" s="200">
        <f t="shared" si="15"/>
        <v>0.20237063557322446</v>
      </c>
      <c r="AG19" s="199">
        <v>127613.04000000001</v>
      </c>
      <c r="AH19" s="200">
        <f t="shared" si="16"/>
        <v>1.5998184877976763E-2</v>
      </c>
      <c r="AI19" s="199">
        <v>1313198.7599999998</v>
      </c>
      <c r="AJ19" s="200">
        <f t="shared" si="17"/>
        <v>0.16462891679416014</v>
      </c>
      <c r="AK19" s="199">
        <v>192936.44</v>
      </c>
      <c r="AL19" s="200">
        <f t="shared" si="18"/>
        <v>2.4187440694294807E-2</v>
      </c>
      <c r="AN19" s="72"/>
    </row>
    <row r="20" spans="2:40" s="73" customFormat="1" ht="14.25" hidden="1" customHeight="1" outlineLevel="1">
      <c r="B20" s="460"/>
      <c r="C20" s="462"/>
      <c r="D20" s="198">
        <v>45883</v>
      </c>
      <c r="E20" s="198" t="s">
        <v>93</v>
      </c>
      <c r="F20" s="392">
        <f t="shared" si="0"/>
        <v>7479649.0499999998</v>
      </c>
      <c r="G20" s="461"/>
      <c r="H20" s="457"/>
      <c r="I20" s="199">
        <v>786765.20000000007</v>
      </c>
      <c r="J20" s="200">
        <f t="shared" si="5"/>
        <v>0.10518744860094741</v>
      </c>
      <c r="K20" s="199">
        <v>1004644.1500000001</v>
      </c>
      <c r="L20" s="200">
        <f t="shared" si="6"/>
        <v>0.13431701718678901</v>
      </c>
      <c r="M20" s="199">
        <f t="shared" si="1"/>
        <v>1791409.35</v>
      </c>
      <c r="N20" s="200">
        <f t="shared" ref="N20" si="44">M20/F20</f>
        <v>0.2395044657877364</v>
      </c>
      <c r="O20" s="199">
        <v>260845.29000000004</v>
      </c>
      <c r="P20" s="200">
        <f t="shared" si="8"/>
        <v>3.4874001207316006E-2</v>
      </c>
      <c r="Q20" s="199">
        <v>196030.23</v>
      </c>
      <c r="R20" s="200">
        <f t="shared" si="2"/>
        <v>2.6208479661221539E-2</v>
      </c>
      <c r="S20" s="199">
        <f t="shared" si="3"/>
        <v>456875.52000000002</v>
      </c>
      <c r="T20" s="200">
        <f t="shared" si="39"/>
        <v>6.1082480868537549E-2</v>
      </c>
      <c r="U20" s="199">
        <v>704969.96</v>
      </c>
      <c r="V20" s="200">
        <f t="shared" si="40"/>
        <v>9.4251743001230778E-2</v>
      </c>
      <c r="W20" s="199">
        <v>160120.81000000003</v>
      </c>
      <c r="X20" s="200">
        <f t="shared" si="11"/>
        <v>2.1407529809169327E-2</v>
      </c>
      <c r="Y20" s="199">
        <v>823676.35999999987</v>
      </c>
      <c r="Z20" s="200">
        <f t="shared" si="12"/>
        <v>0.1101223271966216</v>
      </c>
      <c r="AA20" s="199">
        <v>488398.06999999995</v>
      </c>
      <c r="AB20" s="200">
        <f t="shared" si="13"/>
        <v>6.5296923256045011E-2</v>
      </c>
      <c r="AC20" s="199">
        <f t="shared" si="4"/>
        <v>1312074.4299999997</v>
      </c>
      <c r="AD20" s="200">
        <f t="shared" si="14"/>
        <v>0.1754192504526666</v>
      </c>
      <c r="AE20" s="199">
        <v>1455498.95</v>
      </c>
      <c r="AF20" s="200">
        <f t="shared" si="15"/>
        <v>0.1945945511975592</v>
      </c>
      <c r="AG20" s="199">
        <v>123948.56000000001</v>
      </c>
      <c r="AH20" s="200">
        <f t="shared" si="16"/>
        <v>1.6571440607898578E-2</v>
      </c>
      <c r="AI20" s="199">
        <v>1281098.55</v>
      </c>
      <c r="AJ20" s="200">
        <f t="shared" si="17"/>
        <v>0.17127789571891747</v>
      </c>
      <c r="AK20" s="199">
        <v>193652.91999999998</v>
      </c>
      <c r="AL20" s="200">
        <f t="shared" si="18"/>
        <v>2.5890642556284107E-2</v>
      </c>
      <c r="AN20" s="72"/>
    </row>
    <row r="21" spans="2:40" s="73" customFormat="1" ht="14.25" hidden="1" customHeight="1" outlineLevel="1">
      <c r="B21" s="460"/>
      <c r="C21" s="462"/>
      <c r="D21" s="198">
        <v>45884</v>
      </c>
      <c r="E21" s="198" t="s">
        <v>88</v>
      </c>
      <c r="F21" s="392">
        <f t="shared" si="0"/>
        <v>6364780.2199999988</v>
      </c>
      <c r="G21" s="461"/>
      <c r="H21" s="457"/>
      <c r="I21" s="199">
        <v>589436.89</v>
      </c>
      <c r="J21" s="200">
        <f t="shared" si="5"/>
        <v>9.2609150611016725E-2</v>
      </c>
      <c r="K21" s="199">
        <v>913476.45000000019</v>
      </c>
      <c r="L21" s="200">
        <f t="shared" si="6"/>
        <v>0.14352050163956806</v>
      </c>
      <c r="M21" s="199">
        <f t="shared" si="1"/>
        <v>1502913.3400000003</v>
      </c>
      <c r="N21" s="200">
        <f t="shared" ref="N21" si="45">M21/$F21</f>
        <v>0.2361296522505848</v>
      </c>
      <c r="O21" s="199">
        <v>207789.04</v>
      </c>
      <c r="P21" s="200">
        <f t="shared" si="8"/>
        <v>3.2646695222415714E-2</v>
      </c>
      <c r="Q21" s="199">
        <v>171639.61000000002</v>
      </c>
      <c r="R21" s="200">
        <f t="shared" si="2"/>
        <v>2.6967091410424231E-2</v>
      </c>
      <c r="S21" s="199">
        <f t="shared" si="3"/>
        <v>379428.65</v>
      </c>
      <c r="T21" s="200">
        <f t="shared" ref="T21" si="46">S21/$F21</f>
        <v>5.9613786632839949E-2</v>
      </c>
      <c r="U21" s="199">
        <v>584428.01</v>
      </c>
      <c r="V21" s="200">
        <f t="shared" ref="V21" si="47">U21/$F21</f>
        <v>9.1822182353375928E-2</v>
      </c>
      <c r="W21" s="199">
        <v>132492.67000000001</v>
      </c>
      <c r="X21" s="200">
        <f t="shared" si="11"/>
        <v>2.0816534965915921E-2</v>
      </c>
      <c r="Y21" s="199">
        <v>719692.17999999993</v>
      </c>
      <c r="Z21" s="200">
        <f t="shared" si="12"/>
        <v>0.11307416047745322</v>
      </c>
      <c r="AA21" s="199">
        <v>473959.41</v>
      </c>
      <c r="AB21" s="200">
        <f t="shared" si="13"/>
        <v>7.4465950687610707E-2</v>
      </c>
      <c r="AC21" s="199">
        <f t="shared" si="4"/>
        <v>1193651.5899999999</v>
      </c>
      <c r="AD21" s="200">
        <f t="shared" si="14"/>
        <v>0.18754011116506394</v>
      </c>
      <c r="AE21" s="199">
        <v>1139974.3799999999</v>
      </c>
      <c r="AF21" s="200">
        <f t="shared" si="15"/>
        <v>0.17910663692956236</v>
      </c>
      <c r="AG21" s="199">
        <v>103298.72</v>
      </c>
      <c r="AH21" s="200">
        <f t="shared" si="16"/>
        <v>1.6229738723012813E-2</v>
      </c>
      <c r="AI21" s="199">
        <v>1149935.1800000002</v>
      </c>
      <c r="AJ21" s="200">
        <f t="shared" si="17"/>
        <v>0.18067162419631835</v>
      </c>
      <c r="AK21" s="199">
        <v>178657.68</v>
      </c>
      <c r="AL21" s="200">
        <f t="shared" si="18"/>
        <v>2.8069732783326182E-2</v>
      </c>
      <c r="AN21" s="72"/>
    </row>
    <row r="22" spans="2:40" s="73" customFormat="1" ht="14.25" hidden="1" customHeight="1" outlineLevel="1">
      <c r="B22" s="460"/>
      <c r="C22" s="462"/>
      <c r="D22" s="198">
        <v>45885</v>
      </c>
      <c r="E22" s="198" t="s">
        <v>89</v>
      </c>
      <c r="F22" s="392">
        <f t="shared" si="0"/>
        <v>6421067.7599999998</v>
      </c>
      <c r="G22" s="461"/>
      <c r="H22" s="457"/>
      <c r="I22" s="199">
        <v>566021.5</v>
      </c>
      <c r="J22" s="200">
        <f t="shared" si="5"/>
        <v>8.8150681655475946E-2</v>
      </c>
      <c r="K22" s="199">
        <v>1030734.3300000001</v>
      </c>
      <c r="L22" s="200">
        <f t="shared" si="6"/>
        <v>0.16052382072977844</v>
      </c>
      <c r="M22" s="199">
        <f t="shared" si="1"/>
        <v>1596755.83</v>
      </c>
      <c r="N22" s="200">
        <f t="shared" ref="N22" si="48">M22/F22</f>
        <v>0.2486745023852544</v>
      </c>
      <c r="O22" s="199">
        <v>204431.69</v>
      </c>
      <c r="P22" s="200">
        <f t="shared" si="8"/>
        <v>3.1837647201530234E-2</v>
      </c>
      <c r="Q22" s="199">
        <v>172164.23</v>
      </c>
      <c r="R22" s="200">
        <f t="shared" si="2"/>
        <v>2.6812398877410385E-2</v>
      </c>
      <c r="S22" s="199">
        <f t="shared" si="3"/>
        <v>376595.92000000004</v>
      </c>
      <c r="T22" s="200">
        <f t="shared" si="39"/>
        <v>5.8650046078940622E-2</v>
      </c>
      <c r="U22" s="199">
        <v>564425.65999999992</v>
      </c>
      <c r="V22" s="200">
        <f t="shared" si="40"/>
        <v>8.7902149782016936E-2</v>
      </c>
      <c r="W22" s="199">
        <v>126109.67000000001</v>
      </c>
      <c r="X22" s="200">
        <f t="shared" si="11"/>
        <v>1.9639984300679616E-2</v>
      </c>
      <c r="Y22" s="199">
        <v>734713.27</v>
      </c>
      <c r="Z22" s="200">
        <f t="shared" si="12"/>
        <v>0.11442228885620731</v>
      </c>
      <c r="AA22" s="199">
        <v>546919.48</v>
      </c>
      <c r="AB22" s="200">
        <f t="shared" si="13"/>
        <v>8.5175783910431749E-2</v>
      </c>
      <c r="AC22" s="199">
        <f t="shared" si="4"/>
        <v>1281632.75</v>
      </c>
      <c r="AD22" s="200">
        <f t="shared" si="14"/>
        <v>0.19959807276663905</v>
      </c>
      <c r="AE22" s="199">
        <v>1080430.8599999999</v>
      </c>
      <c r="AF22" s="200">
        <f t="shared" si="15"/>
        <v>0.16826342601935101</v>
      </c>
      <c r="AG22" s="199">
        <v>104437.68000000001</v>
      </c>
      <c r="AH22" s="200">
        <f t="shared" si="16"/>
        <v>1.626484626911958E-2</v>
      </c>
      <c r="AI22" s="199">
        <v>1118197.23</v>
      </c>
      <c r="AJ22" s="200">
        <f t="shared" si="17"/>
        <v>0.17414505994872106</v>
      </c>
      <c r="AK22" s="199">
        <v>172482.16</v>
      </c>
      <c r="AL22" s="200">
        <f t="shared" si="18"/>
        <v>2.6861912449277752E-2</v>
      </c>
      <c r="AN22" s="72"/>
    </row>
    <row r="23" spans="2:40" s="73" customFormat="1" ht="14.25" hidden="1" customHeight="1" outlineLevel="1">
      <c r="B23" s="460"/>
      <c r="C23" s="462"/>
      <c r="D23" s="198">
        <v>45886</v>
      </c>
      <c r="E23" s="198" t="s">
        <v>84</v>
      </c>
      <c r="F23" s="392">
        <f t="shared" si="0"/>
        <v>8145084.8600000003</v>
      </c>
      <c r="G23" s="461"/>
      <c r="H23" s="457"/>
      <c r="I23" s="199">
        <v>822755.01</v>
      </c>
      <c r="J23" s="200">
        <f t="shared" si="5"/>
        <v>0.10101245403108053</v>
      </c>
      <c r="K23" s="199">
        <v>1151709.06</v>
      </c>
      <c r="L23" s="200">
        <f t="shared" si="6"/>
        <v>0.14139927082355774</v>
      </c>
      <c r="M23" s="199">
        <f t="shared" si="1"/>
        <v>1974464.07</v>
      </c>
      <c r="N23" s="200">
        <f t="shared" ref="N23" si="49">M23/$F23</f>
        <v>0.24241172485463827</v>
      </c>
      <c r="O23" s="199">
        <v>292053.27999999997</v>
      </c>
      <c r="P23" s="200">
        <f t="shared" si="8"/>
        <v>3.5856382716680492E-2</v>
      </c>
      <c r="Q23" s="199">
        <v>209484.58999999997</v>
      </c>
      <c r="R23" s="200">
        <f t="shared" si="2"/>
        <v>2.5719141494616665E-2</v>
      </c>
      <c r="S23" s="199">
        <f t="shared" si="3"/>
        <v>501537.86999999994</v>
      </c>
      <c r="T23" s="200">
        <f t="shared" ref="T23" si="50">S23/$F23</f>
        <v>6.157552421129716E-2</v>
      </c>
      <c r="U23" s="199">
        <v>737537.41999999993</v>
      </c>
      <c r="V23" s="200">
        <f t="shared" ref="V23" si="51">U23/$F23</f>
        <v>9.0549998272209511E-2</v>
      </c>
      <c r="W23" s="199">
        <v>143713.23000000001</v>
      </c>
      <c r="X23" s="200">
        <f t="shared" si="11"/>
        <v>1.7644166079320629E-2</v>
      </c>
      <c r="Y23" s="199">
        <v>872798.68</v>
      </c>
      <c r="Z23" s="200">
        <f t="shared" si="12"/>
        <v>0.10715648701049875</v>
      </c>
      <c r="AA23" s="199">
        <v>590584.60000000009</v>
      </c>
      <c r="AB23" s="200">
        <f t="shared" si="13"/>
        <v>7.2508096619143148E-2</v>
      </c>
      <c r="AC23" s="199">
        <f t="shared" si="4"/>
        <v>1463383.2800000003</v>
      </c>
      <c r="AD23" s="200">
        <f t="shared" si="14"/>
        <v>0.17966458362964191</v>
      </c>
      <c r="AE23" s="199">
        <v>1637637.34</v>
      </c>
      <c r="AF23" s="200">
        <f t="shared" si="15"/>
        <v>0.20105835214097451</v>
      </c>
      <c r="AG23" s="199">
        <v>133307.84</v>
      </c>
      <c r="AH23" s="200">
        <f t="shared" si="16"/>
        <v>1.6366660666074385E-2</v>
      </c>
      <c r="AI23" s="199">
        <v>1353127.53</v>
      </c>
      <c r="AJ23" s="200">
        <f t="shared" si="17"/>
        <v>0.16612810710482886</v>
      </c>
      <c r="AK23" s="199">
        <v>200376.28</v>
      </c>
      <c r="AL23" s="200">
        <f t="shared" si="18"/>
        <v>2.4600883041014748E-2</v>
      </c>
      <c r="AN23" s="72"/>
    </row>
    <row r="24" spans="2:40" s="73" customFormat="1" ht="14.25" hidden="1" customHeight="1" outlineLevel="1">
      <c r="B24" s="460"/>
      <c r="C24" s="462"/>
      <c r="D24" s="198">
        <v>45887</v>
      </c>
      <c r="E24" s="198" t="s">
        <v>90</v>
      </c>
      <c r="F24" s="392">
        <f t="shared" si="0"/>
        <v>7989071.5500000007</v>
      </c>
      <c r="G24" s="461"/>
      <c r="H24" s="457"/>
      <c r="I24" s="199">
        <v>814780.45999999985</v>
      </c>
      <c r="J24" s="200">
        <f t="shared" si="5"/>
        <v>0.10198687731116887</v>
      </c>
      <c r="K24" s="199">
        <v>1220188.73</v>
      </c>
      <c r="L24" s="200">
        <f t="shared" si="6"/>
        <v>0.15273223207019593</v>
      </c>
      <c r="M24" s="199">
        <f t="shared" si="1"/>
        <v>2034969.19</v>
      </c>
      <c r="N24" s="200">
        <f t="shared" ref="N24" si="52">M24/F24</f>
        <v>0.25471910938136483</v>
      </c>
      <c r="O24" s="199">
        <v>281514.65999999997</v>
      </c>
      <c r="P24" s="200">
        <f t="shared" si="8"/>
        <v>3.5237468864576627E-2</v>
      </c>
      <c r="Q24" s="199">
        <v>215920.90000000002</v>
      </c>
      <c r="R24" s="200">
        <f t="shared" si="2"/>
        <v>2.7027032947276583E-2</v>
      </c>
      <c r="S24" s="199">
        <f t="shared" si="3"/>
        <v>497435.56</v>
      </c>
      <c r="T24" s="200">
        <f t="shared" si="39"/>
        <v>6.226450181185321E-2</v>
      </c>
      <c r="U24" s="199">
        <v>722096.90999999992</v>
      </c>
      <c r="V24" s="200">
        <f t="shared" si="40"/>
        <v>9.0385585544042329E-2</v>
      </c>
      <c r="W24" s="199">
        <v>140073.84000000003</v>
      </c>
      <c r="X24" s="200">
        <f t="shared" si="11"/>
        <v>1.7533181311913525E-2</v>
      </c>
      <c r="Y24" s="199">
        <v>804543.45000000007</v>
      </c>
      <c r="Z24" s="200">
        <f t="shared" si="12"/>
        <v>0.100705500628543</v>
      </c>
      <c r="AA24" s="199">
        <v>580810.69000000006</v>
      </c>
      <c r="AB24" s="200">
        <f t="shared" si="13"/>
        <v>7.2700649426528166E-2</v>
      </c>
      <c r="AC24" s="199">
        <f t="shared" si="4"/>
        <v>1385354.1400000001</v>
      </c>
      <c r="AD24" s="200">
        <f t="shared" si="14"/>
        <v>0.17340615005507118</v>
      </c>
      <c r="AE24" s="199">
        <v>1580478.5699999998</v>
      </c>
      <c r="AF24" s="200">
        <f t="shared" si="15"/>
        <v>0.19783006825117241</v>
      </c>
      <c r="AG24" s="199">
        <v>123651.44</v>
      </c>
      <c r="AH24" s="200">
        <f t="shared" si="16"/>
        <v>1.5477573235653396E-2</v>
      </c>
      <c r="AI24" s="199">
        <v>1313311.8</v>
      </c>
      <c r="AJ24" s="200">
        <f t="shared" si="17"/>
        <v>0.16438853899111716</v>
      </c>
      <c r="AK24" s="199">
        <v>191700.1</v>
      </c>
      <c r="AL24" s="200">
        <f t="shared" si="18"/>
        <v>2.399529141781187E-2</v>
      </c>
      <c r="AN24" s="72"/>
    </row>
    <row r="25" spans="2:40" s="73" customFormat="1" ht="14.25" hidden="1" customHeight="1" outlineLevel="1">
      <c r="B25" s="459">
        <f>D26</f>
        <v>45889</v>
      </c>
      <c r="C25" s="462"/>
      <c r="D25" s="198">
        <v>45888</v>
      </c>
      <c r="E25" s="198" t="s">
        <v>91</v>
      </c>
      <c r="F25" s="392">
        <f t="shared" si="0"/>
        <v>7909637.040000001</v>
      </c>
      <c r="G25" s="461">
        <f t="shared" ref="G25" si="53">SUM(F25:F31)</f>
        <v>50567324.339999996</v>
      </c>
      <c r="H25" s="457"/>
      <c r="I25" s="199">
        <v>875139.89000000013</v>
      </c>
      <c r="J25" s="200">
        <f t="shared" si="5"/>
        <v>0.11064223118890422</v>
      </c>
      <c r="K25" s="199">
        <v>1199689.06</v>
      </c>
      <c r="L25" s="200">
        <f t="shared" si="6"/>
        <v>0.15167435040736077</v>
      </c>
      <c r="M25" s="199">
        <f t="shared" si="1"/>
        <v>2074828.9500000002</v>
      </c>
      <c r="N25" s="200">
        <f t="shared" ref="N25" si="54">M25/$F25</f>
        <v>0.26231658159626497</v>
      </c>
      <c r="O25" s="199">
        <v>386552.85000000003</v>
      </c>
      <c r="P25" s="200">
        <f t="shared" si="8"/>
        <v>4.8871123674216026E-2</v>
      </c>
      <c r="Q25" s="199">
        <v>213050.47</v>
      </c>
      <c r="R25" s="200">
        <f t="shared" si="2"/>
        <v>2.6935555819132755E-2</v>
      </c>
      <c r="S25" s="199">
        <f t="shared" si="3"/>
        <v>599603.32000000007</v>
      </c>
      <c r="T25" s="200">
        <f t="shared" ref="T25" si="55">S25/$F25</f>
        <v>7.580667949334878E-2</v>
      </c>
      <c r="U25" s="199">
        <v>713433.98999999987</v>
      </c>
      <c r="V25" s="200">
        <f t="shared" ref="V25" si="56">U25/$F25</f>
        <v>9.0198069316212243E-2</v>
      </c>
      <c r="W25" s="199">
        <v>115894.22</v>
      </c>
      <c r="X25" s="200">
        <f t="shared" si="11"/>
        <v>1.4652280428786905E-2</v>
      </c>
      <c r="Y25" s="199">
        <v>808258.98</v>
      </c>
      <c r="Z25" s="200">
        <f t="shared" si="12"/>
        <v>0.10218660804693509</v>
      </c>
      <c r="AA25" s="199">
        <v>555157.81000000006</v>
      </c>
      <c r="AB25" s="200">
        <f t="shared" si="13"/>
        <v>7.0187520260727415E-2</v>
      </c>
      <c r="AC25" s="199">
        <f t="shared" si="4"/>
        <v>1363416.79</v>
      </c>
      <c r="AD25" s="200">
        <f t="shared" si="14"/>
        <v>0.17237412830766249</v>
      </c>
      <c r="AE25" s="199">
        <v>1493682.16</v>
      </c>
      <c r="AF25" s="200">
        <f t="shared" si="15"/>
        <v>0.1888433252305089</v>
      </c>
      <c r="AG25" s="199">
        <v>104883.36</v>
      </c>
      <c r="AH25" s="200">
        <f t="shared" si="16"/>
        <v>1.3260198852310419E-2</v>
      </c>
      <c r="AI25" s="199">
        <v>1255426.7100000002</v>
      </c>
      <c r="AJ25" s="200">
        <f t="shared" si="17"/>
        <v>0.15872115289881875</v>
      </c>
      <c r="AK25" s="199">
        <v>188467.53999999998</v>
      </c>
      <c r="AL25" s="200">
        <f t="shared" si="18"/>
        <v>2.3827583876086425E-2</v>
      </c>
      <c r="AN25" s="72"/>
    </row>
    <row r="26" spans="2:40" s="73" customFormat="1" ht="14.25" hidden="1" customHeight="1" outlineLevel="1">
      <c r="B26" s="460"/>
      <c r="C26" s="462"/>
      <c r="D26" s="198">
        <v>45889</v>
      </c>
      <c r="E26" s="198" t="s">
        <v>92</v>
      </c>
      <c r="F26" s="392">
        <f t="shared" si="0"/>
        <v>7775987.7599999998</v>
      </c>
      <c r="G26" s="461"/>
      <c r="H26" s="457"/>
      <c r="I26" s="199">
        <v>860655.66000000015</v>
      </c>
      <c r="J26" s="200">
        <f t="shared" si="5"/>
        <v>0.11068120045497605</v>
      </c>
      <c r="K26" s="199">
        <v>1171588.5699999998</v>
      </c>
      <c r="L26" s="200">
        <f t="shared" si="6"/>
        <v>0.15066749153422018</v>
      </c>
      <c r="M26" s="199">
        <f t="shared" si="1"/>
        <v>2032244.23</v>
      </c>
      <c r="N26" s="200">
        <f t="shared" ref="N26" si="57">M26/F26</f>
        <v>0.26134869198919625</v>
      </c>
      <c r="O26" s="199">
        <v>342777.47</v>
      </c>
      <c r="P26" s="200">
        <f t="shared" si="8"/>
        <v>4.4081534150974537E-2</v>
      </c>
      <c r="Q26" s="199">
        <v>206194.99</v>
      </c>
      <c r="R26" s="200">
        <f t="shared" si="2"/>
        <v>2.6516887161355304E-2</v>
      </c>
      <c r="S26" s="199">
        <f t="shared" si="3"/>
        <v>548972.46</v>
      </c>
      <c r="T26" s="200">
        <f t="shared" ref="T26:T30" si="58">S26/F26</f>
        <v>7.0598421312329837E-2</v>
      </c>
      <c r="U26" s="199">
        <v>704925.09999999986</v>
      </c>
      <c r="V26" s="200">
        <f t="shared" ref="V26:V30" si="59">U26/F26</f>
        <v>9.065409074152142E-2</v>
      </c>
      <c r="W26" s="199">
        <v>109592.45</v>
      </c>
      <c r="X26" s="200">
        <f t="shared" si="11"/>
        <v>1.4093701454077392E-2</v>
      </c>
      <c r="Y26" s="199">
        <v>808561.34</v>
      </c>
      <c r="Z26" s="200">
        <f t="shared" si="12"/>
        <v>0.10398181748166743</v>
      </c>
      <c r="AA26" s="199">
        <v>523625.55</v>
      </c>
      <c r="AB26" s="200">
        <f t="shared" si="13"/>
        <v>6.733878269376288E-2</v>
      </c>
      <c r="AC26" s="199">
        <f t="shared" si="4"/>
        <v>1332186.8899999999</v>
      </c>
      <c r="AD26" s="200">
        <f t="shared" si="14"/>
        <v>0.1713206001754303</v>
      </c>
      <c r="AE26" s="199">
        <v>1429884.74</v>
      </c>
      <c r="AF26" s="200">
        <f t="shared" si="15"/>
        <v>0.18388464387191886</v>
      </c>
      <c r="AG26" s="199">
        <v>108498.32</v>
      </c>
      <c r="AH26" s="200">
        <f t="shared" si="16"/>
        <v>1.395299521407683E-2</v>
      </c>
      <c r="AI26" s="199">
        <v>1311648.6499999999</v>
      </c>
      <c r="AJ26" s="200">
        <f t="shared" si="17"/>
        <v>0.16867936145002368</v>
      </c>
      <c r="AK26" s="199">
        <v>198034.91999999998</v>
      </c>
      <c r="AL26" s="200">
        <f t="shared" si="18"/>
        <v>2.5467493791425412E-2</v>
      </c>
      <c r="AN26" s="72"/>
    </row>
    <row r="27" spans="2:40" s="73" customFormat="1" ht="14.25" hidden="1" customHeight="1" outlineLevel="1">
      <c r="B27" s="460"/>
      <c r="C27" s="462"/>
      <c r="D27" s="198">
        <v>45890</v>
      </c>
      <c r="E27" s="198" t="s">
        <v>93</v>
      </c>
      <c r="F27" s="392">
        <f t="shared" si="0"/>
        <v>7246465.3200000003</v>
      </c>
      <c r="G27" s="461"/>
      <c r="H27" s="457"/>
      <c r="I27" s="199">
        <v>837051.52</v>
      </c>
      <c r="J27" s="200">
        <f t="shared" si="5"/>
        <v>0.11551169888162799</v>
      </c>
      <c r="K27" s="199">
        <v>1063532.9100000001</v>
      </c>
      <c r="L27" s="200">
        <f t="shared" si="6"/>
        <v>0.14676574895965971</v>
      </c>
      <c r="M27" s="199">
        <f t="shared" si="1"/>
        <v>1900584.4300000002</v>
      </c>
      <c r="N27" s="200">
        <f t="shared" ref="N27" si="60">M27/$F27</f>
        <v>0.2622774478412877</v>
      </c>
      <c r="O27" s="199">
        <v>327033.76</v>
      </c>
      <c r="P27" s="200">
        <f t="shared" si="8"/>
        <v>4.5130107653644301E-2</v>
      </c>
      <c r="Q27" s="199">
        <v>200389.36000000002</v>
      </c>
      <c r="R27" s="200">
        <f t="shared" si="2"/>
        <v>2.7653393917022154E-2</v>
      </c>
      <c r="S27" s="199">
        <f t="shared" si="3"/>
        <v>527423.12</v>
      </c>
      <c r="T27" s="200">
        <f t="shared" ref="T27" si="61">S27/$F27</f>
        <v>7.2783501570666445E-2</v>
      </c>
      <c r="U27" s="199">
        <v>650068.18000000005</v>
      </c>
      <c r="V27" s="200">
        <f t="shared" ref="V27" si="62">U27/$F27</f>
        <v>8.9708313128310124E-2</v>
      </c>
      <c r="W27" s="199">
        <v>89651.69</v>
      </c>
      <c r="X27" s="200">
        <f t="shared" si="11"/>
        <v>1.2371782109073835E-2</v>
      </c>
      <c r="Y27" s="199">
        <v>757874.34</v>
      </c>
      <c r="Z27" s="200">
        <f t="shared" si="12"/>
        <v>0.10458538149741672</v>
      </c>
      <c r="AA27" s="199">
        <v>457038.83999999997</v>
      </c>
      <c r="AB27" s="200">
        <f t="shared" si="13"/>
        <v>6.3070589565727739E-2</v>
      </c>
      <c r="AC27" s="199">
        <f t="shared" si="4"/>
        <v>1214913.18</v>
      </c>
      <c r="AD27" s="200">
        <f t="shared" si="14"/>
        <v>0.16765597106314448</v>
      </c>
      <c r="AE27" s="199">
        <v>1326002.9499999997</v>
      </c>
      <c r="AF27" s="200">
        <f t="shared" si="15"/>
        <v>0.18298617207761642</v>
      </c>
      <c r="AG27" s="199">
        <v>106368.96000000001</v>
      </c>
      <c r="AH27" s="200">
        <f t="shared" si="16"/>
        <v>1.4678737191555345E-2</v>
      </c>
      <c r="AI27" s="199">
        <v>1246380.5699999998</v>
      </c>
      <c r="AJ27" s="200">
        <f t="shared" si="17"/>
        <v>0.17199841784380468</v>
      </c>
      <c r="AK27" s="199">
        <v>185072.24</v>
      </c>
      <c r="AL27" s="200">
        <f t="shared" si="18"/>
        <v>2.5539657174540924E-2</v>
      </c>
      <c r="AN27" s="72"/>
    </row>
    <row r="28" spans="2:40" s="73" customFormat="1" ht="14.25" hidden="1" customHeight="1" outlineLevel="1">
      <c r="B28" s="460"/>
      <c r="C28" s="462"/>
      <c r="D28" s="198">
        <v>45891</v>
      </c>
      <c r="E28" s="198" t="s">
        <v>88</v>
      </c>
      <c r="F28" s="392">
        <f t="shared" si="0"/>
        <v>5933586.3499999987</v>
      </c>
      <c r="G28" s="461"/>
      <c r="H28" s="457"/>
      <c r="I28" s="199">
        <v>647996.11999999988</v>
      </c>
      <c r="J28" s="200">
        <f t="shared" si="5"/>
        <v>0.10920817222117278</v>
      </c>
      <c r="K28" s="199">
        <v>956263.61</v>
      </c>
      <c r="L28" s="200">
        <f t="shared" si="6"/>
        <v>0.1611611517206622</v>
      </c>
      <c r="M28" s="199">
        <f t="shared" si="1"/>
        <v>1604259.73</v>
      </c>
      <c r="N28" s="200">
        <f t="shared" ref="N28" si="63">M28/F28</f>
        <v>0.27036932394183499</v>
      </c>
      <c r="O28" s="199">
        <v>278125.57999999996</v>
      </c>
      <c r="P28" s="200">
        <f t="shared" si="8"/>
        <v>4.6873098931138002E-2</v>
      </c>
      <c r="Q28" s="199">
        <v>172268.36</v>
      </c>
      <c r="R28" s="200">
        <f t="shared" si="2"/>
        <v>2.9032755207143827E-2</v>
      </c>
      <c r="S28" s="199">
        <f t="shared" si="3"/>
        <v>450393.93999999994</v>
      </c>
      <c r="T28" s="200">
        <f t="shared" si="58"/>
        <v>7.5905854138281825E-2</v>
      </c>
      <c r="U28" s="199">
        <v>533718.81999999995</v>
      </c>
      <c r="V28" s="200">
        <f t="shared" si="59"/>
        <v>8.9948774403527484E-2</v>
      </c>
      <c r="W28" s="199">
        <v>86994.8</v>
      </c>
      <c r="X28" s="200">
        <f t="shared" si="11"/>
        <v>1.4661419733109643E-2</v>
      </c>
      <c r="Y28" s="199">
        <v>608937.53</v>
      </c>
      <c r="Z28" s="200">
        <f t="shared" si="12"/>
        <v>0.1026255444989016</v>
      </c>
      <c r="AA28" s="199">
        <v>447191.99</v>
      </c>
      <c r="AB28" s="200">
        <f t="shared" si="13"/>
        <v>7.5366222655544587E-2</v>
      </c>
      <c r="AC28" s="199">
        <f t="shared" si="4"/>
        <v>1056129.52</v>
      </c>
      <c r="AD28" s="200">
        <f t="shared" si="14"/>
        <v>0.1779917671544462</v>
      </c>
      <c r="AE28" s="199">
        <v>956499.17999999993</v>
      </c>
      <c r="AF28" s="200">
        <f t="shared" si="15"/>
        <v>0.16120085283666599</v>
      </c>
      <c r="AG28" s="199">
        <v>84629.680000000008</v>
      </c>
      <c r="AH28" s="200">
        <f t="shared" si="16"/>
        <v>1.4262821000321337E-2</v>
      </c>
      <c r="AI28" s="199">
        <v>997418.16</v>
      </c>
      <c r="AJ28" s="200">
        <f t="shared" si="17"/>
        <v>0.16809701606516608</v>
      </c>
      <c r="AK28" s="199">
        <v>163542.51999999999</v>
      </c>
      <c r="AL28" s="200">
        <f t="shared" si="18"/>
        <v>2.7562170726646629E-2</v>
      </c>
      <c r="AN28" s="72"/>
    </row>
    <row r="29" spans="2:40" s="73" customFormat="1" ht="14.25" hidden="1" customHeight="1" outlineLevel="1">
      <c r="B29" s="460"/>
      <c r="C29" s="462"/>
      <c r="D29" s="198">
        <v>45892</v>
      </c>
      <c r="E29" s="198" t="s">
        <v>89</v>
      </c>
      <c r="F29" s="392">
        <f t="shared" si="0"/>
        <v>6081229.5300000003</v>
      </c>
      <c r="G29" s="461"/>
      <c r="H29" s="457"/>
      <c r="I29" s="199">
        <v>619306.15</v>
      </c>
      <c r="J29" s="200">
        <f t="shared" si="5"/>
        <v>0.10183896972558443</v>
      </c>
      <c r="K29" s="199">
        <v>1066731.5500000003</v>
      </c>
      <c r="L29" s="200">
        <f t="shared" si="6"/>
        <v>0.17541379497971363</v>
      </c>
      <c r="M29" s="199">
        <f t="shared" si="1"/>
        <v>1686037.7000000002</v>
      </c>
      <c r="N29" s="200">
        <f t="shared" ref="N29" si="64">M29/$F29</f>
        <v>0.27725276470529803</v>
      </c>
      <c r="O29" s="199">
        <v>267588.99000000005</v>
      </c>
      <c r="P29" s="200">
        <f t="shared" si="8"/>
        <v>4.4002448629825032E-2</v>
      </c>
      <c r="Q29" s="199">
        <v>172897.78999999998</v>
      </c>
      <c r="R29" s="200">
        <f t="shared" si="2"/>
        <v>2.8431386966576145E-2</v>
      </c>
      <c r="S29" s="199">
        <f t="shared" si="3"/>
        <v>440486.78</v>
      </c>
      <c r="T29" s="200">
        <f t="shared" ref="T29" si="65">S29/$F29</f>
        <v>7.243383559640118E-2</v>
      </c>
      <c r="U29" s="199">
        <v>514063.4</v>
      </c>
      <c r="V29" s="200">
        <f t="shared" ref="V29" si="66">U29/$F29</f>
        <v>8.4532806641159627E-2</v>
      </c>
      <c r="W29" s="199">
        <v>95936.6</v>
      </c>
      <c r="X29" s="200">
        <f t="shared" si="11"/>
        <v>1.5775855775008053E-2</v>
      </c>
      <c r="Y29" s="199">
        <v>566519.53</v>
      </c>
      <c r="Z29" s="200">
        <f t="shared" si="12"/>
        <v>9.3158715224485211E-2</v>
      </c>
      <c r="AA29" s="199">
        <v>562403.13</v>
      </c>
      <c r="AB29" s="200">
        <f t="shared" si="13"/>
        <v>9.2481812637649277E-2</v>
      </c>
      <c r="AC29" s="199">
        <f t="shared" si="4"/>
        <v>1128922.6600000001</v>
      </c>
      <c r="AD29" s="200">
        <f t="shared" si="14"/>
        <v>0.1856405278621345</v>
      </c>
      <c r="AE29" s="199">
        <v>976636.64</v>
      </c>
      <c r="AF29" s="200">
        <f t="shared" si="15"/>
        <v>0.1605985492213447</v>
      </c>
      <c r="AG29" s="199">
        <v>89928.320000000007</v>
      </c>
      <c r="AH29" s="200">
        <f t="shared" si="16"/>
        <v>1.4787851627103443E-2</v>
      </c>
      <c r="AI29" s="199">
        <v>983684.71</v>
      </c>
      <c r="AJ29" s="200">
        <f t="shared" si="17"/>
        <v>0.16175753688415703</v>
      </c>
      <c r="AK29" s="199">
        <v>165532.72</v>
      </c>
      <c r="AL29" s="200">
        <f t="shared" si="18"/>
        <v>2.7220271687393452E-2</v>
      </c>
      <c r="AN29" s="72"/>
    </row>
    <row r="30" spans="2:40" s="73" customFormat="1" ht="14.25" hidden="1" customHeight="1" outlineLevel="1">
      <c r="B30" s="460"/>
      <c r="C30" s="462"/>
      <c r="D30" s="198">
        <v>45893</v>
      </c>
      <c r="E30" s="198" t="s">
        <v>84</v>
      </c>
      <c r="F30" s="392">
        <f t="shared" si="0"/>
        <v>7894027.0499999989</v>
      </c>
      <c r="G30" s="461"/>
      <c r="H30" s="457"/>
      <c r="I30" s="199">
        <v>872202.06999999983</v>
      </c>
      <c r="J30" s="200">
        <f t="shared" si="5"/>
        <v>0.11048886258883543</v>
      </c>
      <c r="K30" s="199">
        <v>1195900.33</v>
      </c>
      <c r="L30" s="200">
        <f t="shared" si="6"/>
        <v>0.15149432886729217</v>
      </c>
      <c r="M30" s="199">
        <f t="shared" si="1"/>
        <v>2068102.4</v>
      </c>
      <c r="N30" s="200">
        <f t="shared" ref="N30" si="67">M30/F30</f>
        <v>0.26198319145612758</v>
      </c>
      <c r="O30" s="199">
        <v>363786.13999999996</v>
      </c>
      <c r="P30" s="200">
        <f t="shared" si="8"/>
        <v>4.6083720982435704E-2</v>
      </c>
      <c r="Q30" s="199">
        <v>208411.41000000003</v>
      </c>
      <c r="R30" s="200">
        <f t="shared" si="2"/>
        <v>2.6401152248395204E-2</v>
      </c>
      <c r="S30" s="199">
        <f t="shared" si="3"/>
        <v>572197.55000000005</v>
      </c>
      <c r="T30" s="200">
        <f t="shared" si="58"/>
        <v>7.2484873230830915E-2</v>
      </c>
      <c r="U30" s="199">
        <v>698698.72</v>
      </c>
      <c r="V30" s="200">
        <f t="shared" si="59"/>
        <v>8.8509795516852216E-2</v>
      </c>
      <c r="W30" s="199">
        <v>113281.8</v>
      </c>
      <c r="X30" s="200">
        <f t="shared" si="11"/>
        <v>1.4350318194057875E-2</v>
      </c>
      <c r="Y30" s="199">
        <v>747412.49</v>
      </c>
      <c r="Z30" s="200">
        <f t="shared" si="12"/>
        <v>9.4680761196530239E-2</v>
      </c>
      <c r="AA30" s="199">
        <v>583843.15</v>
      </c>
      <c r="AB30" s="200">
        <f t="shared" si="13"/>
        <v>7.3960115198743848E-2</v>
      </c>
      <c r="AC30" s="199">
        <f t="shared" si="4"/>
        <v>1331255.6400000001</v>
      </c>
      <c r="AD30" s="200">
        <f t="shared" si="14"/>
        <v>0.16864087639527411</v>
      </c>
      <c r="AE30" s="199">
        <v>1488193.9300000002</v>
      </c>
      <c r="AF30" s="200">
        <f t="shared" si="15"/>
        <v>0.18852151387041427</v>
      </c>
      <c r="AG30" s="199">
        <v>116718.64000000001</v>
      </c>
      <c r="AH30" s="200">
        <f t="shared" si="16"/>
        <v>1.4785690403733799E-2</v>
      </c>
      <c r="AI30" s="199">
        <v>1314261.99</v>
      </c>
      <c r="AJ30" s="200">
        <f t="shared" si="17"/>
        <v>0.16648815385044827</v>
      </c>
      <c r="AK30" s="199">
        <v>191316.38</v>
      </c>
      <c r="AL30" s="200">
        <f t="shared" si="18"/>
        <v>2.4235587082261142E-2</v>
      </c>
      <c r="AN30" s="72"/>
    </row>
    <row r="31" spans="2:40" s="73" customFormat="1" ht="14.25" hidden="1" customHeight="1" outlineLevel="1">
      <c r="B31" s="460"/>
      <c r="C31" s="462"/>
      <c r="D31" s="198">
        <v>45894</v>
      </c>
      <c r="E31" s="198" t="s">
        <v>90</v>
      </c>
      <c r="F31" s="392">
        <f t="shared" si="0"/>
        <v>7726391.29</v>
      </c>
      <c r="G31" s="461"/>
      <c r="H31" s="457"/>
      <c r="I31" s="199">
        <v>861464.1</v>
      </c>
      <c r="J31" s="200">
        <f t="shared" si="5"/>
        <v>0.11149630761193302</v>
      </c>
      <c r="K31" s="199">
        <v>1178385.26</v>
      </c>
      <c r="L31" s="200">
        <f t="shared" si="6"/>
        <v>0.1525143130564903</v>
      </c>
      <c r="M31" s="199">
        <f t="shared" si="1"/>
        <v>2039849.3599999999</v>
      </c>
      <c r="N31" s="200">
        <f t="shared" ref="N31" si="68">M31/$F31</f>
        <v>0.26401062066842329</v>
      </c>
      <c r="O31" s="199">
        <v>335216.99</v>
      </c>
      <c r="P31" s="200">
        <f t="shared" si="8"/>
        <v>4.3385971201569833E-2</v>
      </c>
      <c r="Q31" s="199">
        <v>212122.75</v>
      </c>
      <c r="R31" s="200">
        <f t="shared" si="2"/>
        <v>2.7454311079810716E-2</v>
      </c>
      <c r="S31" s="199">
        <f t="shared" si="3"/>
        <v>547339.74</v>
      </c>
      <c r="T31" s="200">
        <f t="shared" ref="T31" si="69">S31/$F31</f>
        <v>7.0840282281380548E-2</v>
      </c>
      <c r="U31" s="199">
        <v>707385.36</v>
      </c>
      <c r="V31" s="200">
        <f t="shared" ref="V31" si="70">U31/$F31</f>
        <v>9.1554431227880512E-2</v>
      </c>
      <c r="W31" s="199">
        <v>105252.38</v>
      </c>
      <c r="X31" s="200">
        <f t="shared" si="11"/>
        <v>1.3622450125742985E-2</v>
      </c>
      <c r="Y31" s="199">
        <v>751110.57000000007</v>
      </c>
      <c r="Z31" s="200">
        <f t="shared" si="12"/>
        <v>9.7213633351981077E-2</v>
      </c>
      <c r="AA31" s="199">
        <v>562370.03</v>
      </c>
      <c r="AB31" s="200">
        <f t="shared" si="13"/>
        <v>7.2785600533570707E-2</v>
      </c>
      <c r="AC31" s="199">
        <f t="shared" si="4"/>
        <v>1313480.6000000001</v>
      </c>
      <c r="AD31" s="200">
        <f t="shared" si="14"/>
        <v>0.16999923388555177</v>
      </c>
      <c r="AE31" s="199">
        <v>1398384.23</v>
      </c>
      <c r="AF31" s="200">
        <f t="shared" si="15"/>
        <v>0.18098801594605751</v>
      </c>
      <c r="AG31" s="199">
        <v>114886.40000000001</v>
      </c>
      <c r="AH31" s="200">
        <f t="shared" si="16"/>
        <v>1.4869347886728631E-2</v>
      </c>
      <c r="AI31" s="199">
        <v>1308832.18</v>
      </c>
      <c r="AJ31" s="200">
        <f t="shared" si="17"/>
        <v>0.16939760502344425</v>
      </c>
      <c r="AK31" s="199">
        <v>190981.03999999998</v>
      </c>
      <c r="AL31" s="200">
        <f t="shared" si="18"/>
        <v>2.4718012954790435E-2</v>
      </c>
      <c r="AN31" s="72"/>
    </row>
    <row r="32" spans="2:40" s="73" customFormat="1" ht="14.25" hidden="1" customHeight="1" outlineLevel="1">
      <c r="B32" s="459">
        <f>D40</f>
        <v>45903</v>
      </c>
      <c r="C32" s="462"/>
      <c r="D32" s="198">
        <v>45895</v>
      </c>
      <c r="E32" s="198" t="s">
        <v>91</v>
      </c>
      <c r="F32" s="392">
        <f t="shared" si="0"/>
        <v>7423824.2000000002</v>
      </c>
      <c r="G32" s="461">
        <f t="shared" ref="G32" si="71">SUM(F32:F38)</f>
        <v>48911413.240000002</v>
      </c>
      <c r="H32" s="457"/>
      <c r="I32" s="199">
        <v>842650.86</v>
      </c>
      <c r="J32" s="200">
        <f t="shared" si="5"/>
        <v>0.11350630582011896</v>
      </c>
      <c r="K32" s="199">
        <v>1145762.4800000002</v>
      </c>
      <c r="L32" s="200">
        <f t="shared" si="6"/>
        <v>0.15433588527055911</v>
      </c>
      <c r="M32" s="199">
        <f t="shared" si="1"/>
        <v>1988413.3400000003</v>
      </c>
      <c r="N32" s="200">
        <f t="shared" ref="N32" si="72">M32/F32</f>
        <v>0.26784219109067808</v>
      </c>
      <c r="O32" s="199">
        <v>320661.17</v>
      </c>
      <c r="P32" s="200">
        <f t="shared" si="8"/>
        <v>4.3193529555831882E-2</v>
      </c>
      <c r="Q32" s="199">
        <v>207484.48</v>
      </c>
      <c r="R32" s="200">
        <f t="shared" si="2"/>
        <v>2.7948463542549946E-2</v>
      </c>
      <c r="S32" s="199">
        <f t="shared" si="3"/>
        <v>528145.65</v>
      </c>
      <c r="T32" s="200">
        <f t="shared" ref="T32:T38" si="73">S32/F32</f>
        <v>7.1141993098381831E-2</v>
      </c>
      <c r="U32" s="199">
        <v>682417.33999999985</v>
      </c>
      <c r="V32" s="200">
        <f t="shared" ref="V32:V38" si="74">U32/F32</f>
        <v>9.1922615839960198E-2</v>
      </c>
      <c r="W32" s="199">
        <v>82680.510000000009</v>
      </c>
      <c r="X32" s="200">
        <f t="shared" si="11"/>
        <v>1.1137185872477962E-2</v>
      </c>
      <c r="Y32" s="199">
        <v>733012.90999999992</v>
      </c>
      <c r="Z32" s="200">
        <f t="shared" si="12"/>
        <v>9.8737913271168237E-2</v>
      </c>
      <c r="AA32" s="199">
        <v>533320.81999999995</v>
      </c>
      <c r="AB32" s="200">
        <f t="shared" si="13"/>
        <v>7.183909608204353E-2</v>
      </c>
      <c r="AC32" s="199">
        <f t="shared" si="4"/>
        <v>1266333.73</v>
      </c>
      <c r="AD32" s="200">
        <f t="shared" si="14"/>
        <v>0.17057700935321177</v>
      </c>
      <c r="AE32" s="199">
        <v>1287486.0700000003</v>
      </c>
      <c r="AF32" s="200">
        <f t="shared" si="15"/>
        <v>0.17342626055180566</v>
      </c>
      <c r="AG32" s="199">
        <v>107161.28000000001</v>
      </c>
      <c r="AH32" s="200">
        <f t="shared" si="16"/>
        <v>1.4434781470175441E-2</v>
      </c>
      <c r="AI32" s="199">
        <v>1296175.7200000002</v>
      </c>
      <c r="AJ32" s="200">
        <f t="shared" si="17"/>
        <v>0.17459676914224345</v>
      </c>
      <c r="AK32" s="199">
        <v>185010.56</v>
      </c>
      <c r="AL32" s="200">
        <f t="shared" si="18"/>
        <v>2.4921193581065672E-2</v>
      </c>
      <c r="AN32" s="72"/>
    </row>
    <row r="33" spans="2:40" s="73" customFormat="1" ht="14.25" hidden="1" customHeight="1" outlineLevel="1">
      <c r="B33" s="460"/>
      <c r="C33" s="462"/>
      <c r="D33" s="198">
        <v>45896</v>
      </c>
      <c r="E33" s="198" t="s">
        <v>92</v>
      </c>
      <c r="F33" s="392">
        <f t="shared" si="0"/>
        <v>7268105.9000000004</v>
      </c>
      <c r="G33" s="461"/>
      <c r="H33" s="457"/>
      <c r="I33" s="199">
        <v>839770.27999999991</v>
      </c>
      <c r="J33" s="200">
        <f t="shared" si="5"/>
        <v>0.11554183325809822</v>
      </c>
      <c r="K33" s="199">
        <v>1116611.54</v>
      </c>
      <c r="L33" s="200">
        <f t="shared" si="6"/>
        <v>0.15363171029194828</v>
      </c>
      <c r="M33" s="199">
        <f t="shared" si="1"/>
        <v>1956381.8199999998</v>
      </c>
      <c r="N33" s="200">
        <f t="shared" ref="N33" si="75">M33/$F33</f>
        <v>0.26917354355004647</v>
      </c>
      <c r="O33" s="199">
        <v>317414.83</v>
      </c>
      <c r="P33" s="200">
        <f t="shared" si="8"/>
        <v>4.367229019048828E-2</v>
      </c>
      <c r="Q33" s="199">
        <v>197560.26</v>
      </c>
      <c r="R33" s="200">
        <f t="shared" si="2"/>
        <v>2.7181808124177167E-2</v>
      </c>
      <c r="S33" s="199">
        <f t="shared" si="3"/>
        <v>514975.09</v>
      </c>
      <c r="T33" s="200">
        <f t="shared" ref="T33" si="76">S33/$F33</f>
        <v>7.0854098314665451E-2</v>
      </c>
      <c r="U33" s="199">
        <v>667417.42999999993</v>
      </c>
      <c r="V33" s="200">
        <f t="shared" ref="V33" si="77">U33/$F33</f>
        <v>9.1828247852029768E-2</v>
      </c>
      <c r="W33" s="199">
        <v>79724.709999999992</v>
      </c>
      <c r="X33" s="200">
        <f t="shared" si="11"/>
        <v>1.096911782752092E-2</v>
      </c>
      <c r="Y33" s="199">
        <v>696912.67</v>
      </c>
      <c r="Z33" s="200">
        <f t="shared" si="12"/>
        <v>9.5886422073184152E-2</v>
      </c>
      <c r="AA33" s="199">
        <v>475648.24000000005</v>
      </c>
      <c r="AB33" s="200">
        <f t="shared" si="13"/>
        <v>6.5443218156741506E-2</v>
      </c>
      <c r="AC33" s="199">
        <f t="shared" si="4"/>
        <v>1172560.9100000001</v>
      </c>
      <c r="AD33" s="200">
        <f t="shared" si="14"/>
        <v>0.16132964022992566</v>
      </c>
      <c r="AE33" s="199">
        <v>1293168.5</v>
      </c>
      <c r="AF33" s="200">
        <f t="shared" si="15"/>
        <v>0.17792372838155809</v>
      </c>
      <c r="AG33" s="199">
        <v>101516</v>
      </c>
      <c r="AH33" s="200">
        <f t="shared" si="16"/>
        <v>1.396732537978017E-2</v>
      </c>
      <c r="AI33" s="199">
        <v>1299956.4400000002</v>
      </c>
      <c r="AJ33" s="200">
        <f t="shared" si="17"/>
        <v>0.17885766359017968</v>
      </c>
      <c r="AK33" s="199">
        <v>182405</v>
      </c>
      <c r="AL33" s="200">
        <f t="shared" si="18"/>
        <v>2.5096634874293727E-2</v>
      </c>
      <c r="AN33" s="72"/>
    </row>
    <row r="34" spans="2:40" s="73" customFormat="1" ht="14.25" hidden="1" customHeight="1" outlineLevel="1">
      <c r="B34" s="460"/>
      <c r="C34" s="462"/>
      <c r="D34" s="198">
        <v>45897</v>
      </c>
      <c r="E34" s="198" t="s">
        <v>93</v>
      </c>
      <c r="F34" s="392">
        <f t="shared" si="0"/>
        <v>6765305.7300000014</v>
      </c>
      <c r="G34" s="461"/>
      <c r="H34" s="457"/>
      <c r="I34" s="199">
        <v>827273.28000000014</v>
      </c>
      <c r="J34" s="200">
        <f t="shared" si="5"/>
        <v>0.12228172872240615</v>
      </c>
      <c r="K34" s="199">
        <v>1028775.99</v>
      </c>
      <c r="L34" s="200">
        <f t="shared" si="6"/>
        <v>0.15206644474883174</v>
      </c>
      <c r="M34" s="199">
        <f t="shared" si="1"/>
        <v>1856049.27</v>
      </c>
      <c r="N34" s="200">
        <f t="shared" ref="N34" si="78">M34/F34</f>
        <v>0.27434817347123791</v>
      </c>
      <c r="O34" s="199">
        <v>306488.28000000003</v>
      </c>
      <c r="P34" s="200">
        <f t="shared" si="8"/>
        <v>4.5302945976397134E-2</v>
      </c>
      <c r="Q34" s="199">
        <v>192799.86</v>
      </c>
      <c r="R34" s="200">
        <f t="shared" si="2"/>
        <v>2.8498321834156036E-2</v>
      </c>
      <c r="S34" s="199">
        <f t="shared" si="3"/>
        <v>499288.14</v>
      </c>
      <c r="T34" s="200">
        <f t="shared" si="73"/>
        <v>7.380126781055317E-2</v>
      </c>
      <c r="U34" s="199">
        <v>614875.05999999994</v>
      </c>
      <c r="V34" s="200">
        <f t="shared" si="74"/>
        <v>9.0886514895166429E-2</v>
      </c>
      <c r="W34" s="199">
        <v>77381.760000000009</v>
      </c>
      <c r="X34" s="200">
        <f t="shared" si="11"/>
        <v>1.1438028536812334E-2</v>
      </c>
      <c r="Y34" s="199">
        <v>646786.20000000007</v>
      </c>
      <c r="Z34" s="200">
        <f t="shared" si="12"/>
        <v>9.5603395591110987E-2</v>
      </c>
      <c r="AA34" s="199">
        <v>413163.04</v>
      </c>
      <c r="AB34" s="200">
        <f t="shared" si="13"/>
        <v>6.1070860133914433E-2</v>
      </c>
      <c r="AC34" s="199">
        <f t="shared" si="4"/>
        <v>1059949.24</v>
      </c>
      <c r="AD34" s="200">
        <f t="shared" si="14"/>
        <v>0.15667425572502541</v>
      </c>
      <c r="AE34" s="199">
        <v>1163189.9200000002</v>
      </c>
      <c r="AF34" s="200">
        <f t="shared" si="15"/>
        <v>0.17193456828446982</v>
      </c>
      <c r="AG34" s="199">
        <v>96861.12000000001</v>
      </c>
      <c r="AH34" s="200">
        <f t="shared" si="16"/>
        <v>1.4317330785285885E-2</v>
      </c>
      <c r="AI34" s="199">
        <v>1219415.02</v>
      </c>
      <c r="AJ34" s="200">
        <f t="shared" si="17"/>
        <v>0.18024536786159401</v>
      </c>
      <c r="AK34" s="199">
        <v>178296.2</v>
      </c>
      <c r="AL34" s="200">
        <f t="shared" si="18"/>
        <v>2.6354492629854877E-2</v>
      </c>
      <c r="AN34" s="72"/>
    </row>
    <row r="35" spans="2:40" s="73" customFormat="1" ht="14.25" hidden="1" customHeight="1" outlineLevel="1">
      <c r="B35" s="460"/>
      <c r="C35" s="462"/>
      <c r="D35" s="198">
        <v>45898</v>
      </c>
      <c r="E35" s="198" t="s">
        <v>88</v>
      </c>
      <c r="F35" s="392">
        <f t="shared" si="0"/>
        <v>5760799.9100000001</v>
      </c>
      <c r="G35" s="461"/>
      <c r="H35" s="457"/>
      <c r="I35" s="199">
        <v>629840.5</v>
      </c>
      <c r="J35" s="200">
        <f t="shared" si="5"/>
        <v>0.10933212571863132</v>
      </c>
      <c r="K35" s="199">
        <v>939469.2799999998</v>
      </c>
      <c r="L35" s="200">
        <f t="shared" si="6"/>
        <v>0.16307965815115419</v>
      </c>
      <c r="M35" s="199">
        <f t="shared" si="1"/>
        <v>1569309.7799999998</v>
      </c>
      <c r="N35" s="200">
        <f t="shared" ref="N35" si="79">M35/$F35</f>
        <v>0.27241178386978548</v>
      </c>
      <c r="O35" s="199">
        <v>239787.18</v>
      </c>
      <c r="P35" s="200">
        <f t="shared" si="8"/>
        <v>4.1623938297832667E-2</v>
      </c>
      <c r="Q35" s="199">
        <v>166844.30000000002</v>
      </c>
      <c r="R35" s="200">
        <f t="shared" si="2"/>
        <v>2.8962002257773265E-2</v>
      </c>
      <c r="S35" s="199">
        <f t="shared" si="3"/>
        <v>406631.48</v>
      </c>
      <c r="T35" s="200">
        <f t="shared" ref="T35" si="80">S35/$F35</f>
        <v>7.0585940555605922E-2</v>
      </c>
      <c r="U35" s="199">
        <v>528955.49</v>
      </c>
      <c r="V35" s="200">
        <f t="shared" ref="V35" si="81">U35/$F35</f>
        <v>9.1819799032041016E-2</v>
      </c>
      <c r="W35" s="199">
        <v>73950.100000000006</v>
      </c>
      <c r="X35" s="200">
        <f t="shared" si="11"/>
        <v>1.2836776342749249E-2</v>
      </c>
      <c r="Y35" s="199">
        <v>552893.37</v>
      </c>
      <c r="Z35" s="200">
        <f t="shared" si="12"/>
        <v>9.5975103915733814E-2</v>
      </c>
      <c r="AA35" s="199">
        <v>418581.20999999996</v>
      </c>
      <c r="AB35" s="200">
        <f t="shared" si="13"/>
        <v>7.266025839109555E-2</v>
      </c>
      <c r="AC35" s="199">
        <f t="shared" si="4"/>
        <v>971474.58</v>
      </c>
      <c r="AD35" s="200">
        <f t="shared" si="14"/>
        <v>0.16863536230682935</v>
      </c>
      <c r="AE35" s="199">
        <v>869604.68</v>
      </c>
      <c r="AF35" s="200">
        <f t="shared" si="15"/>
        <v>0.15095207151536011</v>
      </c>
      <c r="AG35" s="199">
        <v>83193.600000000006</v>
      </c>
      <c r="AH35" s="200">
        <f t="shared" si="16"/>
        <v>1.4441327819004219E-2</v>
      </c>
      <c r="AI35" s="199">
        <v>1099490.1000000001</v>
      </c>
      <c r="AJ35" s="200">
        <f t="shared" si="17"/>
        <v>0.19085719295534428</v>
      </c>
      <c r="AK35" s="199">
        <v>158190.09999999998</v>
      </c>
      <c r="AL35" s="200">
        <f t="shared" si="18"/>
        <v>2.7459745603280288E-2</v>
      </c>
      <c r="AN35" s="72"/>
    </row>
    <row r="36" spans="2:40" s="73" customFormat="1" ht="14.25" hidden="1" customHeight="1" outlineLevel="1">
      <c r="B36" s="460"/>
      <c r="C36" s="462"/>
      <c r="D36" s="198">
        <v>45899</v>
      </c>
      <c r="E36" s="198" t="s">
        <v>89</v>
      </c>
      <c r="F36" s="392">
        <f t="shared" si="0"/>
        <v>6161593.8000000007</v>
      </c>
      <c r="G36" s="461"/>
      <c r="H36" s="457"/>
      <c r="I36" s="199">
        <v>604104.1</v>
      </c>
      <c r="J36" s="200">
        <f t="shared" si="5"/>
        <v>9.8043480243699271E-2</v>
      </c>
      <c r="K36" s="199">
        <v>1074398.8599999999</v>
      </c>
      <c r="L36" s="200">
        <f t="shared" si="6"/>
        <v>0.17437028387038428</v>
      </c>
      <c r="M36" s="199">
        <f t="shared" si="1"/>
        <v>1678502.96</v>
      </c>
      <c r="N36" s="200">
        <f t="shared" ref="N36" si="82">M36/F36</f>
        <v>0.27241376411408358</v>
      </c>
      <c r="O36" s="199">
        <v>235559.90999999997</v>
      </c>
      <c r="P36" s="200">
        <f t="shared" si="8"/>
        <v>3.823035364648672E-2</v>
      </c>
      <c r="Q36" s="199">
        <v>171855.07</v>
      </c>
      <c r="R36" s="200">
        <f t="shared" si="2"/>
        <v>2.7891333894811434E-2</v>
      </c>
      <c r="S36" s="199">
        <f t="shared" si="3"/>
        <v>407414.98</v>
      </c>
      <c r="T36" s="200">
        <f t="shared" si="73"/>
        <v>6.6121687541298158E-2</v>
      </c>
      <c r="U36" s="199">
        <v>548781.84</v>
      </c>
      <c r="V36" s="200">
        <f t="shared" si="74"/>
        <v>8.9064916937562466E-2</v>
      </c>
      <c r="W36" s="199">
        <v>83288.540000000008</v>
      </c>
      <c r="X36" s="200">
        <f t="shared" si="11"/>
        <v>1.3517369483200922E-2</v>
      </c>
      <c r="Y36" s="199">
        <v>575890.97</v>
      </c>
      <c r="Z36" s="200">
        <f t="shared" si="12"/>
        <v>9.3464611380256829E-2</v>
      </c>
      <c r="AA36" s="199">
        <v>556021.17999999993</v>
      </c>
      <c r="AB36" s="200">
        <f t="shared" si="13"/>
        <v>9.0239830480224104E-2</v>
      </c>
      <c r="AC36" s="199">
        <f t="shared" si="4"/>
        <v>1131912.1499999999</v>
      </c>
      <c r="AD36" s="200">
        <f t="shared" si="14"/>
        <v>0.18370444186048093</v>
      </c>
      <c r="AE36" s="199">
        <v>936764.86</v>
      </c>
      <c r="AF36" s="200">
        <f t="shared" si="15"/>
        <v>0.15203288149244759</v>
      </c>
      <c r="AG36" s="199">
        <v>90968.24</v>
      </c>
      <c r="AH36" s="200">
        <f t="shared" si="16"/>
        <v>1.4763751547529796E-2</v>
      </c>
      <c r="AI36" s="199">
        <v>1110801.49</v>
      </c>
      <c r="AJ36" s="200">
        <f t="shared" si="17"/>
        <v>0.18027827313121483</v>
      </c>
      <c r="AK36" s="199">
        <v>173158.74</v>
      </c>
      <c r="AL36" s="200">
        <f t="shared" si="18"/>
        <v>2.8102913892181593E-2</v>
      </c>
      <c r="AN36" s="72"/>
    </row>
    <row r="37" spans="2:40" s="73" customFormat="1" ht="14.25" hidden="1" customHeight="1" outlineLevel="1">
      <c r="B37" s="460"/>
      <c r="C37" s="462"/>
      <c r="D37" s="198">
        <v>45900</v>
      </c>
      <c r="E37" s="198" t="s">
        <v>84</v>
      </c>
      <c r="F37" s="392">
        <f t="shared" si="0"/>
        <v>7725142.3699999992</v>
      </c>
      <c r="G37" s="461"/>
      <c r="H37" s="457"/>
      <c r="I37" s="199">
        <v>868294.42</v>
      </c>
      <c r="J37" s="200">
        <f t="shared" si="5"/>
        <v>0.11239850068937955</v>
      </c>
      <c r="K37" s="199">
        <v>1191647.99</v>
      </c>
      <c r="L37" s="200">
        <f t="shared" si="6"/>
        <v>0.15425579658281433</v>
      </c>
      <c r="M37" s="199">
        <f t="shared" si="1"/>
        <v>2059942.4100000001</v>
      </c>
      <c r="N37" s="200">
        <f t="shared" ref="N37" si="83">M37/$F37</f>
        <v>0.26665429727219386</v>
      </c>
      <c r="O37" s="199">
        <v>341134.57999999996</v>
      </c>
      <c r="P37" s="200">
        <f t="shared" si="8"/>
        <v>4.4159002340820291E-2</v>
      </c>
      <c r="Q37" s="199">
        <v>205826.31</v>
      </c>
      <c r="R37" s="200">
        <f t="shared" si="2"/>
        <v>2.6643691487073528E-2</v>
      </c>
      <c r="S37" s="199">
        <f t="shared" si="3"/>
        <v>546960.8899999999</v>
      </c>
      <c r="T37" s="200">
        <f t="shared" ref="T37" si="84">S37/$F37</f>
        <v>7.0802693827893809E-2</v>
      </c>
      <c r="U37" s="199">
        <v>712487.81</v>
      </c>
      <c r="V37" s="200">
        <f t="shared" ref="V37" si="85">U37/$F37</f>
        <v>9.222973194214415E-2</v>
      </c>
      <c r="W37" s="199">
        <v>96736.97</v>
      </c>
      <c r="X37" s="200">
        <f t="shared" si="11"/>
        <v>1.2522354329115104E-2</v>
      </c>
      <c r="Y37" s="199">
        <v>750918.44</v>
      </c>
      <c r="Z37" s="200">
        <f t="shared" si="12"/>
        <v>9.7204479093632556E-2</v>
      </c>
      <c r="AA37" s="199">
        <v>528276.44999999995</v>
      </c>
      <c r="AB37" s="200">
        <f t="shared" si="13"/>
        <v>6.8384040668495794E-2</v>
      </c>
      <c r="AC37" s="199">
        <f t="shared" si="4"/>
        <v>1279194.8899999999</v>
      </c>
      <c r="AD37" s="200">
        <f t="shared" si="14"/>
        <v>0.16558851976212835</v>
      </c>
      <c r="AE37" s="199">
        <v>1424431.1400000001</v>
      </c>
      <c r="AF37" s="200">
        <f t="shared" si="15"/>
        <v>0.18438898233535084</v>
      </c>
      <c r="AG37" s="199">
        <v>112757.04000000001</v>
      </c>
      <c r="AH37" s="200">
        <f t="shared" si="16"/>
        <v>1.4596111579494427E-2</v>
      </c>
      <c r="AI37" s="199">
        <v>1302963.68</v>
      </c>
      <c r="AJ37" s="200">
        <f t="shared" si="17"/>
        <v>0.16866532907664716</v>
      </c>
      <c r="AK37" s="199">
        <v>189667.54</v>
      </c>
      <c r="AL37" s="200">
        <f t="shared" si="18"/>
        <v>2.4551979875032392E-2</v>
      </c>
      <c r="AN37" s="72"/>
    </row>
    <row r="38" spans="2:40" s="73" customFormat="1" ht="14.25" customHeight="1" collapsed="1">
      <c r="B38" s="460"/>
      <c r="C38" s="382"/>
      <c r="D38" s="198">
        <v>45901</v>
      </c>
      <c r="E38" s="198" t="s">
        <v>90</v>
      </c>
      <c r="F38" s="392">
        <f t="shared" si="0"/>
        <v>7806641.3300000001</v>
      </c>
      <c r="G38" s="461"/>
      <c r="H38" s="457">
        <f>SUM(F38:F67)</f>
        <v>108773280.03</v>
      </c>
      <c r="I38" s="199">
        <v>848588.53000000014</v>
      </c>
      <c r="J38" s="200">
        <f t="shared" si="5"/>
        <v>0.10870084766658546</v>
      </c>
      <c r="K38" s="199">
        <v>1224661.7699999998</v>
      </c>
      <c r="L38" s="200">
        <f t="shared" si="6"/>
        <v>0.15687434816478238</v>
      </c>
      <c r="M38" s="199">
        <f t="shared" si="1"/>
        <v>2073250.2999999998</v>
      </c>
      <c r="N38" s="200">
        <f t="shared" ref="N38" si="86">M38/F38</f>
        <v>0.26557519583136785</v>
      </c>
      <c r="O38" s="199">
        <v>328547.87</v>
      </c>
      <c r="P38" s="200">
        <f t="shared" si="8"/>
        <v>4.2085687828058577E-2</v>
      </c>
      <c r="Q38" s="199">
        <v>209476.46</v>
      </c>
      <c r="R38" s="200">
        <f t="shared" si="2"/>
        <v>2.6833109290548128E-2</v>
      </c>
      <c r="S38" s="199">
        <f t="shared" si="3"/>
        <v>538024.32999999996</v>
      </c>
      <c r="T38" s="200">
        <f t="shared" si="73"/>
        <v>6.8918797118606698E-2</v>
      </c>
      <c r="U38" s="199">
        <v>702181.23</v>
      </c>
      <c r="V38" s="200">
        <f t="shared" si="74"/>
        <v>8.994664931019701E-2</v>
      </c>
      <c r="W38" s="199">
        <v>89181.09</v>
      </c>
      <c r="X38" s="200">
        <f t="shared" si="11"/>
        <v>1.1423746298845268E-2</v>
      </c>
      <c r="Y38" s="199">
        <v>739848.55999999994</v>
      </c>
      <c r="Z38" s="200">
        <f t="shared" si="12"/>
        <v>9.4771685892222221E-2</v>
      </c>
      <c r="AA38" s="199">
        <v>799901.73</v>
      </c>
      <c r="AB38" s="200">
        <f t="shared" si="13"/>
        <v>0.10246426038891683</v>
      </c>
      <c r="AC38" s="199">
        <f t="shared" si="4"/>
        <v>1539750.29</v>
      </c>
      <c r="AD38" s="200">
        <f t="shared" si="14"/>
        <v>0.19723594628113905</v>
      </c>
      <c r="AE38" s="199">
        <v>1311208.1000000001</v>
      </c>
      <c r="AF38" s="200">
        <f t="shared" si="15"/>
        <v>0.16796059208730166</v>
      </c>
      <c r="AG38" s="199">
        <v>104536.72</v>
      </c>
      <c r="AH38" s="200">
        <f t="shared" si="16"/>
        <v>1.3390742008125536E-2</v>
      </c>
      <c r="AI38" s="199">
        <v>1261294.4099999999</v>
      </c>
      <c r="AJ38" s="200">
        <f t="shared" si="17"/>
        <v>0.16156684503398339</v>
      </c>
      <c r="AK38" s="199">
        <v>187214.86</v>
      </c>
      <c r="AL38" s="200">
        <f t="shared" si="18"/>
        <v>2.3981486030433524E-2</v>
      </c>
      <c r="AN38" s="72"/>
    </row>
    <row r="39" spans="2:40" s="73" customFormat="1" ht="14.25" customHeight="1">
      <c r="B39" s="459">
        <f>D47</f>
        <v>45910</v>
      </c>
      <c r="C39" s="382"/>
      <c r="D39" s="198">
        <v>45902</v>
      </c>
      <c r="E39" s="198" t="s">
        <v>91</v>
      </c>
      <c r="F39" s="392">
        <f t="shared" si="0"/>
        <v>8169292.419999999</v>
      </c>
      <c r="G39" s="461">
        <f t="shared" ref="G39" si="87">SUM(F39:F45)</f>
        <v>50724262.469999999</v>
      </c>
      <c r="H39" s="457"/>
      <c r="I39" s="199">
        <v>1302143.71</v>
      </c>
      <c r="J39" s="200">
        <f t="shared" si="5"/>
        <v>0.15939491978670048</v>
      </c>
      <c r="K39" s="199">
        <v>1245426.76</v>
      </c>
      <c r="L39" s="200">
        <f t="shared" si="6"/>
        <v>0.15245221935634912</v>
      </c>
      <c r="M39" s="199">
        <f t="shared" si="1"/>
        <v>2547570.4699999997</v>
      </c>
      <c r="N39" s="200">
        <f t="shared" ref="N39" si="88">M39/$F39</f>
        <v>0.31184713914304957</v>
      </c>
      <c r="O39" s="199">
        <v>321541.51</v>
      </c>
      <c r="P39" s="200">
        <f t="shared" si="8"/>
        <v>3.935977480899136E-2</v>
      </c>
      <c r="Q39" s="199">
        <v>214295.64</v>
      </c>
      <c r="R39" s="200">
        <f t="shared" si="2"/>
        <v>2.6231848363679953E-2</v>
      </c>
      <c r="S39" s="199">
        <f t="shared" si="3"/>
        <v>535837.15</v>
      </c>
      <c r="T39" s="200">
        <f t="shared" ref="T39" si="89">S39/$F39</f>
        <v>6.5591623172671309E-2</v>
      </c>
      <c r="U39" s="199">
        <v>681820.89</v>
      </c>
      <c r="V39" s="200">
        <f t="shared" ref="V39" si="90">U39/$F39</f>
        <v>8.3461437655331247E-2</v>
      </c>
      <c r="W39" s="199">
        <v>81275.72</v>
      </c>
      <c r="X39" s="200">
        <f t="shared" si="11"/>
        <v>9.9489301914351125E-3</v>
      </c>
      <c r="Y39" s="199">
        <v>715738.99</v>
      </c>
      <c r="Z39" s="200">
        <f t="shared" si="12"/>
        <v>8.7613339467165263E-2</v>
      </c>
      <c r="AA39" s="199">
        <v>839618.29999999993</v>
      </c>
      <c r="AB39" s="200">
        <f t="shared" si="13"/>
        <v>0.10277735902126026</v>
      </c>
      <c r="AC39" s="199">
        <f t="shared" si="4"/>
        <v>1555357.29</v>
      </c>
      <c r="AD39" s="200">
        <f t="shared" si="14"/>
        <v>0.19039069848842555</v>
      </c>
      <c r="AE39" s="199">
        <v>1297300.01</v>
      </c>
      <c r="AF39" s="200">
        <f t="shared" si="15"/>
        <v>0.15880200429892313</v>
      </c>
      <c r="AG39" s="199">
        <v>99436.160000000003</v>
      </c>
      <c r="AH39" s="200">
        <f t="shared" si="16"/>
        <v>1.2171942793547353E-2</v>
      </c>
      <c r="AI39" s="199">
        <v>1187007.93</v>
      </c>
      <c r="AJ39" s="200">
        <f t="shared" si="17"/>
        <v>0.14530119243791251</v>
      </c>
      <c r="AK39" s="199">
        <v>183686.8</v>
      </c>
      <c r="AL39" s="200">
        <f t="shared" si="18"/>
        <v>2.2485031818704319E-2</v>
      </c>
      <c r="AN39" s="72"/>
    </row>
    <row r="40" spans="2:40" s="73" customFormat="1" ht="14.25" customHeight="1">
      <c r="B40" s="460"/>
      <c r="C40" s="382"/>
      <c r="D40" s="198">
        <v>45903</v>
      </c>
      <c r="E40" s="198" t="s">
        <v>92</v>
      </c>
      <c r="F40" s="392">
        <f t="shared" si="0"/>
        <v>7774607.1800000006</v>
      </c>
      <c r="G40" s="461"/>
      <c r="H40" s="457"/>
      <c r="I40" s="199">
        <v>1232066.8</v>
      </c>
      <c r="J40" s="200">
        <f t="shared" si="5"/>
        <v>0.1584731898956212</v>
      </c>
      <c r="K40" s="199">
        <v>1207209.48</v>
      </c>
      <c r="L40" s="200">
        <f t="shared" si="6"/>
        <v>0.155275945401527</v>
      </c>
      <c r="M40" s="199">
        <f t="shared" si="1"/>
        <v>2439276.2800000003</v>
      </c>
      <c r="N40" s="200">
        <f t="shared" ref="N40" si="91">M40/F40</f>
        <v>0.31374913529714821</v>
      </c>
      <c r="O40" s="199">
        <v>296103.12</v>
      </c>
      <c r="P40" s="200">
        <f t="shared" si="8"/>
        <v>3.8085926805629292E-2</v>
      </c>
      <c r="Q40" s="199">
        <v>203555.42</v>
      </c>
      <c r="R40" s="200">
        <f t="shared" si="2"/>
        <v>2.618208422460773E-2</v>
      </c>
      <c r="S40" s="199">
        <f t="shared" si="3"/>
        <v>499658.54000000004</v>
      </c>
      <c r="T40" s="200">
        <f t="shared" ref="T40:T44" si="92">S40/F40</f>
        <v>6.4268011030237035E-2</v>
      </c>
      <c r="U40" s="199">
        <v>654758.87</v>
      </c>
      <c r="V40" s="200">
        <f t="shared" ref="V40:V44" si="93">U40/F40</f>
        <v>8.4217614451872536E-2</v>
      </c>
      <c r="W40" s="199">
        <v>79250.320000000007</v>
      </c>
      <c r="X40" s="200">
        <f t="shared" si="11"/>
        <v>1.0193482212692321E-2</v>
      </c>
      <c r="Y40" s="199">
        <v>673547.3</v>
      </c>
      <c r="Z40" s="200">
        <f t="shared" si="12"/>
        <v>8.6634254876913272E-2</v>
      </c>
      <c r="AA40" s="199">
        <v>730602</v>
      </c>
      <c r="AB40" s="200">
        <f t="shared" si="13"/>
        <v>9.3972850728646071E-2</v>
      </c>
      <c r="AC40" s="199">
        <f t="shared" si="4"/>
        <v>1404149.3</v>
      </c>
      <c r="AD40" s="200">
        <f t="shared" si="14"/>
        <v>0.18060710560555934</v>
      </c>
      <c r="AE40" s="199">
        <v>1269715.19</v>
      </c>
      <c r="AF40" s="200">
        <f t="shared" si="15"/>
        <v>0.16331567121054208</v>
      </c>
      <c r="AG40" s="199">
        <v>98792.400000000009</v>
      </c>
      <c r="AH40" s="200">
        <f t="shared" si="16"/>
        <v>1.2707060011230047E-2</v>
      </c>
      <c r="AI40" s="199">
        <v>1150287.32</v>
      </c>
      <c r="AJ40" s="200">
        <f t="shared" si="17"/>
        <v>0.14795439735644625</v>
      </c>
      <c r="AK40" s="199">
        <v>178718.96</v>
      </c>
      <c r="AL40" s="200">
        <f t="shared" si="18"/>
        <v>2.298752282427213E-2</v>
      </c>
      <c r="AN40" s="72"/>
    </row>
    <row r="41" spans="2:40" s="73" customFormat="1" ht="14.25" customHeight="1">
      <c r="B41" s="460"/>
      <c r="C41" s="382"/>
      <c r="D41" s="198">
        <v>45904</v>
      </c>
      <c r="E41" s="198" t="s">
        <v>93</v>
      </c>
      <c r="F41" s="392">
        <f t="shared" si="0"/>
        <v>6925705.330000001</v>
      </c>
      <c r="G41" s="461"/>
      <c r="H41" s="457"/>
      <c r="I41" s="199">
        <v>1129887.6399999999</v>
      </c>
      <c r="J41" s="200">
        <f t="shared" si="5"/>
        <v>0.16314405337253929</v>
      </c>
      <c r="K41" s="199">
        <v>1068397.67</v>
      </c>
      <c r="L41" s="200">
        <f t="shared" si="6"/>
        <v>0.15426553962266248</v>
      </c>
      <c r="M41" s="199">
        <f t="shared" si="1"/>
        <v>2198285.3099999996</v>
      </c>
      <c r="N41" s="200">
        <f t="shared" ref="N41" si="94">M41/$F41</f>
        <v>0.31740959299520172</v>
      </c>
      <c r="O41" s="199">
        <v>278699.43</v>
      </c>
      <c r="P41" s="200">
        <f t="shared" si="8"/>
        <v>4.0241306368141418E-2</v>
      </c>
      <c r="Q41" s="199">
        <v>205084.15000000002</v>
      </c>
      <c r="R41" s="200">
        <f t="shared" si="2"/>
        <v>2.9612023646405989E-2</v>
      </c>
      <c r="S41" s="199">
        <f t="shared" si="3"/>
        <v>483783.58</v>
      </c>
      <c r="T41" s="200">
        <f t="shared" ref="T41" si="95">S41/$F41</f>
        <v>6.985333001454741E-2</v>
      </c>
      <c r="U41" s="199">
        <v>610503.39</v>
      </c>
      <c r="V41" s="200">
        <f t="shared" ref="V41" si="96">U41/$F41</f>
        <v>8.8150355943601766E-2</v>
      </c>
      <c r="W41" s="199">
        <v>75191.45</v>
      </c>
      <c r="X41" s="200">
        <f t="shared" si="11"/>
        <v>1.0856865318005088E-2</v>
      </c>
      <c r="Y41" s="199">
        <v>614110.42999999993</v>
      </c>
      <c r="Z41" s="200">
        <f t="shared" si="12"/>
        <v>8.8671175098926691E-2</v>
      </c>
      <c r="AA41" s="199">
        <v>502137.16</v>
      </c>
      <c r="AB41" s="200">
        <f t="shared" si="13"/>
        <v>7.2503396560188324E-2</v>
      </c>
      <c r="AC41" s="199">
        <f t="shared" si="4"/>
        <v>1116247.5899999999</v>
      </c>
      <c r="AD41" s="200">
        <f t="shared" si="14"/>
        <v>0.161174571659115</v>
      </c>
      <c r="AE41" s="199">
        <v>1122214.8600000001</v>
      </c>
      <c r="AF41" s="200">
        <f t="shared" si="15"/>
        <v>0.1620361835406012</v>
      </c>
      <c r="AG41" s="199">
        <v>88888.400000000009</v>
      </c>
      <c r="AH41" s="200">
        <f t="shared" si="16"/>
        <v>1.2834562801129165E-2</v>
      </c>
      <c r="AI41" s="199">
        <v>1068726.1299999999</v>
      </c>
      <c r="AJ41" s="200">
        <f t="shared" si="17"/>
        <v>0.15431296583910534</v>
      </c>
      <c r="AK41" s="199">
        <v>161864.62</v>
      </c>
      <c r="AL41" s="200">
        <f t="shared" si="18"/>
        <v>2.3371571888693099E-2</v>
      </c>
      <c r="AN41" s="72"/>
    </row>
    <row r="42" spans="2:40" s="73" customFormat="1" ht="14.25" customHeight="1">
      <c r="B42" s="460"/>
      <c r="C42" s="382"/>
      <c r="D42" s="198">
        <v>45905</v>
      </c>
      <c r="E42" s="198" t="s">
        <v>88</v>
      </c>
      <c r="F42" s="392">
        <f t="shared" si="0"/>
        <v>5813361.7999999998</v>
      </c>
      <c r="G42" s="461"/>
      <c r="H42" s="457"/>
      <c r="I42" s="199">
        <v>935237.58999999985</v>
      </c>
      <c r="J42" s="200">
        <f t="shared" si="5"/>
        <v>0.16087723802086426</v>
      </c>
      <c r="K42" s="199">
        <v>978474.31999999983</v>
      </c>
      <c r="L42" s="200">
        <f t="shared" si="6"/>
        <v>0.16831471249561655</v>
      </c>
      <c r="M42" s="199">
        <f t="shared" si="1"/>
        <v>1913711.9099999997</v>
      </c>
      <c r="N42" s="200">
        <f t="shared" ref="N42" si="97">M42/F42</f>
        <v>0.32919195051648081</v>
      </c>
      <c r="O42" s="199">
        <v>207142.36000000002</v>
      </c>
      <c r="P42" s="200">
        <f t="shared" si="8"/>
        <v>3.5632112214312901E-2</v>
      </c>
      <c r="Q42" s="199">
        <v>163173.46</v>
      </c>
      <c r="R42" s="200">
        <f t="shared" si="2"/>
        <v>2.8068691681979951E-2</v>
      </c>
      <c r="S42" s="199">
        <f t="shared" si="3"/>
        <v>370315.82</v>
      </c>
      <c r="T42" s="200">
        <f t="shared" si="92"/>
        <v>6.3700803896292846E-2</v>
      </c>
      <c r="U42" s="199">
        <v>498335.69999999995</v>
      </c>
      <c r="V42" s="200">
        <f t="shared" si="93"/>
        <v>8.5722464409491939E-2</v>
      </c>
      <c r="W42" s="199">
        <v>67415.44</v>
      </c>
      <c r="X42" s="200">
        <f t="shared" si="11"/>
        <v>1.159663587427158E-2</v>
      </c>
      <c r="Y42" s="199">
        <v>501696.74</v>
      </c>
      <c r="Z42" s="200">
        <f t="shared" si="12"/>
        <v>8.6300622128834298E-2</v>
      </c>
      <c r="AA42" s="199">
        <v>426918.92000000004</v>
      </c>
      <c r="AB42" s="200">
        <f t="shared" si="13"/>
        <v>7.343752800660025E-2</v>
      </c>
      <c r="AC42" s="199">
        <f t="shared" si="4"/>
        <v>928615.66</v>
      </c>
      <c r="AD42" s="200">
        <f t="shared" si="14"/>
        <v>0.15973815013543455</v>
      </c>
      <c r="AE42" s="199">
        <v>816869.79</v>
      </c>
      <c r="AF42" s="200">
        <f t="shared" si="15"/>
        <v>0.14051590423978086</v>
      </c>
      <c r="AG42" s="199">
        <v>76458.880000000005</v>
      </c>
      <c r="AH42" s="200">
        <f t="shared" si="16"/>
        <v>1.3152265871358636E-2</v>
      </c>
      <c r="AI42" s="199">
        <v>988349.55999999994</v>
      </c>
      <c r="AJ42" s="200">
        <f t="shared" si="17"/>
        <v>0.170013426654436</v>
      </c>
      <c r="AK42" s="199">
        <v>153289.03999999998</v>
      </c>
      <c r="AL42" s="200">
        <f t="shared" si="18"/>
        <v>2.6368398402452774E-2</v>
      </c>
      <c r="AN42" s="72"/>
    </row>
    <row r="43" spans="2:40" s="73" customFormat="1" ht="14.25" customHeight="1">
      <c r="B43" s="460"/>
      <c r="C43" s="382"/>
      <c r="D43" s="198">
        <v>45906</v>
      </c>
      <c r="E43" s="198" t="s">
        <v>89</v>
      </c>
      <c r="F43" s="392">
        <f t="shared" si="0"/>
        <v>6064269.0900000008</v>
      </c>
      <c r="G43" s="461"/>
      <c r="H43" s="457"/>
      <c r="I43" s="199">
        <v>891347.31000000017</v>
      </c>
      <c r="J43" s="200">
        <f t="shared" si="5"/>
        <v>0.14698346936316442</v>
      </c>
      <c r="K43" s="199">
        <v>1105873.99</v>
      </c>
      <c r="L43" s="200">
        <f t="shared" si="6"/>
        <v>0.18235899060343311</v>
      </c>
      <c r="M43" s="199">
        <f t="shared" si="1"/>
        <v>1997221.3000000003</v>
      </c>
      <c r="N43" s="200">
        <f t="shared" ref="N43" si="98">M43/$F43</f>
        <v>0.32934245996659756</v>
      </c>
      <c r="O43" s="199">
        <v>199443.63999999998</v>
      </c>
      <c r="P43" s="200">
        <f t="shared" si="8"/>
        <v>3.2888322902570925E-2</v>
      </c>
      <c r="Q43" s="199">
        <v>162642.39000000001</v>
      </c>
      <c r="R43" s="200">
        <f t="shared" si="2"/>
        <v>2.68197844762855E-2</v>
      </c>
      <c r="S43" s="199">
        <f t="shared" si="3"/>
        <v>362086.03</v>
      </c>
      <c r="T43" s="200">
        <f t="shared" ref="T43" si="99">S43/$F43</f>
        <v>5.9708107378856429E-2</v>
      </c>
      <c r="U43" s="199">
        <v>479468.98</v>
      </c>
      <c r="V43" s="200">
        <f t="shared" ref="V43" si="100">U43/$F43</f>
        <v>7.9064595070599E-2</v>
      </c>
      <c r="W43" s="199">
        <v>75939.59</v>
      </c>
      <c r="X43" s="200">
        <f t="shared" si="11"/>
        <v>1.2522463774772894E-2</v>
      </c>
      <c r="Y43" s="199">
        <v>538128.39</v>
      </c>
      <c r="Z43" s="200">
        <f t="shared" si="12"/>
        <v>8.8737551387252173E-2</v>
      </c>
      <c r="AA43" s="199">
        <v>541563.71</v>
      </c>
      <c r="AB43" s="200">
        <f t="shared" si="13"/>
        <v>8.930403680355152E-2</v>
      </c>
      <c r="AC43" s="199">
        <f t="shared" si="4"/>
        <v>1079692.1000000001</v>
      </c>
      <c r="AD43" s="200">
        <f t="shared" si="14"/>
        <v>0.17804158819080371</v>
      </c>
      <c r="AE43" s="199">
        <v>857602.14000000013</v>
      </c>
      <c r="AF43" s="200">
        <f t="shared" si="15"/>
        <v>0.14141887955041257</v>
      </c>
      <c r="AG43" s="199">
        <v>82104.160000000003</v>
      </c>
      <c r="AH43" s="200">
        <f t="shared" si="16"/>
        <v>1.3539003428358749E-2</v>
      </c>
      <c r="AI43" s="199">
        <v>976065.29</v>
      </c>
      <c r="AJ43" s="200">
        <f t="shared" si="17"/>
        <v>0.16095349258322572</v>
      </c>
      <c r="AK43" s="199">
        <v>154089.5</v>
      </c>
      <c r="AL43" s="200">
        <f t="shared" si="18"/>
        <v>2.5409410056373337E-2</v>
      </c>
      <c r="AN43" s="72"/>
    </row>
    <row r="44" spans="2:40" s="73" customFormat="1" ht="14.25" customHeight="1">
      <c r="B44" s="460"/>
      <c r="C44" s="382"/>
      <c r="D44" s="198">
        <v>45907</v>
      </c>
      <c r="E44" s="198" t="s">
        <v>84</v>
      </c>
      <c r="F44" s="392">
        <f t="shared" si="0"/>
        <v>8031264.3600000003</v>
      </c>
      <c r="G44" s="461"/>
      <c r="H44" s="457"/>
      <c r="I44" s="199">
        <v>1241590.3900000001</v>
      </c>
      <c r="J44" s="200">
        <f t="shared" si="5"/>
        <v>0.15459463595592562</v>
      </c>
      <c r="K44" s="199">
        <v>1237217.1499999999</v>
      </c>
      <c r="L44" s="200">
        <f t="shared" si="6"/>
        <v>0.1540501089918051</v>
      </c>
      <c r="M44" s="199">
        <f t="shared" si="1"/>
        <v>2478807.54</v>
      </c>
      <c r="N44" s="200">
        <f t="shared" ref="N44" si="101">M44/F44</f>
        <v>0.30864474494773075</v>
      </c>
      <c r="O44" s="199">
        <v>303639.57</v>
      </c>
      <c r="P44" s="200">
        <f t="shared" si="8"/>
        <v>3.7807194034389875E-2</v>
      </c>
      <c r="Q44" s="199">
        <v>205576.97</v>
      </c>
      <c r="R44" s="200">
        <f t="shared" si="2"/>
        <v>2.5597086683372478E-2</v>
      </c>
      <c r="S44" s="199">
        <f t="shared" si="3"/>
        <v>509216.54000000004</v>
      </c>
      <c r="T44" s="200">
        <f t="shared" si="92"/>
        <v>6.3404280717762357E-2</v>
      </c>
      <c r="U44" s="199">
        <v>691284.1</v>
      </c>
      <c r="V44" s="200">
        <f t="shared" si="93"/>
        <v>8.6074130923016953E-2</v>
      </c>
      <c r="W44" s="199">
        <v>104648.76000000001</v>
      </c>
      <c r="X44" s="200">
        <f t="shared" si="11"/>
        <v>1.3030172499514136E-2</v>
      </c>
      <c r="Y44" s="199">
        <v>721523.59</v>
      </c>
      <c r="Z44" s="200">
        <f t="shared" si="12"/>
        <v>8.9839352517590385E-2</v>
      </c>
      <c r="AA44" s="199">
        <v>648744.97</v>
      </c>
      <c r="AB44" s="200">
        <f t="shared" si="13"/>
        <v>8.0777439381910718E-2</v>
      </c>
      <c r="AC44" s="199">
        <f t="shared" si="4"/>
        <v>1370268.56</v>
      </c>
      <c r="AD44" s="200">
        <f t="shared" si="14"/>
        <v>0.1706167918995011</v>
      </c>
      <c r="AE44" s="199">
        <v>1362029.99</v>
      </c>
      <c r="AF44" s="200">
        <f t="shared" si="15"/>
        <v>0.16959097957024538</v>
      </c>
      <c r="AG44" s="199">
        <v>103249.20000000001</v>
      </c>
      <c r="AH44" s="200">
        <f t="shared" si="16"/>
        <v>1.2855908530945183E-2</v>
      </c>
      <c r="AI44" s="199">
        <v>1229529.79</v>
      </c>
      <c r="AJ44" s="200">
        <f t="shared" si="17"/>
        <v>0.15309292969158345</v>
      </c>
      <c r="AK44" s="199">
        <v>182229.88</v>
      </c>
      <c r="AL44" s="200">
        <f t="shared" si="18"/>
        <v>2.2690061219700654E-2</v>
      </c>
      <c r="AN44" s="72"/>
    </row>
    <row r="45" spans="2:40" s="73" customFormat="1" ht="14.25" customHeight="1">
      <c r="B45" s="460"/>
      <c r="C45" s="382"/>
      <c r="D45" s="198">
        <v>45908</v>
      </c>
      <c r="E45" s="198" t="s">
        <v>90</v>
      </c>
      <c r="F45" s="392">
        <f t="shared" si="0"/>
        <v>7945762.29</v>
      </c>
      <c r="G45" s="461"/>
      <c r="H45" s="457"/>
      <c r="I45" s="199">
        <v>1193479.8400000001</v>
      </c>
      <c r="J45" s="200">
        <f t="shared" si="5"/>
        <v>0.15020331548327759</v>
      </c>
      <c r="K45" s="199">
        <v>1266015.53</v>
      </c>
      <c r="L45" s="200">
        <f t="shared" si="6"/>
        <v>0.15933216773843356</v>
      </c>
      <c r="M45" s="199">
        <f t="shared" si="1"/>
        <v>2459495.37</v>
      </c>
      <c r="N45" s="200">
        <f t="shared" ref="N45:N46" si="102">M45/$F45</f>
        <v>0.30953548322171115</v>
      </c>
      <c r="O45" s="199">
        <v>289463.02</v>
      </c>
      <c r="P45" s="200">
        <f t="shared" si="8"/>
        <v>3.6429861533146875E-2</v>
      </c>
      <c r="Q45" s="199">
        <v>206073.56</v>
      </c>
      <c r="R45" s="200">
        <f t="shared" si="2"/>
        <v>2.5935027059562337E-2</v>
      </c>
      <c r="S45" s="199">
        <f t="shared" si="3"/>
        <v>495536.58</v>
      </c>
      <c r="T45" s="200">
        <f t="shared" ref="T45:T46" si="103">S45/$F45</f>
        <v>6.2364888592709208E-2</v>
      </c>
      <c r="U45" s="199">
        <v>696132.25999999989</v>
      </c>
      <c r="V45" s="200">
        <f t="shared" ref="V45:V46" si="104">U45/$F45</f>
        <v>8.7610506656624371E-2</v>
      </c>
      <c r="W45" s="199">
        <v>96879.84</v>
      </c>
      <c r="X45" s="200">
        <f t="shared" si="11"/>
        <v>1.21926426268662E-2</v>
      </c>
      <c r="Y45" s="199">
        <v>715325.29999999993</v>
      </c>
      <c r="Z45" s="200">
        <f t="shared" si="12"/>
        <v>9.0026013098864044E-2</v>
      </c>
      <c r="AA45" s="199">
        <v>655193.05000000005</v>
      </c>
      <c r="AB45" s="200">
        <f t="shared" si="13"/>
        <v>8.2458174066518675E-2</v>
      </c>
      <c r="AC45" s="199">
        <f t="shared" si="4"/>
        <v>1370518.35</v>
      </c>
      <c r="AD45" s="200">
        <f t="shared" si="14"/>
        <v>0.17248418716538272</v>
      </c>
      <c r="AE45" s="199">
        <v>1361107.39</v>
      </c>
      <c r="AF45" s="200">
        <f t="shared" si="15"/>
        <v>0.17129978727314782</v>
      </c>
      <c r="AG45" s="199">
        <v>105527.12000000001</v>
      </c>
      <c r="AH45" s="200">
        <f t="shared" si="16"/>
        <v>1.3280930909902669E-2</v>
      </c>
      <c r="AI45" s="199">
        <v>1174642.1800000002</v>
      </c>
      <c r="AJ45" s="200">
        <f t="shared" si="17"/>
        <v>0.14783253476866851</v>
      </c>
      <c r="AK45" s="199">
        <v>185923.20000000001</v>
      </c>
      <c r="AL45" s="200">
        <f t="shared" si="18"/>
        <v>2.3399038784987364E-2</v>
      </c>
      <c r="AN45" s="72"/>
    </row>
    <row r="46" spans="2:40" s="73" customFormat="1" ht="14.25" customHeight="1" collapsed="1">
      <c r="B46" s="459">
        <f t="shared" ref="B46" si="105">D54</f>
        <v>45917</v>
      </c>
      <c r="C46" s="382"/>
      <c r="D46" s="198">
        <v>45909</v>
      </c>
      <c r="E46" s="198" t="s">
        <v>91</v>
      </c>
      <c r="F46" s="392">
        <f t="shared" si="0"/>
        <v>7852972.2199999997</v>
      </c>
      <c r="G46" s="461">
        <f t="shared" ref="G46" si="106">SUM(F46:F52)</f>
        <v>50242376.229999997</v>
      </c>
      <c r="H46" s="457"/>
      <c r="I46" s="199">
        <v>1348176.44</v>
      </c>
      <c r="J46" s="200">
        <f t="shared" si="5"/>
        <v>0.17167722006789424</v>
      </c>
      <c r="K46" s="199">
        <v>1207935.97</v>
      </c>
      <c r="L46" s="200">
        <f t="shared" si="6"/>
        <v>0.15381895365981571</v>
      </c>
      <c r="M46" s="199">
        <f t="shared" si="1"/>
        <v>2556112.41</v>
      </c>
      <c r="N46" s="200">
        <f t="shared" si="102"/>
        <v>0.32549617372770995</v>
      </c>
      <c r="O46" s="199">
        <v>267916.51</v>
      </c>
      <c r="P46" s="200">
        <f t="shared" si="8"/>
        <v>3.4116574272053141E-2</v>
      </c>
      <c r="Q46" s="199">
        <v>201051.06999999998</v>
      </c>
      <c r="R46" s="200">
        <f t="shared" si="2"/>
        <v>2.5601907706735781E-2</v>
      </c>
      <c r="S46" s="199">
        <f t="shared" si="3"/>
        <v>468967.57999999996</v>
      </c>
      <c r="T46" s="200">
        <f t="shared" si="103"/>
        <v>5.9718481978788915E-2</v>
      </c>
      <c r="U46" s="199">
        <v>675816.53999999992</v>
      </c>
      <c r="V46" s="200">
        <f t="shared" si="104"/>
        <v>8.6058694856811793E-2</v>
      </c>
      <c r="W46" s="199">
        <v>84835.22</v>
      </c>
      <c r="X46" s="200">
        <f t="shared" si="11"/>
        <v>1.0802944111267976E-2</v>
      </c>
      <c r="Y46" s="199">
        <v>681253.26</v>
      </c>
      <c r="Z46" s="200">
        <f t="shared" si="12"/>
        <v>8.6751008524515075E-2</v>
      </c>
      <c r="AA46" s="199">
        <v>646677.2699999999</v>
      </c>
      <c r="AB46" s="200">
        <f t="shared" si="13"/>
        <v>8.234809087354697E-2</v>
      </c>
      <c r="AC46" s="199">
        <f t="shared" si="4"/>
        <v>1327930.5299999998</v>
      </c>
      <c r="AD46" s="200">
        <f t="shared" si="14"/>
        <v>0.16909909939806203</v>
      </c>
      <c r="AE46" s="199">
        <v>1335847.8800000001</v>
      </c>
      <c r="AF46" s="200">
        <f t="shared" si="15"/>
        <v>0.17010729728520549</v>
      </c>
      <c r="AG46" s="199">
        <v>96960.16</v>
      </c>
      <c r="AH46" s="200">
        <f t="shared" si="16"/>
        <v>1.2346937857880262E-2</v>
      </c>
      <c r="AI46" s="199">
        <v>1129523.44</v>
      </c>
      <c r="AJ46" s="200">
        <f t="shared" si="17"/>
        <v>0.14383387695213315</v>
      </c>
      <c r="AK46" s="199">
        <v>176978.46</v>
      </c>
      <c r="AL46" s="200">
        <f t="shared" si="18"/>
        <v>2.2536493832140413E-2</v>
      </c>
      <c r="AN46" s="72"/>
    </row>
    <row r="47" spans="2:40" s="73" customFormat="1" ht="14.25" customHeight="1">
      <c r="B47" s="460"/>
      <c r="C47" s="382"/>
      <c r="D47" s="198">
        <v>45910</v>
      </c>
      <c r="E47" s="198" t="s">
        <v>92</v>
      </c>
      <c r="F47" s="392">
        <f t="shared" si="0"/>
        <v>7585453.2899999991</v>
      </c>
      <c r="G47" s="461"/>
      <c r="H47" s="457"/>
      <c r="I47" s="199">
        <v>1342606.3199999998</v>
      </c>
      <c r="J47" s="200">
        <f t="shared" si="5"/>
        <v>0.1769975067633697</v>
      </c>
      <c r="K47" s="199">
        <v>1179999.57</v>
      </c>
      <c r="L47" s="200">
        <f t="shared" si="6"/>
        <v>0.15556085113009774</v>
      </c>
      <c r="M47" s="199">
        <f t="shared" si="1"/>
        <v>2522605.8899999997</v>
      </c>
      <c r="N47" s="200">
        <f t="shared" ref="N47" si="107">M47/F47</f>
        <v>0.33255835789346744</v>
      </c>
      <c r="O47" s="199">
        <v>260695.59</v>
      </c>
      <c r="P47" s="200">
        <f t="shared" si="8"/>
        <v>3.4367832749517865E-2</v>
      </c>
      <c r="Q47" s="199">
        <v>193633.79000000004</v>
      </c>
      <c r="R47" s="200">
        <f t="shared" si="2"/>
        <v>2.5526989963179914E-2</v>
      </c>
      <c r="S47" s="199">
        <f t="shared" si="3"/>
        <v>454329.38</v>
      </c>
      <c r="T47" s="200">
        <f t="shared" ref="T47" si="108">S47/F47</f>
        <v>5.9894822712697776E-2</v>
      </c>
      <c r="U47" s="199">
        <v>666359.15999999992</v>
      </c>
      <c r="V47" s="200">
        <f t="shared" ref="V47" si="109">U47/F47</f>
        <v>8.7846979544184897E-2</v>
      </c>
      <c r="W47" s="199">
        <v>69206.61</v>
      </c>
      <c r="X47" s="200">
        <f t="shared" si="11"/>
        <v>9.1235958293007964E-3</v>
      </c>
      <c r="Y47" s="199">
        <v>653842.96</v>
      </c>
      <c r="Z47" s="200">
        <f t="shared" si="12"/>
        <v>8.6196952904840848E-2</v>
      </c>
      <c r="AA47" s="199">
        <v>562937.12</v>
      </c>
      <c r="AB47" s="200">
        <f t="shared" si="13"/>
        <v>7.4212719857114834E-2</v>
      </c>
      <c r="AC47" s="199">
        <f t="shared" si="4"/>
        <v>1216780.08</v>
      </c>
      <c r="AD47" s="200">
        <f t="shared" si="14"/>
        <v>0.1604096727619557</v>
      </c>
      <c r="AE47" s="199">
        <v>1298908.6500000001</v>
      </c>
      <c r="AF47" s="200">
        <f t="shared" si="15"/>
        <v>0.17123678708988535</v>
      </c>
      <c r="AG47" s="199">
        <v>95226.96</v>
      </c>
      <c r="AH47" s="200">
        <f t="shared" si="16"/>
        <v>1.2553891818902759E-2</v>
      </c>
      <c r="AI47" s="199">
        <v>1081157.5</v>
      </c>
      <c r="AJ47" s="200">
        <f t="shared" si="17"/>
        <v>0.14253037474046593</v>
      </c>
      <c r="AK47" s="199">
        <v>180879.06</v>
      </c>
      <c r="AL47" s="200">
        <f t="shared" si="18"/>
        <v>2.3845517609139482E-2</v>
      </c>
      <c r="AN47" s="72"/>
    </row>
    <row r="48" spans="2:40" s="73" customFormat="1" ht="14.25" customHeight="1">
      <c r="B48" s="460"/>
      <c r="C48" s="382"/>
      <c r="D48" s="198">
        <v>45911</v>
      </c>
      <c r="E48" s="198" t="s">
        <v>93</v>
      </c>
      <c r="F48" s="392">
        <f t="shared" si="0"/>
        <v>6980689.6499999994</v>
      </c>
      <c r="G48" s="461"/>
      <c r="H48" s="457"/>
      <c r="I48" s="199">
        <v>1267489.9199999997</v>
      </c>
      <c r="J48" s="200">
        <f t="shared" si="5"/>
        <v>0.18157087387490428</v>
      </c>
      <c r="K48" s="199">
        <v>1047194.72</v>
      </c>
      <c r="L48" s="200">
        <f t="shared" si="6"/>
        <v>0.15001307499753982</v>
      </c>
      <c r="M48" s="199">
        <f t="shared" si="1"/>
        <v>2314684.6399999997</v>
      </c>
      <c r="N48" s="200">
        <f t="shared" ref="N48" si="110">M48/$F48</f>
        <v>0.33158394887244413</v>
      </c>
      <c r="O48" s="199">
        <v>251198.55999999997</v>
      </c>
      <c r="P48" s="200">
        <f t="shared" si="8"/>
        <v>3.598477694822029E-2</v>
      </c>
      <c r="Q48" s="199">
        <v>187627.16999999998</v>
      </c>
      <c r="R48" s="200">
        <f t="shared" si="2"/>
        <v>2.6878027731830192E-2</v>
      </c>
      <c r="S48" s="199">
        <f t="shared" si="3"/>
        <v>438825.73</v>
      </c>
      <c r="T48" s="200">
        <f t="shared" ref="T48" si="111">S48/$F48</f>
        <v>6.2862804680050496E-2</v>
      </c>
      <c r="U48" s="199">
        <v>607730.96</v>
      </c>
      <c r="V48" s="200">
        <f t="shared" ref="V48" si="112">U48/$F48</f>
        <v>8.7058871038622948E-2</v>
      </c>
      <c r="W48" s="199">
        <v>68223.75</v>
      </c>
      <c r="X48" s="200">
        <f t="shared" si="11"/>
        <v>9.7732105881544254E-3</v>
      </c>
      <c r="Y48" s="199">
        <v>593420.43999999994</v>
      </c>
      <c r="Z48" s="200">
        <f t="shared" si="12"/>
        <v>8.5008855822719456E-2</v>
      </c>
      <c r="AA48" s="199">
        <v>470331.48000000004</v>
      </c>
      <c r="AB48" s="200">
        <f t="shared" si="13"/>
        <v>6.7376076517024375E-2</v>
      </c>
      <c r="AC48" s="199">
        <f t="shared" si="4"/>
        <v>1063751.92</v>
      </c>
      <c r="AD48" s="200">
        <f t="shared" si="14"/>
        <v>0.15238493233974382</v>
      </c>
      <c r="AE48" s="199">
        <v>1176869.05</v>
      </c>
      <c r="AF48" s="200">
        <f t="shared" si="15"/>
        <v>0.16858922384552652</v>
      </c>
      <c r="AG48" s="199">
        <v>89334.080000000002</v>
      </c>
      <c r="AH48" s="200">
        <f t="shared" si="16"/>
        <v>1.2797314374232352E-2</v>
      </c>
      <c r="AI48" s="199">
        <v>1056235.8</v>
      </c>
      <c r="AJ48" s="200">
        <f t="shared" si="17"/>
        <v>0.15130823069895397</v>
      </c>
      <c r="AK48" s="199">
        <v>165033.72</v>
      </c>
      <c r="AL48" s="200">
        <f t="shared" si="18"/>
        <v>2.3641463562271387E-2</v>
      </c>
      <c r="AN48" s="72"/>
    </row>
    <row r="49" spans="1:46" s="73" customFormat="1" ht="14.25" customHeight="1">
      <c r="B49" s="460"/>
      <c r="C49" s="382"/>
      <c r="D49" s="198">
        <v>45912</v>
      </c>
      <c r="E49" s="198" t="s">
        <v>88</v>
      </c>
      <c r="F49" s="392">
        <f t="shared" si="0"/>
        <v>5798799.4400000004</v>
      </c>
      <c r="G49" s="461"/>
      <c r="H49" s="457"/>
      <c r="I49" s="199">
        <v>935677.68</v>
      </c>
      <c r="J49" s="200">
        <f t="shared" si="5"/>
        <v>0.16135713774574001</v>
      </c>
      <c r="K49" s="199">
        <v>948931.20999999985</v>
      </c>
      <c r="L49" s="200">
        <f t="shared" si="6"/>
        <v>0.1636427022211342</v>
      </c>
      <c r="M49" s="199">
        <f t="shared" si="1"/>
        <v>1884608.89</v>
      </c>
      <c r="N49" s="200">
        <f t="shared" ref="N49" si="113">M49/F49</f>
        <v>0.3249998399668742</v>
      </c>
      <c r="O49" s="199">
        <v>194307.55</v>
      </c>
      <c r="P49" s="200">
        <f t="shared" si="8"/>
        <v>3.3508237698250169E-2</v>
      </c>
      <c r="Q49" s="199">
        <v>162556.54</v>
      </c>
      <c r="R49" s="200">
        <f t="shared" si="2"/>
        <v>2.8032792249838529E-2</v>
      </c>
      <c r="S49" s="199">
        <f t="shared" si="3"/>
        <v>356864.08999999997</v>
      </c>
      <c r="T49" s="200">
        <f t="shared" ref="T49" si="114">S49/F49</f>
        <v>6.1541029948088695E-2</v>
      </c>
      <c r="U49" s="199">
        <v>492874.97</v>
      </c>
      <c r="V49" s="200">
        <f t="shared" ref="V49" si="115">U49/F49</f>
        <v>8.4996036696864952E-2</v>
      </c>
      <c r="W49" s="199">
        <v>65123.740000000005</v>
      </c>
      <c r="X49" s="200">
        <f t="shared" si="11"/>
        <v>1.1230555682056836E-2</v>
      </c>
      <c r="Y49" s="199">
        <v>505812.15</v>
      </c>
      <c r="Z49" s="200">
        <f t="shared" si="12"/>
        <v>8.7227046776427217E-2</v>
      </c>
      <c r="AA49" s="199">
        <v>485003.46</v>
      </c>
      <c r="AB49" s="200">
        <f t="shared" si="13"/>
        <v>8.3638598820034368E-2</v>
      </c>
      <c r="AC49" s="199">
        <f t="shared" si="4"/>
        <v>990815.6100000001</v>
      </c>
      <c r="AD49" s="200">
        <f t="shared" si="14"/>
        <v>0.17086564559646161</v>
      </c>
      <c r="AE49" s="199">
        <v>855097.72</v>
      </c>
      <c r="AF49" s="200">
        <f t="shared" si="15"/>
        <v>0.14746116482345523</v>
      </c>
      <c r="AG49" s="199">
        <v>75319.92</v>
      </c>
      <c r="AH49" s="200">
        <f t="shared" si="16"/>
        <v>1.2988881712384244E-2</v>
      </c>
      <c r="AI49" s="199">
        <v>930147.61999999988</v>
      </c>
      <c r="AJ49" s="200">
        <f t="shared" si="17"/>
        <v>0.16040348172483093</v>
      </c>
      <c r="AK49" s="199">
        <v>147946.88</v>
      </c>
      <c r="AL49" s="200">
        <f t="shared" si="18"/>
        <v>2.5513363848983193E-2</v>
      </c>
      <c r="AN49" s="72"/>
    </row>
    <row r="50" spans="1:46" s="73" customFormat="1" ht="14.25" customHeight="1">
      <c r="B50" s="460"/>
      <c r="C50" s="382"/>
      <c r="D50" s="198">
        <v>45913</v>
      </c>
      <c r="E50" s="198" t="s">
        <v>89</v>
      </c>
      <c r="F50" s="392">
        <f t="shared" si="0"/>
        <v>6087959.379999999</v>
      </c>
      <c r="G50" s="461"/>
      <c r="H50" s="457"/>
      <c r="I50" s="199">
        <v>881410.04999999993</v>
      </c>
      <c r="J50" s="200">
        <f t="shared" si="5"/>
        <v>0.14477922650002964</v>
      </c>
      <c r="K50" s="199">
        <v>1100707.21</v>
      </c>
      <c r="L50" s="200">
        <f t="shared" si="6"/>
        <v>0.18080068234620844</v>
      </c>
      <c r="M50" s="199">
        <f t="shared" si="1"/>
        <v>1982117.2599999998</v>
      </c>
      <c r="N50" s="200">
        <f t="shared" ref="N50" si="116">M50/$F50</f>
        <v>0.32557990884623811</v>
      </c>
      <c r="O50" s="199">
        <v>192116.42</v>
      </c>
      <c r="P50" s="200">
        <f t="shared" si="8"/>
        <v>3.1556784138727291E-2</v>
      </c>
      <c r="Q50" s="199">
        <v>161747.98000000001</v>
      </c>
      <c r="R50" s="200">
        <f t="shared" si="2"/>
        <v>2.6568505126918249E-2</v>
      </c>
      <c r="S50" s="199">
        <f t="shared" si="3"/>
        <v>353864.4</v>
      </c>
      <c r="T50" s="200">
        <f t="shared" ref="T50" si="117">S50/$F50</f>
        <v>5.8125289265645544E-2</v>
      </c>
      <c r="U50" s="199">
        <v>521666.66000000003</v>
      </c>
      <c r="V50" s="200">
        <f t="shared" ref="V50" si="118">U50/$F50</f>
        <v>8.5688262263011378E-2</v>
      </c>
      <c r="W50" s="199">
        <v>75075.83</v>
      </c>
      <c r="X50" s="200">
        <f t="shared" si="11"/>
        <v>1.2331854618911734E-2</v>
      </c>
      <c r="Y50" s="199">
        <v>551830.51</v>
      </c>
      <c r="Z50" s="200">
        <f t="shared" si="12"/>
        <v>9.0642935597247717E-2</v>
      </c>
      <c r="AA50" s="199">
        <v>551272.53999999992</v>
      </c>
      <c r="AB50" s="200">
        <f t="shared" si="13"/>
        <v>9.0551284197300283E-2</v>
      </c>
      <c r="AC50" s="199">
        <f t="shared" si="4"/>
        <v>1103103.0499999998</v>
      </c>
      <c r="AD50" s="200">
        <f t="shared" si="14"/>
        <v>0.18119421979454797</v>
      </c>
      <c r="AE50" s="199">
        <v>887375.41999999993</v>
      </c>
      <c r="AF50" s="200">
        <f t="shared" si="15"/>
        <v>0.1457590901337453</v>
      </c>
      <c r="AG50" s="199">
        <v>81708</v>
      </c>
      <c r="AH50" s="200">
        <f t="shared" si="16"/>
        <v>1.3421245921650681E-2</v>
      </c>
      <c r="AI50" s="199">
        <v>922849.26</v>
      </c>
      <c r="AJ50" s="200">
        <f t="shared" si="17"/>
        <v>0.15158597526647757</v>
      </c>
      <c r="AK50" s="199">
        <v>160199.5</v>
      </c>
      <c r="AL50" s="200">
        <f t="shared" si="18"/>
        <v>2.631415388977185E-2</v>
      </c>
      <c r="AN50" s="72"/>
    </row>
    <row r="51" spans="1:46" s="73" customFormat="1" ht="14.25" customHeight="1">
      <c r="B51" s="460"/>
      <c r="C51" s="382"/>
      <c r="D51" s="198">
        <v>45914</v>
      </c>
      <c r="E51" s="198" t="s">
        <v>84</v>
      </c>
      <c r="F51" s="392">
        <f t="shared" si="0"/>
        <v>8034432.2199999997</v>
      </c>
      <c r="G51" s="461"/>
      <c r="H51" s="457"/>
      <c r="I51" s="199">
        <v>1358842.6700000002</v>
      </c>
      <c r="J51" s="200">
        <f t="shared" si="5"/>
        <v>0.16912740474895688</v>
      </c>
      <c r="K51" s="199">
        <v>1237275.7799999998</v>
      </c>
      <c r="L51" s="200">
        <f t="shared" si="6"/>
        <v>0.15399666661199363</v>
      </c>
      <c r="M51" s="199">
        <f t="shared" si="1"/>
        <v>2596118.4500000002</v>
      </c>
      <c r="N51" s="200">
        <f t="shared" ref="N51" si="119">M51/F51</f>
        <v>0.32312407136095056</v>
      </c>
      <c r="O51" s="199">
        <v>282289.93</v>
      </c>
      <c r="P51" s="200">
        <f t="shared" si="8"/>
        <v>3.5135019161316665E-2</v>
      </c>
      <c r="Q51" s="199">
        <v>201818.13</v>
      </c>
      <c r="R51" s="200">
        <f t="shared" si="2"/>
        <v>2.5119152725891065E-2</v>
      </c>
      <c r="S51" s="199">
        <f t="shared" si="3"/>
        <v>484108.06</v>
      </c>
      <c r="T51" s="200">
        <f t="shared" ref="T51" si="120">S51/F51</f>
        <v>6.0254171887207733E-2</v>
      </c>
      <c r="U51" s="199">
        <v>705962.04999999993</v>
      </c>
      <c r="V51" s="200">
        <f t="shared" ref="V51" si="121">U51/F51</f>
        <v>8.786707394738591E-2</v>
      </c>
      <c r="W51" s="199">
        <v>97603.31</v>
      </c>
      <c r="X51" s="200">
        <f t="shared" si="11"/>
        <v>1.2148127873558687E-2</v>
      </c>
      <c r="Y51" s="199">
        <v>715963.24</v>
      </c>
      <c r="Z51" s="200">
        <f t="shared" si="12"/>
        <v>8.9111865082110303E-2</v>
      </c>
      <c r="AA51" s="199">
        <v>613579.49</v>
      </c>
      <c r="AB51" s="200">
        <f t="shared" si="13"/>
        <v>7.636874307964478E-2</v>
      </c>
      <c r="AC51" s="199">
        <f t="shared" si="4"/>
        <v>1329542.73</v>
      </c>
      <c r="AD51" s="200">
        <f t="shared" si="14"/>
        <v>0.16548060816175508</v>
      </c>
      <c r="AE51" s="199">
        <v>1381163.61</v>
      </c>
      <c r="AF51" s="200">
        <f t="shared" si="15"/>
        <v>0.17190556497096196</v>
      </c>
      <c r="AG51" s="199">
        <v>101714.08</v>
      </c>
      <c r="AH51" s="200">
        <f t="shared" si="16"/>
        <v>1.2659771993197549E-2</v>
      </c>
      <c r="AI51" s="199">
        <v>1153971.25</v>
      </c>
      <c r="AJ51" s="200">
        <f t="shared" si="17"/>
        <v>0.14362822641373904</v>
      </c>
      <c r="AK51" s="199">
        <v>184248.68</v>
      </c>
      <c r="AL51" s="200">
        <f t="shared" si="18"/>
        <v>2.2932383391243545E-2</v>
      </c>
      <c r="AN51" s="72"/>
    </row>
    <row r="52" spans="1:46" s="73" customFormat="1" ht="14.25" customHeight="1">
      <c r="B52" s="460"/>
      <c r="C52" s="382"/>
      <c r="D52" s="198">
        <v>45915</v>
      </c>
      <c r="E52" s="198" t="s">
        <v>90</v>
      </c>
      <c r="F52" s="392">
        <f t="shared" si="0"/>
        <v>7902070.0300000012</v>
      </c>
      <c r="G52" s="461"/>
      <c r="H52" s="457"/>
      <c r="I52" s="199">
        <v>1293960.6500000001</v>
      </c>
      <c r="J52" s="200">
        <f t="shared" si="5"/>
        <v>0.163749580184371</v>
      </c>
      <c r="K52" s="199">
        <v>1288664.02</v>
      </c>
      <c r="L52" s="200">
        <f t="shared" si="6"/>
        <v>0.16307929632458595</v>
      </c>
      <c r="M52" s="199">
        <f t="shared" si="1"/>
        <v>2582624.67</v>
      </c>
      <c r="N52" s="200">
        <f t="shared" ref="N52" si="122">M52/$F52</f>
        <v>0.32682887650895692</v>
      </c>
      <c r="O52" s="199">
        <v>291429.19</v>
      </c>
      <c r="P52" s="200">
        <f t="shared" si="8"/>
        <v>3.6880107224258545E-2</v>
      </c>
      <c r="Q52" s="199">
        <v>204852.59</v>
      </c>
      <c r="R52" s="200">
        <f t="shared" si="2"/>
        <v>2.5923914774518896E-2</v>
      </c>
      <c r="S52" s="199">
        <f t="shared" si="3"/>
        <v>496281.78</v>
      </c>
      <c r="T52" s="200">
        <f t="shared" ref="T52" si="123">S52/$F52</f>
        <v>6.2804021998777451E-2</v>
      </c>
      <c r="U52" s="199">
        <v>717391.28999999992</v>
      </c>
      <c r="V52" s="200">
        <f t="shared" ref="V52" si="124">U52/$F52</f>
        <v>9.0785235675771375E-2</v>
      </c>
      <c r="W52" s="199">
        <v>93185.360000000015</v>
      </c>
      <c r="X52" s="200">
        <f t="shared" si="11"/>
        <v>1.179252520494304E-2</v>
      </c>
      <c r="Y52" s="199">
        <v>717310.3</v>
      </c>
      <c r="Z52" s="200">
        <f t="shared" si="12"/>
        <v>9.0774986462629451E-2</v>
      </c>
      <c r="AA52" s="199">
        <v>605465.80000000005</v>
      </c>
      <c r="AB52" s="200">
        <f t="shared" si="13"/>
        <v>7.6621163530741318E-2</v>
      </c>
      <c r="AC52" s="199">
        <f t="shared" si="4"/>
        <v>1322776.1000000001</v>
      </c>
      <c r="AD52" s="200">
        <f t="shared" si="14"/>
        <v>0.16739614999337077</v>
      </c>
      <c r="AE52" s="199">
        <v>1310123.3799999999</v>
      </c>
      <c r="AF52" s="200">
        <f t="shared" si="15"/>
        <v>0.16579495942533423</v>
      </c>
      <c r="AG52" s="199">
        <v>100872.24</v>
      </c>
      <c r="AH52" s="200">
        <f t="shared" si="16"/>
        <v>1.2765293096244553E-2</v>
      </c>
      <c r="AI52" s="199">
        <v>1093634.23</v>
      </c>
      <c r="AJ52" s="200">
        <f t="shared" si="17"/>
        <v>0.13839844823546821</v>
      </c>
      <c r="AK52" s="199">
        <v>185180.97999999998</v>
      </c>
      <c r="AL52" s="200">
        <f t="shared" si="18"/>
        <v>2.3434489861133254E-2</v>
      </c>
      <c r="AN52" s="72"/>
    </row>
    <row r="53" spans="1:46" s="77" customFormat="1" ht="14.25">
      <c r="A53" s="75"/>
      <c r="B53" s="476">
        <f t="shared" ref="B53" si="125">B46+7</f>
        <v>45924</v>
      </c>
      <c r="C53" s="393"/>
      <c r="D53" s="201">
        <f t="shared" ref="D53:D73" si="126">D52+1</f>
        <v>45916</v>
      </c>
      <c r="E53" s="201" t="s">
        <v>91</v>
      </c>
      <c r="F53" s="190">
        <f t="shared" ref="F53:F73" si="127">SUM(M53,S53,U53,W53,AC53,AE53,AG53,AI53,AK53)</f>
        <v>0</v>
      </c>
      <c r="G53" s="477">
        <f t="shared" ref="G53:G67" si="128">SUM(F53:F59)</f>
        <v>0</v>
      </c>
      <c r="H53" s="457"/>
      <c r="I53" s="199"/>
      <c r="J53" s="200" t="e">
        <f t="shared" ref="J53:J73" si="129">I53/F53</f>
        <v>#DIV/0!</v>
      </c>
      <c r="K53" s="199"/>
      <c r="L53" s="200" t="e">
        <f t="shared" ref="L53:L73" si="130">K53/F53</f>
        <v>#DIV/0!</v>
      </c>
      <c r="M53" s="199">
        <f t="shared" ref="M53:M73" si="131">SUM(I53+K53)</f>
        <v>0</v>
      </c>
      <c r="N53" s="200" t="e">
        <f t="shared" ref="N53:N73" si="132">M53/F53</f>
        <v>#DIV/0!</v>
      </c>
      <c r="O53" s="199"/>
      <c r="P53" s="200" t="e">
        <f t="shared" ref="P53:P73" si="133">O53/F53</f>
        <v>#DIV/0!</v>
      </c>
      <c r="Q53" s="199"/>
      <c r="R53" s="200">
        <f t="shared" ref="R53:R73" si="134">Q53/D53</f>
        <v>0</v>
      </c>
      <c r="S53" s="199">
        <f t="shared" ref="S53:S73" si="135">SUM(O53+Q53)</f>
        <v>0</v>
      </c>
      <c r="T53" s="200" t="e">
        <f t="shared" ref="T53:T73" si="136">S53/F53</f>
        <v>#DIV/0!</v>
      </c>
      <c r="U53" s="199"/>
      <c r="V53" s="200" t="e">
        <f t="shared" ref="V53:V73" si="137">U53/F53</f>
        <v>#DIV/0!</v>
      </c>
      <c r="W53" s="199"/>
      <c r="X53" s="200" t="e">
        <f t="shared" ref="X53:X73" si="138">W53/F53</f>
        <v>#DIV/0!</v>
      </c>
      <c r="Y53" s="199"/>
      <c r="Z53" s="200" t="e">
        <f t="shared" ref="Z53:Z73" si="139">Y53/F53</f>
        <v>#DIV/0!</v>
      </c>
      <c r="AA53" s="199"/>
      <c r="AB53" s="200">
        <f t="shared" ref="AB53:AB73" si="140">AA53/D53</f>
        <v>0</v>
      </c>
      <c r="AC53" s="199">
        <f t="shared" ref="AC53:AC73" si="141">SUM(Y53+AA53)</f>
        <v>0</v>
      </c>
      <c r="AD53" s="200" t="e">
        <f t="shared" ref="AD53:AD73" si="142">AC53/F53</f>
        <v>#DIV/0!</v>
      </c>
      <c r="AE53" s="199"/>
      <c r="AF53" s="200" t="e">
        <f t="shared" ref="AF53:AF73" si="143">AE53/F53</f>
        <v>#DIV/0!</v>
      </c>
      <c r="AG53" s="199"/>
      <c r="AH53" s="200" t="e">
        <f t="shared" ref="AH53:AH73" si="144">AG53/F53</f>
        <v>#DIV/0!</v>
      </c>
      <c r="AI53" s="199"/>
      <c r="AJ53" s="200" t="e">
        <f t="shared" ref="AJ53:AJ73" si="145">AI53/F53</f>
        <v>#DIV/0!</v>
      </c>
      <c r="AK53" s="199"/>
      <c r="AL53" s="200" t="e">
        <f t="shared" ref="AL53:AL73" si="146">AK53/F53</f>
        <v>#DIV/0!</v>
      </c>
      <c r="AM53" s="75"/>
      <c r="AN53" s="75"/>
      <c r="AO53" s="75"/>
      <c r="AP53" s="75"/>
      <c r="AQ53" s="75"/>
      <c r="AR53" s="75"/>
      <c r="AS53" s="75"/>
      <c r="AT53" s="75"/>
    </row>
    <row r="54" spans="1:46" s="77" customFormat="1" ht="14.25">
      <c r="A54" s="75"/>
      <c r="B54" s="462"/>
      <c r="C54" s="393"/>
      <c r="D54" s="201">
        <f t="shared" si="126"/>
        <v>45917</v>
      </c>
      <c r="E54" s="201" t="s">
        <v>92</v>
      </c>
      <c r="F54" s="190">
        <f t="shared" si="127"/>
        <v>0</v>
      </c>
      <c r="G54" s="477"/>
      <c r="H54" s="457"/>
      <c r="I54" s="199"/>
      <c r="J54" s="200" t="e">
        <f t="shared" si="129"/>
        <v>#DIV/0!</v>
      </c>
      <c r="K54" s="199"/>
      <c r="L54" s="200" t="e">
        <f t="shared" si="130"/>
        <v>#DIV/0!</v>
      </c>
      <c r="M54" s="199">
        <f t="shared" si="131"/>
        <v>0</v>
      </c>
      <c r="N54" s="200" t="e">
        <f t="shared" si="132"/>
        <v>#DIV/0!</v>
      </c>
      <c r="O54" s="199"/>
      <c r="P54" s="200" t="e">
        <f t="shared" si="133"/>
        <v>#DIV/0!</v>
      </c>
      <c r="Q54" s="199"/>
      <c r="R54" s="200">
        <f t="shared" si="134"/>
        <v>0</v>
      </c>
      <c r="S54" s="199">
        <f t="shared" si="135"/>
        <v>0</v>
      </c>
      <c r="T54" s="200" t="e">
        <f t="shared" si="136"/>
        <v>#DIV/0!</v>
      </c>
      <c r="U54" s="199"/>
      <c r="V54" s="200" t="e">
        <f t="shared" si="137"/>
        <v>#DIV/0!</v>
      </c>
      <c r="W54" s="199"/>
      <c r="X54" s="200" t="e">
        <f t="shared" si="138"/>
        <v>#DIV/0!</v>
      </c>
      <c r="Y54" s="199"/>
      <c r="Z54" s="200" t="e">
        <f t="shared" si="139"/>
        <v>#DIV/0!</v>
      </c>
      <c r="AA54" s="199"/>
      <c r="AB54" s="200">
        <f t="shared" si="140"/>
        <v>0</v>
      </c>
      <c r="AC54" s="199">
        <f t="shared" si="141"/>
        <v>0</v>
      </c>
      <c r="AD54" s="200" t="e">
        <f t="shared" si="142"/>
        <v>#DIV/0!</v>
      </c>
      <c r="AE54" s="199"/>
      <c r="AF54" s="200" t="e">
        <f t="shared" si="143"/>
        <v>#DIV/0!</v>
      </c>
      <c r="AG54" s="199"/>
      <c r="AH54" s="200" t="e">
        <f t="shared" si="144"/>
        <v>#DIV/0!</v>
      </c>
      <c r="AI54" s="199"/>
      <c r="AJ54" s="200" t="e">
        <f t="shared" si="145"/>
        <v>#DIV/0!</v>
      </c>
      <c r="AK54" s="199"/>
      <c r="AL54" s="200" t="e">
        <f t="shared" si="146"/>
        <v>#DIV/0!</v>
      </c>
      <c r="AM54" s="75"/>
      <c r="AN54" s="75"/>
      <c r="AO54" s="75"/>
      <c r="AP54" s="75"/>
      <c r="AQ54" s="75"/>
      <c r="AR54" s="75"/>
      <c r="AS54" s="75"/>
      <c r="AT54" s="75"/>
    </row>
    <row r="55" spans="1:46" s="77" customFormat="1" ht="14.25">
      <c r="A55" s="75"/>
      <c r="B55" s="462"/>
      <c r="C55" s="393"/>
      <c r="D55" s="201">
        <f t="shared" si="126"/>
        <v>45918</v>
      </c>
      <c r="E55" s="201" t="s">
        <v>93</v>
      </c>
      <c r="F55" s="190">
        <f t="shared" si="127"/>
        <v>0</v>
      </c>
      <c r="G55" s="477"/>
      <c r="H55" s="457"/>
      <c r="I55" s="199"/>
      <c r="J55" s="200" t="e">
        <f t="shared" si="129"/>
        <v>#DIV/0!</v>
      </c>
      <c r="K55" s="199"/>
      <c r="L55" s="200" t="e">
        <f t="shared" si="130"/>
        <v>#DIV/0!</v>
      </c>
      <c r="M55" s="199">
        <f t="shared" si="131"/>
        <v>0</v>
      </c>
      <c r="N55" s="200" t="e">
        <f t="shared" si="132"/>
        <v>#DIV/0!</v>
      </c>
      <c r="O55" s="199"/>
      <c r="P55" s="200" t="e">
        <f t="shared" si="133"/>
        <v>#DIV/0!</v>
      </c>
      <c r="Q55" s="199"/>
      <c r="R55" s="200">
        <f t="shared" si="134"/>
        <v>0</v>
      </c>
      <c r="S55" s="199">
        <f t="shared" si="135"/>
        <v>0</v>
      </c>
      <c r="T55" s="200" t="e">
        <f t="shared" si="136"/>
        <v>#DIV/0!</v>
      </c>
      <c r="U55" s="199"/>
      <c r="V55" s="200" t="e">
        <f t="shared" si="137"/>
        <v>#DIV/0!</v>
      </c>
      <c r="W55" s="199"/>
      <c r="X55" s="200" t="e">
        <f t="shared" si="138"/>
        <v>#DIV/0!</v>
      </c>
      <c r="Y55" s="199"/>
      <c r="Z55" s="200" t="e">
        <f t="shared" si="139"/>
        <v>#DIV/0!</v>
      </c>
      <c r="AA55" s="199"/>
      <c r="AB55" s="200">
        <f t="shared" si="140"/>
        <v>0</v>
      </c>
      <c r="AC55" s="199">
        <f t="shared" si="141"/>
        <v>0</v>
      </c>
      <c r="AD55" s="200" t="e">
        <f t="shared" si="142"/>
        <v>#DIV/0!</v>
      </c>
      <c r="AE55" s="199"/>
      <c r="AF55" s="200" t="e">
        <f t="shared" si="143"/>
        <v>#DIV/0!</v>
      </c>
      <c r="AG55" s="199"/>
      <c r="AH55" s="200" t="e">
        <f t="shared" si="144"/>
        <v>#DIV/0!</v>
      </c>
      <c r="AI55" s="199"/>
      <c r="AJ55" s="200" t="e">
        <f t="shared" si="145"/>
        <v>#DIV/0!</v>
      </c>
      <c r="AK55" s="199"/>
      <c r="AL55" s="200" t="e">
        <f t="shared" si="146"/>
        <v>#DIV/0!</v>
      </c>
      <c r="AM55" s="75"/>
      <c r="AN55" s="75"/>
      <c r="AO55" s="75"/>
      <c r="AP55" s="75"/>
      <c r="AQ55" s="75"/>
      <c r="AR55" s="75"/>
      <c r="AS55" s="75"/>
      <c r="AT55" s="75"/>
    </row>
    <row r="56" spans="1:46" s="77" customFormat="1" ht="14.25">
      <c r="A56" s="75"/>
      <c r="B56" s="462"/>
      <c r="C56" s="393"/>
      <c r="D56" s="201">
        <f t="shared" si="126"/>
        <v>45919</v>
      </c>
      <c r="E56" s="201" t="s">
        <v>88</v>
      </c>
      <c r="F56" s="190">
        <f t="shared" si="127"/>
        <v>0</v>
      </c>
      <c r="G56" s="477"/>
      <c r="H56" s="457"/>
      <c r="I56" s="199"/>
      <c r="J56" s="200" t="e">
        <f t="shared" si="129"/>
        <v>#DIV/0!</v>
      </c>
      <c r="K56" s="199"/>
      <c r="L56" s="200" t="e">
        <f t="shared" si="130"/>
        <v>#DIV/0!</v>
      </c>
      <c r="M56" s="199">
        <f t="shared" si="131"/>
        <v>0</v>
      </c>
      <c r="N56" s="200" t="e">
        <f t="shared" si="132"/>
        <v>#DIV/0!</v>
      </c>
      <c r="O56" s="199"/>
      <c r="P56" s="200" t="e">
        <f t="shared" si="133"/>
        <v>#DIV/0!</v>
      </c>
      <c r="Q56" s="199"/>
      <c r="R56" s="200">
        <f t="shared" si="134"/>
        <v>0</v>
      </c>
      <c r="S56" s="199">
        <f t="shared" si="135"/>
        <v>0</v>
      </c>
      <c r="T56" s="200" t="e">
        <f t="shared" si="136"/>
        <v>#DIV/0!</v>
      </c>
      <c r="U56" s="199"/>
      <c r="V56" s="200" t="e">
        <f t="shared" si="137"/>
        <v>#DIV/0!</v>
      </c>
      <c r="W56" s="199"/>
      <c r="X56" s="200" t="e">
        <f t="shared" si="138"/>
        <v>#DIV/0!</v>
      </c>
      <c r="Y56" s="199"/>
      <c r="Z56" s="200" t="e">
        <f t="shared" si="139"/>
        <v>#DIV/0!</v>
      </c>
      <c r="AA56" s="199"/>
      <c r="AB56" s="200">
        <f t="shared" si="140"/>
        <v>0</v>
      </c>
      <c r="AC56" s="199">
        <f t="shared" si="141"/>
        <v>0</v>
      </c>
      <c r="AD56" s="200" t="e">
        <f t="shared" si="142"/>
        <v>#DIV/0!</v>
      </c>
      <c r="AE56" s="199"/>
      <c r="AF56" s="200" t="e">
        <f t="shared" si="143"/>
        <v>#DIV/0!</v>
      </c>
      <c r="AG56" s="199"/>
      <c r="AH56" s="200" t="e">
        <f t="shared" si="144"/>
        <v>#DIV/0!</v>
      </c>
      <c r="AI56" s="199"/>
      <c r="AJ56" s="200" t="e">
        <f t="shared" si="145"/>
        <v>#DIV/0!</v>
      </c>
      <c r="AK56" s="199"/>
      <c r="AL56" s="200" t="e">
        <f t="shared" si="146"/>
        <v>#DIV/0!</v>
      </c>
      <c r="AM56" s="75"/>
      <c r="AN56" s="75"/>
      <c r="AO56" s="75"/>
      <c r="AP56" s="75"/>
      <c r="AQ56" s="75"/>
      <c r="AR56" s="75"/>
      <c r="AS56" s="75"/>
      <c r="AT56" s="75"/>
    </row>
    <row r="57" spans="1:46" s="77" customFormat="1" ht="14.25">
      <c r="A57" s="75"/>
      <c r="B57" s="462"/>
      <c r="C57" s="393"/>
      <c r="D57" s="201">
        <f t="shared" si="126"/>
        <v>45920</v>
      </c>
      <c r="E57" s="201" t="s">
        <v>89</v>
      </c>
      <c r="F57" s="190">
        <f t="shared" si="127"/>
        <v>0</v>
      </c>
      <c r="G57" s="477"/>
      <c r="H57" s="457"/>
      <c r="I57" s="199"/>
      <c r="J57" s="200" t="e">
        <f t="shared" si="129"/>
        <v>#DIV/0!</v>
      </c>
      <c r="K57" s="199"/>
      <c r="L57" s="200" t="e">
        <f t="shared" si="130"/>
        <v>#DIV/0!</v>
      </c>
      <c r="M57" s="199">
        <f t="shared" si="131"/>
        <v>0</v>
      </c>
      <c r="N57" s="200" t="e">
        <f t="shared" si="132"/>
        <v>#DIV/0!</v>
      </c>
      <c r="O57" s="199"/>
      <c r="P57" s="200" t="e">
        <f t="shared" si="133"/>
        <v>#DIV/0!</v>
      </c>
      <c r="Q57" s="199"/>
      <c r="R57" s="200">
        <f t="shared" si="134"/>
        <v>0</v>
      </c>
      <c r="S57" s="199">
        <f t="shared" si="135"/>
        <v>0</v>
      </c>
      <c r="T57" s="200" t="e">
        <f t="shared" si="136"/>
        <v>#DIV/0!</v>
      </c>
      <c r="U57" s="199"/>
      <c r="V57" s="200" t="e">
        <f t="shared" si="137"/>
        <v>#DIV/0!</v>
      </c>
      <c r="W57" s="199"/>
      <c r="X57" s="200" t="e">
        <f t="shared" si="138"/>
        <v>#DIV/0!</v>
      </c>
      <c r="Y57" s="199"/>
      <c r="Z57" s="200" t="e">
        <f t="shared" si="139"/>
        <v>#DIV/0!</v>
      </c>
      <c r="AA57" s="199"/>
      <c r="AB57" s="200">
        <f t="shared" si="140"/>
        <v>0</v>
      </c>
      <c r="AC57" s="199">
        <f t="shared" si="141"/>
        <v>0</v>
      </c>
      <c r="AD57" s="200" t="e">
        <f t="shared" si="142"/>
        <v>#DIV/0!</v>
      </c>
      <c r="AE57" s="199"/>
      <c r="AF57" s="200" t="e">
        <f t="shared" si="143"/>
        <v>#DIV/0!</v>
      </c>
      <c r="AG57" s="199"/>
      <c r="AH57" s="200" t="e">
        <f t="shared" si="144"/>
        <v>#DIV/0!</v>
      </c>
      <c r="AI57" s="199"/>
      <c r="AJ57" s="200" t="e">
        <f t="shared" si="145"/>
        <v>#DIV/0!</v>
      </c>
      <c r="AK57" s="199"/>
      <c r="AL57" s="200" t="e">
        <f t="shared" si="146"/>
        <v>#DIV/0!</v>
      </c>
      <c r="AM57" s="75"/>
      <c r="AN57" s="75"/>
      <c r="AO57" s="75"/>
      <c r="AP57" s="75"/>
      <c r="AQ57" s="75"/>
      <c r="AR57" s="75"/>
      <c r="AS57" s="75"/>
      <c r="AT57" s="75"/>
    </row>
    <row r="58" spans="1:46" s="77" customFormat="1" ht="14.25">
      <c r="A58" s="75"/>
      <c r="B58" s="462"/>
      <c r="C58" s="393"/>
      <c r="D58" s="201">
        <f t="shared" si="126"/>
        <v>45921</v>
      </c>
      <c r="E58" s="201" t="s">
        <v>84</v>
      </c>
      <c r="F58" s="190">
        <f t="shared" si="127"/>
        <v>0</v>
      </c>
      <c r="G58" s="477"/>
      <c r="H58" s="457"/>
      <c r="I58" s="199"/>
      <c r="J58" s="200" t="e">
        <f t="shared" si="129"/>
        <v>#DIV/0!</v>
      </c>
      <c r="K58" s="199"/>
      <c r="L58" s="200" t="e">
        <f t="shared" si="130"/>
        <v>#DIV/0!</v>
      </c>
      <c r="M58" s="199">
        <f t="shared" si="131"/>
        <v>0</v>
      </c>
      <c r="N58" s="200" t="e">
        <f t="shared" si="132"/>
        <v>#DIV/0!</v>
      </c>
      <c r="O58" s="199"/>
      <c r="P58" s="200" t="e">
        <f t="shared" si="133"/>
        <v>#DIV/0!</v>
      </c>
      <c r="Q58" s="199"/>
      <c r="R58" s="200">
        <f t="shared" si="134"/>
        <v>0</v>
      </c>
      <c r="S58" s="199">
        <f t="shared" si="135"/>
        <v>0</v>
      </c>
      <c r="T58" s="200" t="e">
        <f t="shared" si="136"/>
        <v>#DIV/0!</v>
      </c>
      <c r="U58" s="199"/>
      <c r="V58" s="200" t="e">
        <f t="shared" si="137"/>
        <v>#DIV/0!</v>
      </c>
      <c r="W58" s="199"/>
      <c r="X58" s="200" t="e">
        <f t="shared" si="138"/>
        <v>#DIV/0!</v>
      </c>
      <c r="Y58" s="199"/>
      <c r="Z58" s="200" t="e">
        <f t="shared" si="139"/>
        <v>#DIV/0!</v>
      </c>
      <c r="AA58" s="199"/>
      <c r="AB58" s="200">
        <f t="shared" si="140"/>
        <v>0</v>
      </c>
      <c r="AC58" s="199">
        <f t="shared" si="141"/>
        <v>0</v>
      </c>
      <c r="AD58" s="200" t="e">
        <f t="shared" si="142"/>
        <v>#DIV/0!</v>
      </c>
      <c r="AE58" s="199"/>
      <c r="AF58" s="200" t="e">
        <f t="shared" si="143"/>
        <v>#DIV/0!</v>
      </c>
      <c r="AG58" s="199"/>
      <c r="AH58" s="200" t="e">
        <f t="shared" si="144"/>
        <v>#DIV/0!</v>
      </c>
      <c r="AI58" s="199"/>
      <c r="AJ58" s="200" t="e">
        <f t="shared" si="145"/>
        <v>#DIV/0!</v>
      </c>
      <c r="AK58" s="199"/>
      <c r="AL58" s="200" t="e">
        <f t="shared" si="146"/>
        <v>#DIV/0!</v>
      </c>
      <c r="AM58" s="75"/>
      <c r="AN58" s="75"/>
      <c r="AO58" s="75"/>
      <c r="AP58" s="75"/>
      <c r="AQ58" s="75"/>
      <c r="AR58" s="75"/>
      <c r="AS58" s="75"/>
      <c r="AT58" s="75"/>
    </row>
    <row r="59" spans="1:46" s="77" customFormat="1" ht="14.25">
      <c r="A59" s="75"/>
      <c r="B59" s="462"/>
      <c r="C59" s="393"/>
      <c r="D59" s="201">
        <f t="shared" si="126"/>
        <v>45922</v>
      </c>
      <c r="E59" s="201" t="s">
        <v>90</v>
      </c>
      <c r="F59" s="190">
        <f t="shared" si="127"/>
        <v>0</v>
      </c>
      <c r="G59" s="477"/>
      <c r="H59" s="457"/>
      <c r="I59" s="199"/>
      <c r="J59" s="200" t="e">
        <f t="shared" si="129"/>
        <v>#DIV/0!</v>
      </c>
      <c r="K59" s="199"/>
      <c r="L59" s="200" t="e">
        <f t="shared" si="130"/>
        <v>#DIV/0!</v>
      </c>
      <c r="M59" s="199">
        <f t="shared" si="131"/>
        <v>0</v>
      </c>
      <c r="N59" s="200" t="e">
        <f t="shared" si="132"/>
        <v>#DIV/0!</v>
      </c>
      <c r="O59" s="199"/>
      <c r="P59" s="200" t="e">
        <f t="shared" si="133"/>
        <v>#DIV/0!</v>
      </c>
      <c r="Q59" s="199"/>
      <c r="R59" s="200">
        <f t="shared" si="134"/>
        <v>0</v>
      </c>
      <c r="S59" s="199">
        <f t="shared" si="135"/>
        <v>0</v>
      </c>
      <c r="T59" s="200" t="e">
        <f t="shared" si="136"/>
        <v>#DIV/0!</v>
      </c>
      <c r="U59" s="199"/>
      <c r="V59" s="200" t="e">
        <f t="shared" si="137"/>
        <v>#DIV/0!</v>
      </c>
      <c r="W59" s="199"/>
      <c r="X59" s="200" t="e">
        <f t="shared" si="138"/>
        <v>#DIV/0!</v>
      </c>
      <c r="Y59" s="199"/>
      <c r="Z59" s="200" t="e">
        <f t="shared" si="139"/>
        <v>#DIV/0!</v>
      </c>
      <c r="AA59" s="199"/>
      <c r="AB59" s="200">
        <f t="shared" si="140"/>
        <v>0</v>
      </c>
      <c r="AC59" s="199">
        <f t="shared" si="141"/>
        <v>0</v>
      </c>
      <c r="AD59" s="200" t="e">
        <f t="shared" si="142"/>
        <v>#DIV/0!</v>
      </c>
      <c r="AE59" s="199"/>
      <c r="AF59" s="200" t="e">
        <f t="shared" si="143"/>
        <v>#DIV/0!</v>
      </c>
      <c r="AG59" s="199"/>
      <c r="AH59" s="200" t="e">
        <f t="shared" si="144"/>
        <v>#DIV/0!</v>
      </c>
      <c r="AI59" s="199"/>
      <c r="AJ59" s="200" t="e">
        <f t="shared" si="145"/>
        <v>#DIV/0!</v>
      </c>
      <c r="AK59" s="199"/>
      <c r="AL59" s="200" t="e">
        <f t="shared" si="146"/>
        <v>#DIV/0!</v>
      </c>
      <c r="AM59" s="75"/>
      <c r="AN59" s="75"/>
      <c r="AO59" s="75"/>
      <c r="AP59" s="75"/>
      <c r="AQ59" s="75"/>
      <c r="AR59" s="75"/>
      <c r="AS59" s="75"/>
      <c r="AT59" s="75"/>
    </row>
    <row r="60" spans="1:46" s="77" customFormat="1" ht="14.25">
      <c r="A60" s="75"/>
      <c r="B60" s="476">
        <f t="shared" ref="B60" si="147">B53+7</f>
        <v>45931</v>
      </c>
      <c r="C60" s="393"/>
      <c r="D60" s="201">
        <f t="shared" si="126"/>
        <v>45923</v>
      </c>
      <c r="E60" s="201" t="s">
        <v>91</v>
      </c>
      <c r="F60" s="190">
        <f t="shared" si="127"/>
        <v>0</v>
      </c>
      <c r="G60" s="477">
        <f t="shared" si="128"/>
        <v>0</v>
      </c>
      <c r="H60" s="457"/>
      <c r="I60" s="199"/>
      <c r="J60" s="200" t="e">
        <f t="shared" si="129"/>
        <v>#DIV/0!</v>
      </c>
      <c r="K60" s="199"/>
      <c r="L60" s="200" t="e">
        <f t="shared" si="130"/>
        <v>#DIV/0!</v>
      </c>
      <c r="M60" s="199">
        <f t="shared" si="131"/>
        <v>0</v>
      </c>
      <c r="N60" s="200" t="e">
        <f t="shared" si="132"/>
        <v>#DIV/0!</v>
      </c>
      <c r="O60" s="199"/>
      <c r="P60" s="200" t="e">
        <f t="shared" si="133"/>
        <v>#DIV/0!</v>
      </c>
      <c r="Q60" s="199"/>
      <c r="R60" s="200">
        <f t="shared" si="134"/>
        <v>0</v>
      </c>
      <c r="S60" s="199">
        <f t="shared" si="135"/>
        <v>0</v>
      </c>
      <c r="T60" s="200" t="e">
        <f t="shared" si="136"/>
        <v>#DIV/0!</v>
      </c>
      <c r="U60" s="199"/>
      <c r="V60" s="200" t="e">
        <f t="shared" si="137"/>
        <v>#DIV/0!</v>
      </c>
      <c r="W60" s="199"/>
      <c r="X60" s="200" t="e">
        <f t="shared" si="138"/>
        <v>#DIV/0!</v>
      </c>
      <c r="Y60" s="199"/>
      <c r="Z60" s="200" t="e">
        <f t="shared" si="139"/>
        <v>#DIV/0!</v>
      </c>
      <c r="AA60" s="199"/>
      <c r="AB60" s="200">
        <f t="shared" si="140"/>
        <v>0</v>
      </c>
      <c r="AC60" s="199">
        <f t="shared" si="141"/>
        <v>0</v>
      </c>
      <c r="AD60" s="200" t="e">
        <f t="shared" si="142"/>
        <v>#DIV/0!</v>
      </c>
      <c r="AE60" s="199"/>
      <c r="AF60" s="200" t="e">
        <f t="shared" si="143"/>
        <v>#DIV/0!</v>
      </c>
      <c r="AG60" s="199"/>
      <c r="AH60" s="200" t="e">
        <f t="shared" si="144"/>
        <v>#DIV/0!</v>
      </c>
      <c r="AI60" s="199"/>
      <c r="AJ60" s="200" t="e">
        <f t="shared" si="145"/>
        <v>#DIV/0!</v>
      </c>
      <c r="AK60" s="199"/>
      <c r="AL60" s="200" t="e">
        <f t="shared" si="146"/>
        <v>#DIV/0!</v>
      </c>
      <c r="AM60" s="75"/>
      <c r="AN60" s="75"/>
      <c r="AO60" s="75"/>
      <c r="AP60" s="75"/>
      <c r="AQ60" s="75"/>
      <c r="AR60" s="75"/>
      <c r="AS60" s="75"/>
      <c r="AT60" s="75"/>
    </row>
    <row r="61" spans="1:46" s="77" customFormat="1" ht="14.25">
      <c r="A61" s="75"/>
      <c r="B61" s="462"/>
      <c r="C61" s="393"/>
      <c r="D61" s="201">
        <f t="shared" si="126"/>
        <v>45924</v>
      </c>
      <c r="E61" s="201" t="s">
        <v>92</v>
      </c>
      <c r="F61" s="190">
        <f t="shared" si="127"/>
        <v>0</v>
      </c>
      <c r="G61" s="477"/>
      <c r="H61" s="457"/>
      <c r="I61" s="199"/>
      <c r="J61" s="200" t="e">
        <f t="shared" si="129"/>
        <v>#DIV/0!</v>
      </c>
      <c r="K61" s="199"/>
      <c r="L61" s="200" t="e">
        <f t="shared" si="130"/>
        <v>#DIV/0!</v>
      </c>
      <c r="M61" s="199">
        <f t="shared" si="131"/>
        <v>0</v>
      </c>
      <c r="N61" s="200" t="e">
        <f t="shared" si="132"/>
        <v>#DIV/0!</v>
      </c>
      <c r="O61" s="199"/>
      <c r="P61" s="200" t="e">
        <f t="shared" si="133"/>
        <v>#DIV/0!</v>
      </c>
      <c r="Q61" s="199"/>
      <c r="R61" s="200">
        <f t="shared" si="134"/>
        <v>0</v>
      </c>
      <c r="S61" s="199">
        <f t="shared" si="135"/>
        <v>0</v>
      </c>
      <c r="T61" s="200" t="e">
        <f t="shared" si="136"/>
        <v>#DIV/0!</v>
      </c>
      <c r="U61" s="199"/>
      <c r="V61" s="200" t="e">
        <f t="shared" si="137"/>
        <v>#DIV/0!</v>
      </c>
      <c r="W61" s="199"/>
      <c r="X61" s="200" t="e">
        <f t="shared" si="138"/>
        <v>#DIV/0!</v>
      </c>
      <c r="Y61" s="199"/>
      <c r="Z61" s="200" t="e">
        <f t="shared" si="139"/>
        <v>#DIV/0!</v>
      </c>
      <c r="AA61" s="199"/>
      <c r="AB61" s="200">
        <f t="shared" si="140"/>
        <v>0</v>
      </c>
      <c r="AC61" s="199">
        <f t="shared" si="141"/>
        <v>0</v>
      </c>
      <c r="AD61" s="200" t="e">
        <f t="shared" si="142"/>
        <v>#DIV/0!</v>
      </c>
      <c r="AE61" s="199"/>
      <c r="AF61" s="200" t="e">
        <f t="shared" si="143"/>
        <v>#DIV/0!</v>
      </c>
      <c r="AG61" s="199"/>
      <c r="AH61" s="200" t="e">
        <f t="shared" si="144"/>
        <v>#DIV/0!</v>
      </c>
      <c r="AI61" s="199"/>
      <c r="AJ61" s="200" t="e">
        <f t="shared" si="145"/>
        <v>#DIV/0!</v>
      </c>
      <c r="AK61" s="199"/>
      <c r="AL61" s="200" t="e">
        <f t="shared" si="146"/>
        <v>#DIV/0!</v>
      </c>
      <c r="AM61" s="75"/>
      <c r="AN61" s="75"/>
      <c r="AO61" s="75"/>
      <c r="AP61" s="75"/>
      <c r="AQ61" s="75"/>
      <c r="AR61" s="75"/>
      <c r="AS61" s="75"/>
      <c r="AT61" s="75"/>
    </row>
    <row r="62" spans="1:46" s="77" customFormat="1" ht="14.25">
      <c r="A62" s="75"/>
      <c r="B62" s="462"/>
      <c r="C62" s="393"/>
      <c r="D62" s="201">
        <f t="shared" si="126"/>
        <v>45925</v>
      </c>
      <c r="E62" s="201" t="s">
        <v>93</v>
      </c>
      <c r="F62" s="190">
        <f t="shared" si="127"/>
        <v>0</v>
      </c>
      <c r="G62" s="477"/>
      <c r="H62" s="457"/>
      <c r="I62" s="199"/>
      <c r="J62" s="200" t="e">
        <f t="shared" si="129"/>
        <v>#DIV/0!</v>
      </c>
      <c r="K62" s="199"/>
      <c r="L62" s="200" t="e">
        <f t="shared" si="130"/>
        <v>#DIV/0!</v>
      </c>
      <c r="M62" s="199">
        <f t="shared" si="131"/>
        <v>0</v>
      </c>
      <c r="N62" s="200" t="e">
        <f t="shared" si="132"/>
        <v>#DIV/0!</v>
      </c>
      <c r="O62" s="199"/>
      <c r="P62" s="200" t="e">
        <f t="shared" si="133"/>
        <v>#DIV/0!</v>
      </c>
      <c r="Q62" s="199"/>
      <c r="R62" s="200">
        <f t="shared" si="134"/>
        <v>0</v>
      </c>
      <c r="S62" s="199">
        <f t="shared" si="135"/>
        <v>0</v>
      </c>
      <c r="T62" s="200" t="e">
        <f t="shared" si="136"/>
        <v>#DIV/0!</v>
      </c>
      <c r="U62" s="199"/>
      <c r="V62" s="200" t="e">
        <f t="shared" si="137"/>
        <v>#DIV/0!</v>
      </c>
      <c r="W62" s="199"/>
      <c r="X62" s="200" t="e">
        <f t="shared" si="138"/>
        <v>#DIV/0!</v>
      </c>
      <c r="Y62" s="199"/>
      <c r="Z62" s="200" t="e">
        <f t="shared" si="139"/>
        <v>#DIV/0!</v>
      </c>
      <c r="AA62" s="199"/>
      <c r="AB62" s="200">
        <f t="shared" si="140"/>
        <v>0</v>
      </c>
      <c r="AC62" s="199">
        <f t="shared" si="141"/>
        <v>0</v>
      </c>
      <c r="AD62" s="200" t="e">
        <f t="shared" si="142"/>
        <v>#DIV/0!</v>
      </c>
      <c r="AE62" s="199"/>
      <c r="AF62" s="200" t="e">
        <f t="shared" si="143"/>
        <v>#DIV/0!</v>
      </c>
      <c r="AG62" s="199"/>
      <c r="AH62" s="200" t="e">
        <f t="shared" si="144"/>
        <v>#DIV/0!</v>
      </c>
      <c r="AI62" s="199"/>
      <c r="AJ62" s="200" t="e">
        <f t="shared" si="145"/>
        <v>#DIV/0!</v>
      </c>
      <c r="AK62" s="199"/>
      <c r="AL62" s="200" t="e">
        <f t="shared" si="146"/>
        <v>#DIV/0!</v>
      </c>
      <c r="AM62" s="75"/>
      <c r="AN62" s="75"/>
      <c r="AO62" s="75"/>
      <c r="AP62" s="75"/>
      <c r="AQ62" s="75"/>
      <c r="AR62" s="75"/>
      <c r="AS62" s="75"/>
      <c r="AT62" s="75"/>
    </row>
    <row r="63" spans="1:46" s="77" customFormat="1" ht="14.25">
      <c r="A63" s="75"/>
      <c r="B63" s="462"/>
      <c r="C63" s="393"/>
      <c r="D63" s="201">
        <f t="shared" si="126"/>
        <v>45926</v>
      </c>
      <c r="E63" s="201" t="s">
        <v>88</v>
      </c>
      <c r="F63" s="190">
        <f t="shared" si="127"/>
        <v>0</v>
      </c>
      <c r="G63" s="477"/>
      <c r="H63" s="457"/>
      <c r="I63" s="199"/>
      <c r="J63" s="200" t="e">
        <f t="shared" si="129"/>
        <v>#DIV/0!</v>
      </c>
      <c r="K63" s="199"/>
      <c r="L63" s="200" t="e">
        <f t="shared" si="130"/>
        <v>#DIV/0!</v>
      </c>
      <c r="M63" s="199">
        <f t="shared" si="131"/>
        <v>0</v>
      </c>
      <c r="N63" s="200" t="e">
        <f t="shared" si="132"/>
        <v>#DIV/0!</v>
      </c>
      <c r="O63" s="199"/>
      <c r="P63" s="200" t="e">
        <f t="shared" si="133"/>
        <v>#DIV/0!</v>
      </c>
      <c r="Q63" s="199"/>
      <c r="R63" s="200">
        <f t="shared" si="134"/>
        <v>0</v>
      </c>
      <c r="S63" s="199">
        <f t="shared" si="135"/>
        <v>0</v>
      </c>
      <c r="T63" s="200" t="e">
        <f t="shared" si="136"/>
        <v>#DIV/0!</v>
      </c>
      <c r="U63" s="199"/>
      <c r="V63" s="200" t="e">
        <f t="shared" si="137"/>
        <v>#DIV/0!</v>
      </c>
      <c r="W63" s="199"/>
      <c r="X63" s="200" t="e">
        <f t="shared" si="138"/>
        <v>#DIV/0!</v>
      </c>
      <c r="Y63" s="199"/>
      <c r="Z63" s="200" t="e">
        <f t="shared" si="139"/>
        <v>#DIV/0!</v>
      </c>
      <c r="AA63" s="199"/>
      <c r="AB63" s="200">
        <f t="shared" si="140"/>
        <v>0</v>
      </c>
      <c r="AC63" s="199">
        <f t="shared" si="141"/>
        <v>0</v>
      </c>
      <c r="AD63" s="200" t="e">
        <f t="shared" si="142"/>
        <v>#DIV/0!</v>
      </c>
      <c r="AE63" s="199"/>
      <c r="AF63" s="200" t="e">
        <f t="shared" si="143"/>
        <v>#DIV/0!</v>
      </c>
      <c r="AG63" s="199"/>
      <c r="AH63" s="200" t="e">
        <f t="shared" si="144"/>
        <v>#DIV/0!</v>
      </c>
      <c r="AI63" s="199"/>
      <c r="AJ63" s="200" t="e">
        <f t="shared" si="145"/>
        <v>#DIV/0!</v>
      </c>
      <c r="AK63" s="199"/>
      <c r="AL63" s="200" t="e">
        <f t="shared" si="146"/>
        <v>#DIV/0!</v>
      </c>
      <c r="AM63" s="75"/>
      <c r="AN63" s="75"/>
      <c r="AO63" s="75"/>
      <c r="AP63" s="75"/>
      <c r="AQ63" s="75"/>
      <c r="AR63" s="75"/>
      <c r="AS63" s="75"/>
      <c r="AT63" s="75"/>
    </row>
    <row r="64" spans="1:46" s="77" customFormat="1" ht="14.25">
      <c r="A64" s="75"/>
      <c r="B64" s="462"/>
      <c r="C64" s="393"/>
      <c r="D64" s="201">
        <f t="shared" si="126"/>
        <v>45927</v>
      </c>
      <c r="E64" s="201" t="s">
        <v>89</v>
      </c>
      <c r="F64" s="190">
        <f t="shared" si="127"/>
        <v>0</v>
      </c>
      <c r="G64" s="477"/>
      <c r="H64" s="457"/>
      <c r="I64" s="199"/>
      <c r="J64" s="200" t="e">
        <f t="shared" si="129"/>
        <v>#DIV/0!</v>
      </c>
      <c r="K64" s="199"/>
      <c r="L64" s="200" t="e">
        <f t="shared" si="130"/>
        <v>#DIV/0!</v>
      </c>
      <c r="M64" s="199">
        <f t="shared" si="131"/>
        <v>0</v>
      </c>
      <c r="N64" s="200" t="e">
        <f t="shared" si="132"/>
        <v>#DIV/0!</v>
      </c>
      <c r="O64" s="199"/>
      <c r="P64" s="200" t="e">
        <f t="shared" si="133"/>
        <v>#DIV/0!</v>
      </c>
      <c r="Q64" s="199"/>
      <c r="R64" s="200">
        <f t="shared" si="134"/>
        <v>0</v>
      </c>
      <c r="S64" s="199">
        <f t="shared" si="135"/>
        <v>0</v>
      </c>
      <c r="T64" s="200" t="e">
        <f t="shared" si="136"/>
        <v>#DIV/0!</v>
      </c>
      <c r="U64" s="199"/>
      <c r="V64" s="200" t="e">
        <f t="shared" si="137"/>
        <v>#DIV/0!</v>
      </c>
      <c r="W64" s="199"/>
      <c r="X64" s="200" t="e">
        <f t="shared" si="138"/>
        <v>#DIV/0!</v>
      </c>
      <c r="Y64" s="199"/>
      <c r="Z64" s="200" t="e">
        <f t="shared" si="139"/>
        <v>#DIV/0!</v>
      </c>
      <c r="AA64" s="199"/>
      <c r="AB64" s="200">
        <f t="shared" si="140"/>
        <v>0</v>
      </c>
      <c r="AC64" s="199">
        <f t="shared" si="141"/>
        <v>0</v>
      </c>
      <c r="AD64" s="200" t="e">
        <f t="shared" si="142"/>
        <v>#DIV/0!</v>
      </c>
      <c r="AE64" s="199"/>
      <c r="AF64" s="200" t="e">
        <f t="shared" si="143"/>
        <v>#DIV/0!</v>
      </c>
      <c r="AG64" s="199"/>
      <c r="AH64" s="200" t="e">
        <f t="shared" si="144"/>
        <v>#DIV/0!</v>
      </c>
      <c r="AI64" s="199"/>
      <c r="AJ64" s="200" t="e">
        <f t="shared" si="145"/>
        <v>#DIV/0!</v>
      </c>
      <c r="AK64" s="199"/>
      <c r="AL64" s="200" t="e">
        <f t="shared" si="146"/>
        <v>#DIV/0!</v>
      </c>
      <c r="AM64" s="75"/>
      <c r="AN64" s="75"/>
      <c r="AO64" s="75"/>
      <c r="AP64" s="75"/>
      <c r="AQ64" s="75"/>
      <c r="AR64" s="75"/>
      <c r="AS64" s="75"/>
      <c r="AT64" s="75"/>
    </row>
    <row r="65" spans="1:46" s="77" customFormat="1" ht="14.25">
      <c r="A65" s="75"/>
      <c r="B65" s="462"/>
      <c r="C65" s="393"/>
      <c r="D65" s="201">
        <f t="shared" si="126"/>
        <v>45928</v>
      </c>
      <c r="E65" s="201" t="s">
        <v>84</v>
      </c>
      <c r="F65" s="190">
        <f t="shared" si="127"/>
        <v>0</v>
      </c>
      <c r="G65" s="477"/>
      <c r="H65" s="457"/>
      <c r="I65" s="199"/>
      <c r="J65" s="200" t="e">
        <f t="shared" si="129"/>
        <v>#DIV/0!</v>
      </c>
      <c r="K65" s="199"/>
      <c r="L65" s="200" t="e">
        <f t="shared" si="130"/>
        <v>#DIV/0!</v>
      </c>
      <c r="M65" s="199">
        <f t="shared" si="131"/>
        <v>0</v>
      </c>
      <c r="N65" s="200" t="e">
        <f t="shared" si="132"/>
        <v>#DIV/0!</v>
      </c>
      <c r="O65" s="199"/>
      <c r="P65" s="200" t="e">
        <f t="shared" si="133"/>
        <v>#DIV/0!</v>
      </c>
      <c r="Q65" s="199"/>
      <c r="R65" s="200">
        <f t="shared" si="134"/>
        <v>0</v>
      </c>
      <c r="S65" s="199">
        <f t="shared" si="135"/>
        <v>0</v>
      </c>
      <c r="T65" s="200" t="e">
        <f t="shared" si="136"/>
        <v>#DIV/0!</v>
      </c>
      <c r="U65" s="199"/>
      <c r="V65" s="200" t="e">
        <f t="shared" si="137"/>
        <v>#DIV/0!</v>
      </c>
      <c r="W65" s="199"/>
      <c r="X65" s="200" t="e">
        <f t="shared" si="138"/>
        <v>#DIV/0!</v>
      </c>
      <c r="Y65" s="199"/>
      <c r="Z65" s="200" t="e">
        <f t="shared" si="139"/>
        <v>#DIV/0!</v>
      </c>
      <c r="AA65" s="199"/>
      <c r="AB65" s="200">
        <f t="shared" si="140"/>
        <v>0</v>
      </c>
      <c r="AC65" s="199">
        <f t="shared" si="141"/>
        <v>0</v>
      </c>
      <c r="AD65" s="200" t="e">
        <f t="shared" si="142"/>
        <v>#DIV/0!</v>
      </c>
      <c r="AE65" s="199"/>
      <c r="AF65" s="200" t="e">
        <f t="shared" si="143"/>
        <v>#DIV/0!</v>
      </c>
      <c r="AG65" s="199"/>
      <c r="AH65" s="200" t="e">
        <f t="shared" si="144"/>
        <v>#DIV/0!</v>
      </c>
      <c r="AI65" s="199"/>
      <c r="AJ65" s="200" t="e">
        <f t="shared" si="145"/>
        <v>#DIV/0!</v>
      </c>
      <c r="AK65" s="199"/>
      <c r="AL65" s="200" t="e">
        <f t="shared" si="146"/>
        <v>#DIV/0!</v>
      </c>
      <c r="AM65" s="75"/>
      <c r="AN65" s="75"/>
      <c r="AO65" s="75"/>
      <c r="AP65" s="75"/>
      <c r="AQ65" s="75"/>
      <c r="AR65" s="75"/>
      <c r="AS65" s="75"/>
      <c r="AT65" s="75"/>
    </row>
    <row r="66" spans="1:46" s="77" customFormat="1" ht="14.25">
      <c r="A66" s="75"/>
      <c r="B66" s="462"/>
      <c r="C66" s="393"/>
      <c r="D66" s="201">
        <f t="shared" si="126"/>
        <v>45929</v>
      </c>
      <c r="E66" s="201" t="s">
        <v>90</v>
      </c>
      <c r="F66" s="190">
        <f t="shared" si="127"/>
        <v>0</v>
      </c>
      <c r="G66" s="477"/>
      <c r="H66" s="457"/>
      <c r="I66" s="199"/>
      <c r="J66" s="200" t="e">
        <f t="shared" si="129"/>
        <v>#DIV/0!</v>
      </c>
      <c r="K66" s="199"/>
      <c r="L66" s="200" t="e">
        <f t="shared" si="130"/>
        <v>#DIV/0!</v>
      </c>
      <c r="M66" s="199">
        <f t="shared" si="131"/>
        <v>0</v>
      </c>
      <c r="N66" s="200" t="e">
        <f t="shared" si="132"/>
        <v>#DIV/0!</v>
      </c>
      <c r="O66" s="199"/>
      <c r="P66" s="200" t="e">
        <f t="shared" si="133"/>
        <v>#DIV/0!</v>
      </c>
      <c r="Q66" s="199"/>
      <c r="R66" s="200">
        <f t="shared" si="134"/>
        <v>0</v>
      </c>
      <c r="S66" s="199">
        <f t="shared" si="135"/>
        <v>0</v>
      </c>
      <c r="T66" s="200" t="e">
        <f t="shared" si="136"/>
        <v>#DIV/0!</v>
      </c>
      <c r="U66" s="199"/>
      <c r="V66" s="200" t="e">
        <f t="shared" si="137"/>
        <v>#DIV/0!</v>
      </c>
      <c r="W66" s="199"/>
      <c r="X66" s="200" t="e">
        <f t="shared" si="138"/>
        <v>#DIV/0!</v>
      </c>
      <c r="Y66" s="199"/>
      <c r="Z66" s="200" t="e">
        <f t="shared" si="139"/>
        <v>#DIV/0!</v>
      </c>
      <c r="AA66" s="199"/>
      <c r="AB66" s="200">
        <f t="shared" si="140"/>
        <v>0</v>
      </c>
      <c r="AC66" s="199">
        <f t="shared" si="141"/>
        <v>0</v>
      </c>
      <c r="AD66" s="200" t="e">
        <f t="shared" si="142"/>
        <v>#DIV/0!</v>
      </c>
      <c r="AE66" s="199"/>
      <c r="AF66" s="200" t="e">
        <f t="shared" si="143"/>
        <v>#DIV/0!</v>
      </c>
      <c r="AG66" s="199"/>
      <c r="AH66" s="200" t="e">
        <f t="shared" si="144"/>
        <v>#DIV/0!</v>
      </c>
      <c r="AI66" s="199"/>
      <c r="AJ66" s="200" t="e">
        <f t="shared" si="145"/>
        <v>#DIV/0!</v>
      </c>
      <c r="AK66" s="199"/>
      <c r="AL66" s="200" t="e">
        <f t="shared" si="146"/>
        <v>#DIV/0!</v>
      </c>
      <c r="AM66" s="75"/>
      <c r="AN66" s="75"/>
      <c r="AO66" s="75"/>
      <c r="AP66" s="75"/>
      <c r="AQ66" s="75"/>
      <c r="AR66" s="75"/>
      <c r="AS66" s="75"/>
      <c r="AT66" s="75"/>
    </row>
    <row r="67" spans="1:46" s="77" customFormat="1" ht="14.25">
      <c r="A67" s="75"/>
      <c r="B67" s="476">
        <f t="shared" ref="B67" si="148">B60+7</f>
        <v>45938</v>
      </c>
      <c r="C67" s="393"/>
      <c r="D67" s="201">
        <f t="shared" si="126"/>
        <v>45930</v>
      </c>
      <c r="E67" s="201" t="s">
        <v>91</v>
      </c>
      <c r="F67" s="190">
        <f t="shared" si="127"/>
        <v>0</v>
      </c>
      <c r="G67" s="477">
        <f t="shared" si="128"/>
        <v>0</v>
      </c>
      <c r="H67" s="457"/>
      <c r="I67" s="199"/>
      <c r="J67" s="200" t="e">
        <f t="shared" si="129"/>
        <v>#DIV/0!</v>
      </c>
      <c r="K67" s="199"/>
      <c r="L67" s="200" t="e">
        <f t="shared" si="130"/>
        <v>#DIV/0!</v>
      </c>
      <c r="M67" s="199">
        <f t="shared" si="131"/>
        <v>0</v>
      </c>
      <c r="N67" s="200" t="e">
        <f t="shared" si="132"/>
        <v>#DIV/0!</v>
      </c>
      <c r="O67" s="199"/>
      <c r="P67" s="200" t="e">
        <f t="shared" si="133"/>
        <v>#DIV/0!</v>
      </c>
      <c r="Q67" s="199"/>
      <c r="R67" s="200">
        <f t="shared" si="134"/>
        <v>0</v>
      </c>
      <c r="S67" s="199">
        <f t="shared" si="135"/>
        <v>0</v>
      </c>
      <c r="T67" s="200" t="e">
        <f t="shared" si="136"/>
        <v>#DIV/0!</v>
      </c>
      <c r="U67" s="199"/>
      <c r="V67" s="200" t="e">
        <f t="shared" si="137"/>
        <v>#DIV/0!</v>
      </c>
      <c r="W67" s="199"/>
      <c r="X67" s="200" t="e">
        <f t="shared" si="138"/>
        <v>#DIV/0!</v>
      </c>
      <c r="Y67" s="199"/>
      <c r="Z67" s="200" t="e">
        <f t="shared" si="139"/>
        <v>#DIV/0!</v>
      </c>
      <c r="AA67" s="199"/>
      <c r="AB67" s="200">
        <f t="shared" si="140"/>
        <v>0</v>
      </c>
      <c r="AC67" s="199">
        <f t="shared" si="141"/>
        <v>0</v>
      </c>
      <c r="AD67" s="200" t="e">
        <f t="shared" si="142"/>
        <v>#DIV/0!</v>
      </c>
      <c r="AE67" s="199"/>
      <c r="AF67" s="200" t="e">
        <f t="shared" si="143"/>
        <v>#DIV/0!</v>
      </c>
      <c r="AG67" s="199"/>
      <c r="AH67" s="200" t="e">
        <f t="shared" si="144"/>
        <v>#DIV/0!</v>
      </c>
      <c r="AI67" s="199"/>
      <c r="AJ67" s="200" t="e">
        <f t="shared" si="145"/>
        <v>#DIV/0!</v>
      </c>
      <c r="AK67" s="199"/>
      <c r="AL67" s="200" t="e">
        <f t="shared" si="146"/>
        <v>#DIV/0!</v>
      </c>
      <c r="AM67" s="75"/>
      <c r="AN67" s="75"/>
      <c r="AO67" s="75"/>
      <c r="AP67" s="75"/>
      <c r="AQ67" s="75"/>
      <c r="AR67" s="75"/>
      <c r="AS67" s="75"/>
      <c r="AT67" s="75"/>
    </row>
    <row r="68" spans="1:46" s="77" customFormat="1" ht="14.25">
      <c r="A68" s="75"/>
      <c r="B68" s="462"/>
      <c r="C68" s="393"/>
      <c r="D68" s="201">
        <f t="shared" si="126"/>
        <v>45931</v>
      </c>
      <c r="E68" s="201" t="s">
        <v>92</v>
      </c>
      <c r="F68" s="190">
        <f t="shared" si="127"/>
        <v>0</v>
      </c>
      <c r="G68" s="477"/>
      <c r="H68" s="457"/>
      <c r="I68" s="199"/>
      <c r="J68" s="200" t="e">
        <f t="shared" si="129"/>
        <v>#DIV/0!</v>
      </c>
      <c r="K68" s="199"/>
      <c r="L68" s="200" t="e">
        <f t="shared" si="130"/>
        <v>#DIV/0!</v>
      </c>
      <c r="M68" s="199">
        <f t="shared" si="131"/>
        <v>0</v>
      </c>
      <c r="N68" s="200" t="e">
        <f t="shared" si="132"/>
        <v>#DIV/0!</v>
      </c>
      <c r="O68" s="199"/>
      <c r="P68" s="200" t="e">
        <f t="shared" si="133"/>
        <v>#DIV/0!</v>
      </c>
      <c r="Q68" s="199"/>
      <c r="R68" s="200">
        <f t="shared" si="134"/>
        <v>0</v>
      </c>
      <c r="S68" s="199">
        <f t="shared" si="135"/>
        <v>0</v>
      </c>
      <c r="T68" s="200" t="e">
        <f t="shared" si="136"/>
        <v>#DIV/0!</v>
      </c>
      <c r="U68" s="199"/>
      <c r="V68" s="200" t="e">
        <f t="shared" si="137"/>
        <v>#DIV/0!</v>
      </c>
      <c r="W68" s="199"/>
      <c r="X68" s="200" t="e">
        <f t="shared" si="138"/>
        <v>#DIV/0!</v>
      </c>
      <c r="Y68" s="199"/>
      <c r="Z68" s="200" t="e">
        <f t="shared" si="139"/>
        <v>#DIV/0!</v>
      </c>
      <c r="AA68" s="199"/>
      <c r="AB68" s="200">
        <f t="shared" si="140"/>
        <v>0</v>
      </c>
      <c r="AC68" s="199">
        <f t="shared" si="141"/>
        <v>0</v>
      </c>
      <c r="AD68" s="200" t="e">
        <f t="shared" si="142"/>
        <v>#DIV/0!</v>
      </c>
      <c r="AE68" s="199"/>
      <c r="AF68" s="200" t="e">
        <f t="shared" si="143"/>
        <v>#DIV/0!</v>
      </c>
      <c r="AG68" s="199"/>
      <c r="AH68" s="200" t="e">
        <f t="shared" si="144"/>
        <v>#DIV/0!</v>
      </c>
      <c r="AI68" s="199"/>
      <c r="AJ68" s="200" t="e">
        <f t="shared" si="145"/>
        <v>#DIV/0!</v>
      </c>
      <c r="AK68" s="199"/>
      <c r="AL68" s="200" t="e">
        <f t="shared" si="146"/>
        <v>#DIV/0!</v>
      </c>
      <c r="AM68" s="75"/>
      <c r="AN68" s="75"/>
      <c r="AO68" s="75"/>
      <c r="AP68" s="75"/>
      <c r="AQ68" s="75"/>
      <c r="AR68" s="75"/>
      <c r="AS68" s="75"/>
      <c r="AT68" s="75"/>
    </row>
    <row r="69" spans="1:46" s="77" customFormat="1" ht="14.25">
      <c r="A69" s="75"/>
      <c r="B69" s="462"/>
      <c r="C69" s="393"/>
      <c r="D69" s="201">
        <f t="shared" si="126"/>
        <v>45932</v>
      </c>
      <c r="E69" s="201" t="s">
        <v>93</v>
      </c>
      <c r="F69" s="190">
        <f t="shared" si="127"/>
        <v>0</v>
      </c>
      <c r="G69" s="477"/>
      <c r="H69" s="202"/>
      <c r="I69" s="199"/>
      <c r="J69" s="200" t="e">
        <f t="shared" si="129"/>
        <v>#DIV/0!</v>
      </c>
      <c r="K69" s="199"/>
      <c r="L69" s="200" t="e">
        <f t="shared" si="130"/>
        <v>#DIV/0!</v>
      </c>
      <c r="M69" s="199">
        <f t="shared" si="131"/>
        <v>0</v>
      </c>
      <c r="N69" s="200" t="e">
        <f t="shared" si="132"/>
        <v>#DIV/0!</v>
      </c>
      <c r="O69" s="199"/>
      <c r="P69" s="200" t="e">
        <f t="shared" si="133"/>
        <v>#DIV/0!</v>
      </c>
      <c r="Q69" s="199"/>
      <c r="R69" s="200">
        <f t="shared" si="134"/>
        <v>0</v>
      </c>
      <c r="S69" s="199">
        <f t="shared" si="135"/>
        <v>0</v>
      </c>
      <c r="T69" s="200" t="e">
        <f t="shared" si="136"/>
        <v>#DIV/0!</v>
      </c>
      <c r="U69" s="199"/>
      <c r="V69" s="200" t="e">
        <f t="shared" si="137"/>
        <v>#DIV/0!</v>
      </c>
      <c r="W69" s="199"/>
      <c r="X69" s="200" t="e">
        <f t="shared" si="138"/>
        <v>#DIV/0!</v>
      </c>
      <c r="Y69" s="199"/>
      <c r="Z69" s="200" t="e">
        <f t="shared" si="139"/>
        <v>#DIV/0!</v>
      </c>
      <c r="AA69" s="199"/>
      <c r="AB69" s="200">
        <f t="shared" si="140"/>
        <v>0</v>
      </c>
      <c r="AC69" s="199">
        <f t="shared" si="141"/>
        <v>0</v>
      </c>
      <c r="AD69" s="200" t="e">
        <f t="shared" si="142"/>
        <v>#DIV/0!</v>
      </c>
      <c r="AE69" s="199"/>
      <c r="AF69" s="200" t="e">
        <f t="shared" si="143"/>
        <v>#DIV/0!</v>
      </c>
      <c r="AG69" s="199"/>
      <c r="AH69" s="200" t="e">
        <f t="shared" si="144"/>
        <v>#DIV/0!</v>
      </c>
      <c r="AI69" s="199"/>
      <c r="AJ69" s="200" t="e">
        <f t="shared" si="145"/>
        <v>#DIV/0!</v>
      </c>
      <c r="AK69" s="199"/>
      <c r="AL69" s="200" t="e">
        <f t="shared" si="146"/>
        <v>#DIV/0!</v>
      </c>
      <c r="AM69" s="75"/>
      <c r="AN69" s="75"/>
      <c r="AO69" s="75"/>
      <c r="AP69" s="75"/>
      <c r="AQ69" s="75"/>
      <c r="AR69" s="75"/>
      <c r="AS69" s="75"/>
      <c r="AT69" s="75"/>
    </row>
    <row r="70" spans="1:46" s="77" customFormat="1" ht="14.25">
      <c r="A70" s="75"/>
      <c r="B70" s="462"/>
      <c r="C70" s="393"/>
      <c r="D70" s="201">
        <f t="shared" si="126"/>
        <v>45933</v>
      </c>
      <c r="E70" s="201" t="s">
        <v>88</v>
      </c>
      <c r="F70" s="190">
        <f t="shared" si="127"/>
        <v>0</v>
      </c>
      <c r="G70" s="477"/>
      <c r="H70" s="202"/>
      <c r="I70" s="199"/>
      <c r="J70" s="200" t="e">
        <f t="shared" si="129"/>
        <v>#DIV/0!</v>
      </c>
      <c r="K70" s="199"/>
      <c r="L70" s="200" t="e">
        <f t="shared" si="130"/>
        <v>#DIV/0!</v>
      </c>
      <c r="M70" s="199">
        <f t="shared" si="131"/>
        <v>0</v>
      </c>
      <c r="N70" s="200" t="e">
        <f t="shared" si="132"/>
        <v>#DIV/0!</v>
      </c>
      <c r="O70" s="199"/>
      <c r="P70" s="200" t="e">
        <f t="shared" si="133"/>
        <v>#DIV/0!</v>
      </c>
      <c r="Q70" s="199"/>
      <c r="R70" s="200">
        <f t="shared" si="134"/>
        <v>0</v>
      </c>
      <c r="S70" s="199">
        <f t="shared" si="135"/>
        <v>0</v>
      </c>
      <c r="T70" s="200" t="e">
        <f t="shared" si="136"/>
        <v>#DIV/0!</v>
      </c>
      <c r="U70" s="199"/>
      <c r="V70" s="200" t="e">
        <f t="shared" si="137"/>
        <v>#DIV/0!</v>
      </c>
      <c r="W70" s="199"/>
      <c r="X70" s="200" t="e">
        <f t="shared" si="138"/>
        <v>#DIV/0!</v>
      </c>
      <c r="Y70" s="199"/>
      <c r="Z70" s="200" t="e">
        <f t="shared" si="139"/>
        <v>#DIV/0!</v>
      </c>
      <c r="AA70" s="199"/>
      <c r="AB70" s="200">
        <f t="shared" si="140"/>
        <v>0</v>
      </c>
      <c r="AC70" s="199">
        <f t="shared" si="141"/>
        <v>0</v>
      </c>
      <c r="AD70" s="200" t="e">
        <f t="shared" si="142"/>
        <v>#DIV/0!</v>
      </c>
      <c r="AE70" s="199"/>
      <c r="AF70" s="200" t="e">
        <f t="shared" si="143"/>
        <v>#DIV/0!</v>
      </c>
      <c r="AG70" s="199"/>
      <c r="AH70" s="200" t="e">
        <f t="shared" si="144"/>
        <v>#DIV/0!</v>
      </c>
      <c r="AI70" s="199"/>
      <c r="AJ70" s="200" t="e">
        <f t="shared" si="145"/>
        <v>#DIV/0!</v>
      </c>
      <c r="AK70" s="199"/>
      <c r="AL70" s="200" t="e">
        <f t="shared" si="146"/>
        <v>#DIV/0!</v>
      </c>
      <c r="AM70" s="75"/>
      <c r="AN70" s="75"/>
      <c r="AO70" s="75"/>
      <c r="AP70" s="75"/>
      <c r="AQ70" s="75"/>
      <c r="AR70" s="75"/>
      <c r="AS70" s="75"/>
      <c r="AT70" s="75"/>
    </row>
    <row r="71" spans="1:46" s="77" customFormat="1" ht="14.25">
      <c r="A71" s="75"/>
      <c r="B71" s="462"/>
      <c r="C71" s="393"/>
      <c r="D71" s="201">
        <f t="shared" si="126"/>
        <v>45934</v>
      </c>
      <c r="E71" s="201" t="s">
        <v>89</v>
      </c>
      <c r="F71" s="190">
        <f t="shared" si="127"/>
        <v>0</v>
      </c>
      <c r="G71" s="477"/>
      <c r="H71" s="202"/>
      <c r="I71" s="199"/>
      <c r="J71" s="200" t="e">
        <f t="shared" si="129"/>
        <v>#DIV/0!</v>
      </c>
      <c r="K71" s="199"/>
      <c r="L71" s="200" t="e">
        <f t="shared" si="130"/>
        <v>#DIV/0!</v>
      </c>
      <c r="M71" s="199">
        <f t="shared" si="131"/>
        <v>0</v>
      </c>
      <c r="N71" s="200" t="e">
        <f t="shared" si="132"/>
        <v>#DIV/0!</v>
      </c>
      <c r="O71" s="199"/>
      <c r="P71" s="200" t="e">
        <f t="shared" si="133"/>
        <v>#DIV/0!</v>
      </c>
      <c r="Q71" s="199"/>
      <c r="R71" s="200">
        <f t="shared" si="134"/>
        <v>0</v>
      </c>
      <c r="S71" s="199">
        <f t="shared" si="135"/>
        <v>0</v>
      </c>
      <c r="T71" s="200" t="e">
        <f t="shared" si="136"/>
        <v>#DIV/0!</v>
      </c>
      <c r="U71" s="199"/>
      <c r="V71" s="200" t="e">
        <f t="shared" si="137"/>
        <v>#DIV/0!</v>
      </c>
      <c r="W71" s="199"/>
      <c r="X71" s="200" t="e">
        <f t="shared" si="138"/>
        <v>#DIV/0!</v>
      </c>
      <c r="Y71" s="199"/>
      <c r="Z71" s="200" t="e">
        <f t="shared" si="139"/>
        <v>#DIV/0!</v>
      </c>
      <c r="AA71" s="199"/>
      <c r="AB71" s="200">
        <f t="shared" si="140"/>
        <v>0</v>
      </c>
      <c r="AC71" s="199">
        <f t="shared" si="141"/>
        <v>0</v>
      </c>
      <c r="AD71" s="200" t="e">
        <f t="shared" si="142"/>
        <v>#DIV/0!</v>
      </c>
      <c r="AE71" s="199"/>
      <c r="AF71" s="200" t="e">
        <f t="shared" si="143"/>
        <v>#DIV/0!</v>
      </c>
      <c r="AG71" s="199"/>
      <c r="AH71" s="200" t="e">
        <f t="shared" si="144"/>
        <v>#DIV/0!</v>
      </c>
      <c r="AI71" s="199"/>
      <c r="AJ71" s="200" t="e">
        <f t="shared" si="145"/>
        <v>#DIV/0!</v>
      </c>
      <c r="AK71" s="199"/>
      <c r="AL71" s="200" t="e">
        <f t="shared" si="146"/>
        <v>#DIV/0!</v>
      </c>
      <c r="AM71" s="75"/>
      <c r="AN71" s="75"/>
      <c r="AO71" s="75"/>
      <c r="AP71" s="75"/>
      <c r="AQ71" s="75"/>
      <c r="AR71" s="75"/>
      <c r="AS71" s="75"/>
      <c r="AT71" s="75"/>
    </row>
    <row r="72" spans="1:46" s="77" customFormat="1" ht="14.25">
      <c r="A72" s="75"/>
      <c r="B72" s="462"/>
      <c r="C72" s="393"/>
      <c r="D72" s="201">
        <f t="shared" si="126"/>
        <v>45935</v>
      </c>
      <c r="E72" s="201" t="s">
        <v>84</v>
      </c>
      <c r="F72" s="190">
        <f t="shared" si="127"/>
        <v>0</v>
      </c>
      <c r="G72" s="477"/>
      <c r="H72" s="202"/>
      <c r="I72" s="199"/>
      <c r="J72" s="200" t="e">
        <f t="shared" si="129"/>
        <v>#DIV/0!</v>
      </c>
      <c r="K72" s="199"/>
      <c r="L72" s="200" t="e">
        <f t="shared" si="130"/>
        <v>#DIV/0!</v>
      </c>
      <c r="M72" s="199">
        <f t="shared" si="131"/>
        <v>0</v>
      </c>
      <c r="N72" s="200" t="e">
        <f t="shared" si="132"/>
        <v>#DIV/0!</v>
      </c>
      <c r="O72" s="199"/>
      <c r="P72" s="200" t="e">
        <f t="shared" si="133"/>
        <v>#DIV/0!</v>
      </c>
      <c r="Q72" s="199"/>
      <c r="R72" s="200">
        <f t="shared" si="134"/>
        <v>0</v>
      </c>
      <c r="S72" s="199">
        <f t="shared" si="135"/>
        <v>0</v>
      </c>
      <c r="T72" s="200" t="e">
        <f t="shared" si="136"/>
        <v>#DIV/0!</v>
      </c>
      <c r="U72" s="199"/>
      <c r="V72" s="200" t="e">
        <f t="shared" si="137"/>
        <v>#DIV/0!</v>
      </c>
      <c r="W72" s="199"/>
      <c r="X72" s="200" t="e">
        <f t="shared" si="138"/>
        <v>#DIV/0!</v>
      </c>
      <c r="Y72" s="199"/>
      <c r="Z72" s="200" t="e">
        <f t="shared" si="139"/>
        <v>#DIV/0!</v>
      </c>
      <c r="AA72" s="199"/>
      <c r="AB72" s="200">
        <f t="shared" si="140"/>
        <v>0</v>
      </c>
      <c r="AC72" s="199">
        <f t="shared" si="141"/>
        <v>0</v>
      </c>
      <c r="AD72" s="200" t="e">
        <f t="shared" si="142"/>
        <v>#DIV/0!</v>
      </c>
      <c r="AE72" s="199"/>
      <c r="AF72" s="200" t="e">
        <f t="shared" si="143"/>
        <v>#DIV/0!</v>
      </c>
      <c r="AG72" s="199"/>
      <c r="AH72" s="200" t="e">
        <f t="shared" si="144"/>
        <v>#DIV/0!</v>
      </c>
      <c r="AI72" s="199"/>
      <c r="AJ72" s="200" t="e">
        <f t="shared" si="145"/>
        <v>#DIV/0!</v>
      </c>
      <c r="AK72" s="199"/>
      <c r="AL72" s="200" t="e">
        <f t="shared" si="146"/>
        <v>#DIV/0!</v>
      </c>
      <c r="AM72" s="75"/>
      <c r="AN72" s="75"/>
      <c r="AO72" s="75"/>
      <c r="AP72" s="75"/>
      <c r="AQ72" s="75"/>
      <c r="AR72" s="75"/>
      <c r="AS72" s="75"/>
      <c r="AT72" s="75"/>
    </row>
    <row r="73" spans="1:46" s="77" customFormat="1" ht="14.25">
      <c r="A73" s="75"/>
      <c r="B73" s="462"/>
      <c r="C73" s="393"/>
      <c r="D73" s="201">
        <f t="shared" si="126"/>
        <v>45936</v>
      </c>
      <c r="E73" s="201" t="s">
        <v>90</v>
      </c>
      <c r="F73" s="190">
        <f t="shared" si="127"/>
        <v>0</v>
      </c>
      <c r="G73" s="477"/>
      <c r="H73" s="202"/>
      <c r="I73" s="199"/>
      <c r="J73" s="200" t="e">
        <f t="shared" si="129"/>
        <v>#DIV/0!</v>
      </c>
      <c r="K73" s="199"/>
      <c r="L73" s="200" t="e">
        <f t="shared" si="130"/>
        <v>#DIV/0!</v>
      </c>
      <c r="M73" s="199">
        <f t="shared" si="131"/>
        <v>0</v>
      </c>
      <c r="N73" s="200" t="e">
        <f t="shared" si="132"/>
        <v>#DIV/0!</v>
      </c>
      <c r="O73" s="199"/>
      <c r="P73" s="200" t="e">
        <f t="shared" si="133"/>
        <v>#DIV/0!</v>
      </c>
      <c r="Q73" s="199"/>
      <c r="R73" s="200">
        <f t="shared" si="134"/>
        <v>0</v>
      </c>
      <c r="S73" s="199">
        <f t="shared" si="135"/>
        <v>0</v>
      </c>
      <c r="T73" s="200" t="e">
        <f t="shared" si="136"/>
        <v>#DIV/0!</v>
      </c>
      <c r="U73" s="199"/>
      <c r="V73" s="200" t="e">
        <f t="shared" si="137"/>
        <v>#DIV/0!</v>
      </c>
      <c r="W73" s="199"/>
      <c r="X73" s="200" t="e">
        <f t="shared" si="138"/>
        <v>#DIV/0!</v>
      </c>
      <c r="Y73" s="199"/>
      <c r="Z73" s="200" t="e">
        <f t="shared" si="139"/>
        <v>#DIV/0!</v>
      </c>
      <c r="AA73" s="199"/>
      <c r="AB73" s="200">
        <f t="shared" si="140"/>
        <v>0</v>
      </c>
      <c r="AC73" s="199">
        <f t="shared" si="141"/>
        <v>0</v>
      </c>
      <c r="AD73" s="200" t="e">
        <f t="shared" si="142"/>
        <v>#DIV/0!</v>
      </c>
      <c r="AE73" s="199"/>
      <c r="AF73" s="200" t="e">
        <f t="shared" si="143"/>
        <v>#DIV/0!</v>
      </c>
      <c r="AG73" s="199"/>
      <c r="AH73" s="200" t="e">
        <f t="shared" si="144"/>
        <v>#DIV/0!</v>
      </c>
      <c r="AI73" s="199"/>
      <c r="AJ73" s="200" t="e">
        <f t="shared" si="145"/>
        <v>#DIV/0!</v>
      </c>
      <c r="AK73" s="199"/>
      <c r="AL73" s="200" t="e">
        <f t="shared" si="146"/>
        <v>#DIV/0!</v>
      </c>
      <c r="AM73" s="75"/>
      <c r="AN73" s="75"/>
      <c r="AO73" s="75"/>
      <c r="AP73" s="75"/>
      <c r="AQ73" s="75"/>
      <c r="AR73" s="75"/>
      <c r="AS73" s="75"/>
      <c r="AT73" s="75"/>
    </row>
    <row r="74" spans="1:46" s="77" customFormat="1" ht="14.25">
      <c r="A74" s="75"/>
      <c r="B74" s="78"/>
      <c r="C74" s="75"/>
      <c r="F74" s="391"/>
      <c r="G74" s="96"/>
      <c r="H74" s="96"/>
      <c r="I74" s="92"/>
      <c r="J74" s="85"/>
      <c r="K74" s="92"/>
      <c r="L74" s="85"/>
      <c r="M74" s="85"/>
      <c r="N74" s="85"/>
      <c r="O74" s="92"/>
      <c r="P74" s="85"/>
      <c r="Q74" s="92"/>
      <c r="R74" s="85"/>
      <c r="S74" s="92"/>
      <c r="T74" s="85"/>
      <c r="U74" s="92"/>
      <c r="V74" s="85"/>
      <c r="W74" s="92"/>
      <c r="X74" s="85"/>
      <c r="Y74" s="92"/>
      <c r="Z74" s="85"/>
      <c r="AA74" s="92"/>
      <c r="AB74" s="85"/>
      <c r="AC74" s="92"/>
      <c r="AD74" s="85"/>
      <c r="AE74" s="92"/>
      <c r="AF74" s="85"/>
      <c r="AG74" s="92"/>
      <c r="AH74" s="85"/>
      <c r="AI74" s="92"/>
      <c r="AJ74" s="85"/>
      <c r="AK74" s="92"/>
      <c r="AL74" s="85"/>
      <c r="AM74" s="75"/>
      <c r="AN74" s="75"/>
      <c r="AO74" s="75"/>
      <c r="AP74" s="75"/>
      <c r="AQ74" s="75"/>
      <c r="AR74" s="75"/>
      <c r="AS74" s="75"/>
      <c r="AT74" s="75"/>
    </row>
    <row r="75" spans="1:46" s="77" customFormat="1" ht="14.25">
      <c r="A75" s="75"/>
      <c r="B75" s="78"/>
      <c r="C75" s="75"/>
      <c r="F75" s="391"/>
      <c r="G75" s="96"/>
      <c r="H75" s="96"/>
      <c r="I75" s="92"/>
      <c r="J75" s="85"/>
      <c r="K75" s="92"/>
      <c r="L75" s="85"/>
      <c r="M75" s="85"/>
      <c r="N75" s="85"/>
      <c r="O75" s="92"/>
      <c r="P75" s="85"/>
      <c r="Q75" s="92"/>
      <c r="R75" s="85"/>
      <c r="S75" s="92"/>
      <c r="T75" s="85"/>
      <c r="U75" s="92"/>
      <c r="V75" s="85"/>
      <c r="W75" s="92"/>
      <c r="X75" s="85"/>
      <c r="Y75" s="92"/>
      <c r="Z75" s="85"/>
      <c r="AA75" s="92"/>
      <c r="AB75" s="85"/>
      <c r="AC75" s="92"/>
      <c r="AD75" s="85"/>
      <c r="AE75" s="92"/>
      <c r="AF75" s="85"/>
      <c r="AG75" s="92"/>
      <c r="AH75" s="85"/>
      <c r="AI75" s="92"/>
      <c r="AJ75" s="85"/>
      <c r="AK75" s="92"/>
      <c r="AL75" s="85"/>
      <c r="AM75" s="75"/>
      <c r="AN75" s="75"/>
      <c r="AO75" s="75"/>
      <c r="AP75" s="75"/>
      <c r="AQ75" s="75"/>
      <c r="AR75" s="75"/>
      <c r="AS75" s="75"/>
      <c r="AT75" s="75"/>
    </row>
    <row r="76" spans="1:46" s="77" customFormat="1" ht="14.25">
      <c r="A76" s="75"/>
      <c r="B76" s="78"/>
      <c r="C76" s="75"/>
      <c r="F76" s="391"/>
      <c r="G76" s="96"/>
      <c r="H76" s="96"/>
      <c r="I76" s="92"/>
      <c r="J76" s="85"/>
      <c r="K76" s="92"/>
      <c r="L76" s="85"/>
      <c r="M76" s="85"/>
      <c r="N76" s="85"/>
      <c r="O76" s="92"/>
      <c r="P76" s="85"/>
      <c r="Q76" s="92"/>
      <c r="R76" s="85"/>
      <c r="S76" s="92"/>
      <c r="T76" s="85"/>
      <c r="U76" s="92"/>
      <c r="V76" s="85"/>
      <c r="W76" s="92"/>
      <c r="X76" s="85"/>
      <c r="Y76" s="92"/>
      <c r="Z76" s="85"/>
      <c r="AA76" s="92"/>
      <c r="AB76" s="85"/>
      <c r="AC76" s="92"/>
      <c r="AD76" s="85"/>
      <c r="AE76" s="92"/>
      <c r="AF76" s="85"/>
      <c r="AG76" s="92"/>
      <c r="AH76" s="85"/>
      <c r="AI76" s="92"/>
      <c r="AJ76" s="85"/>
      <c r="AK76" s="92"/>
      <c r="AL76" s="85"/>
      <c r="AM76" s="75"/>
      <c r="AN76" s="75"/>
      <c r="AO76" s="75"/>
      <c r="AP76" s="75"/>
      <c r="AQ76" s="75"/>
      <c r="AR76" s="75"/>
      <c r="AS76" s="75"/>
      <c r="AT76" s="75"/>
    </row>
    <row r="77" spans="1:46" s="77" customFormat="1" ht="14.25">
      <c r="A77" s="75"/>
      <c r="B77" s="78"/>
      <c r="C77" s="75"/>
      <c r="F77" s="391"/>
      <c r="G77" s="96"/>
      <c r="H77" s="96"/>
      <c r="I77" s="92"/>
      <c r="J77" s="85"/>
      <c r="K77" s="92"/>
      <c r="L77" s="85"/>
      <c r="M77" s="85"/>
      <c r="N77" s="85"/>
      <c r="O77" s="92"/>
      <c r="P77" s="85"/>
      <c r="Q77" s="92"/>
      <c r="R77" s="85"/>
      <c r="S77" s="92"/>
      <c r="T77" s="85"/>
      <c r="U77" s="92"/>
      <c r="V77" s="85"/>
      <c r="W77" s="92"/>
      <c r="X77" s="85"/>
      <c r="Y77" s="92"/>
      <c r="Z77" s="85"/>
      <c r="AA77" s="92"/>
      <c r="AB77" s="85"/>
      <c r="AC77" s="92"/>
      <c r="AD77" s="85"/>
      <c r="AE77" s="92"/>
      <c r="AF77" s="85"/>
      <c r="AG77" s="92"/>
      <c r="AH77" s="85"/>
      <c r="AI77" s="92"/>
      <c r="AJ77" s="85"/>
      <c r="AK77" s="92"/>
      <c r="AL77" s="85"/>
      <c r="AM77" s="75"/>
      <c r="AN77" s="75"/>
      <c r="AO77" s="75"/>
      <c r="AP77" s="75"/>
      <c r="AQ77" s="75"/>
      <c r="AR77" s="75"/>
      <c r="AS77" s="75"/>
      <c r="AT77" s="75"/>
    </row>
    <row r="78" spans="1:46" s="77" customFormat="1" ht="14.25">
      <c r="A78" s="75"/>
      <c r="B78" s="78"/>
      <c r="C78" s="75"/>
      <c r="F78" s="391"/>
      <c r="G78" s="96"/>
      <c r="H78" s="96"/>
      <c r="I78" s="92"/>
      <c r="J78" s="85"/>
      <c r="K78" s="92"/>
      <c r="L78" s="85"/>
      <c r="M78" s="85"/>
      <c r="N78" s="85"/>
      <c r="O78" s="92"/>
      <c r="P78" s="85"/>
      <c r="Q78" s="92"/>
      <c r="R78" s="85"/>
      <c r="S78" s="92"/>
      <c r="T78" s="85"/>
      <c r="U78" s="92"/>
      <c r="V78" s="85"/>
      <c r="W78" s="92"/>
      <c r="X78" s="85"/>
      <c r="Y78" s="92"/>
      <c r="Z78" s="85"/>
      <c r="AA78" s="92"/>
      <c r="AB78" s="85"/>
      <c r="AC78" s="92"/>
      <c r="AD78" s="85"/>
      <c r="AE78" s="92"/>
      <c r="AF78" s="85"/>
      <c r="AG78" s="92"/>
      <c r="AH78" s="85"/>
      <c r="AI78" s="92"/>
      <c r="AJ78" s="85"/>
      <c r="AK78" s="92"/>
      <c r="AL78" s="85"/>
      <c r="AM78" s="75"/>
      <c r="AN78" s="75"/>
      <c r="AO78" s="75"/>
      <c r="AP78" s="75"/>
      <c r="AQ78" s="75"/>
      <c r="AR78" s="75"/>
      <c r="AS78" s="75"/>
      <c r="AT78" s="75"/>
    </row>
    <row r="79" spans="1:46" s="77" customFormat="1" ht="14.25">
      <c r="A79" s="75"/>
      <c r="B79" s="78"/>
      <c r="C79" s="75"/>
      <c r="F79" s="391"/>
      <c r="G79" s="96"/>
      <c r="H79" s="96"/>
      <c r="I79" s="92"/>
      <c r="J79" s="85"/>
      <c r="K79" s="92"/>
      <c r="L79" s="85"/>
      <c r="M79" s="85"/>
      <c r="N79" s="85"/>
      <c r="O79" s="92"/>
      <c r="P79" s="85"/>
      <c r="Q79" s="92"/>
      <c r="R79" s="85"/>
      <c r="S79" s="92"/>
      <c r="T79" s="85"/>
      <c r="U79" s="92"/>
      <c r="V79" s="85"/>
      <c r="W79" s="92"/>
      <c r="X79" s="85"/>
      <c r="Y79" s="92"/>
      <c r="Z79" s="85"/>
      <c r="AA79" s="92"/>
      <c r="AB79" s="85"/>
      <c r="AC79" s="92"/>
      <c r="AD79" s="85"/>
      <c r="AE79" s="92"/>
      <c r="AF79" s="85"/>
      <c r="AG79" s="92"/>
      <c r="AH79" s="85"/>
      <c r="AI79" s="92"/>
      <c r="AJ79" s="85"/>
      <c r="AK79" s="92"/>
      <c r="AL79" s="85"/>
      <c r="AM79" s="75"/>
      <c r="AN79" s="75"/>
      <c r="AO79" s="75"/>
      <c r="AP79" s="75"/>
      <c r="AQ79" s="75"/>
      <c r="AR79" s="75"/>
      <c r="AS79" s="75"/>
      <c r="AT79" s="75"/>
    </row>
    <row r="80" spans="1:46" s="77" customFormat="1" ht="14.25">
      <c r="A80" s="75"/>
      <c r="B80" s="78"/>
      <c r="C80" s="75"/>
      <c r="F80" s="391"/>
      <c r="G80" s="96"/>
      <c r="H80" s="96"/>
      <c r="I80" s="92"/>
      <c r="J80" s="85"/>
      <c r="K80" s="92"/>
      <c r="L80" s="85"/>
      <c r="M80" s="85"/>
      <c r="N80" s="85"/>
      <c r="O80" s="92"/>
      <c r="P80" s="85"/>
      <c r="Q80" s="92"/>
      <c r="R80" s="85"/>
      <c r="S80" s="92"/>
      <c r="T80" s="85"/>
      <c r="U80" s="92"/>
      <c r="V80" s="85"/>
      <c r="W80" s="92"/>
      <c r="X80" s="85"/>
      <c r="Y80" s="92"/>
      <c r="Z80" s="85"/>
      <c r="AA80" s="92"/>
      <c r="AB80" s="85"/>
      <c r="AC80" s="92"/>
      <c r="AD80" s="85"/>
      <c r="AE80" s="92"/>
      <c r="AF80" s="85"/>
      <c r="AG80" s="92"/>
      <c r="AH80" s="85"/>
      <c r="AI80" s="92"/>
      <c r="AJ80" s="85"/>
      <c r="AK80" s="92"/>
      <c r="AL80" s="85"/>
      <c r="AM80" s="75"/>
      <c r="AN80" s="75"/>
      <c r="AO80" s="75"/>
      <c r="AP80" s="75"/>
      <c r="AQ80" s="75"/>
      <c r="AR80" s="75"/>
      <c r="AS80" s="75"/>
      <c r="AT80" s="75"/>
    </row>
    <row r="81" spans="1:46" s="77" customFormat="1" ht="14.25">
      <c r="A81" s="75"/>
      <c r="B81" s="78"/>
      <c r="C81" s="75"/>
      <c r="F81" s="391"/>
      <c r="G81" s="96"/>
      <c r="H81" s="96"/>
      <c r="I81" s="92"/>
      <c r="J81" s="85"/>
      <c r="K81" s="92"/>
      <c r="L81" s="85"/>
      <c r="M81" s="85"/>
      <c r="N81" s="85"/>
      <c r="O81" s="92"/>
      <c r="P81" s="85"/>
      <c r="Q81" s="92"/>
      <c r="R81" s="85"/>
      <c r="S81" s="92"/>
      <c r="T81" s="85"/>
      <c r="U81" s="92"/>
      <c r="V81" s="85"/>
      <c r="W81" s="92"/>
      <c r="X81" s="85"/>
      <c r="Y81" s="92"/>
      <c r="Z81" s="85"/>
      <c r="AA81" s="92"/>
      <c r="AB81" s="85"/>
      <c r="AC81" s="92"/>
      <c r="AD81" s="85"/>
      <c r="AE81" s="92"/>
      <c r="AF81" s="85"/>
      <c r="AG81" s="92"/>
      <c r="AH81" s="85"/>
      <c r="AI81" s="92"/>
      <c r="AJ81" s="85"/>
      <c r="AK81" s="92"/>
      <c r="AL81" s="85"/>
      <c r="AM81" s="75"/>
      <c r="AN81" s="75"/>
      <c r="AO81" s="75"/>
      <c r="AP81" s="75"/>
      <c r="AQ81" s="75"/>
      <c r="AR81" s="75"/>
      <c r="AS81" s="75"/>
      <c r="AT81" s="75"/>
    </row>
    <row r="82" spans="1:46" s="77" customFormat="1" ht="14.25">
      <c r="A82" s="75"/>
      <c r="B82" s="78"/>
      <c r="C82" s="75"/>
      <c r="F82" s="391"/>
      <c r="G82" s="96"/>
      <c r="H82" s="96"/>
      <c r="I82" s="92"/>
      <c r="J82" s="85"/>
      <c r="K82" s="92"/>
      <c r="L82" s="85"/>
      <c r="M82" s="85"/>
      <c r="N82" s="85"/>
      <c r="O82" s="92"/>
      <c r="P82" s="85"/>
      <c r="Q82" s="92"/>
      <c r="R82" s="85"/>
      <c r="S82" s="92"/>
      <c r="T82" s="85"/>
      <c r="U82" s="92"/>
      <c r="V82" s="85"/>
      <c r="W82" s="92"/>
      <c r="X82" s="85"/>
      <c r="Y82" s="92"/>
      <c r="Z82" s="85"/>
      <c r="AA82" s="92"/>
      <c r="AB82" s="85"/>
      <c r="AC82" s="92"/>
      <c r="AD82" s="85"/>
      <c r="AE82" s="92"/>
      <c r="AF82" s="85"/>
      <c r="AG82" s="92"/>
      <c r="AH82" s="85"/>
      <c r="AI82" s="92"/>
      <c r="AJ82" s="85"/>
      <c r="AK82" s="92"/>
      <c r="AL82" s="85"/>
      <c r="AM82" s="75"/>
      <c r="AN82" s="75"/>
      <c r="AO82" s="75"/>
      <c r="AP82" s="75"/>
      <c r="AQ82" s="75"/>
      <c r="AR82" s="75"/>
      <c r="AS82" s="75"/>
      <c r="AT82" s="75"/>
    </row>
    <row r="83" spans="1:46" s="77" customFormat="1" ht="14.25">
      <c r="A83" s="75"/>
      <c r="B83" s="78"/>
      <c r="C83" s="75"/>
      <c r="F83" s="391"/>
      <c r="G83" s="96"/>
      <c r="H83" s="96"/>
      <c r="I83" s="92"/>
      <c r="J83" s="85"/>
      <c r="K83" s="92"/>
      <c r="L83" s="85"/>
      <c r="M83" s="85"/>
      <c r="N83" s="85"/>
      <c r="O83" s="92"/>
      <c r="P83" s="85"/>
      <c r="Q83" s="92"/>
      <c r="R83" s="85"/>
      <c r="S83" s="92"/>
      <c r="T83" s="85"/>
      <c r="U83" s="92"/>
      <c r="V83" s="85"/>
      <c r="W83" s="92"/>
      <c r="X83" s="85"/>
      <c r="Y83" s="92"/>
      <c r="Z83" s="85"/>
      <c r="AA83" s="92"/>
      <c r="AB83" s="85"/>
      <c r="AC83" s="92"/>
      <c r="AD83" s="85"/>
      <c r="AE83" s="92"/>
      <c r="AF83" s="85"/>
      <c r="AG83" s="92"/>
      <c r="AH83" s="85"/>
      <c r="AI83" s="92"/>
      <c r="AJ83" s="85"/>
      <c r="AK83" s="92"/>
      <c r="AL83" s="85"/>
      <c r="AM83" s="75"/>
      <c r="AN83" s="75"/>
      <c r="AO83" s="75"/>
      <c r="AP83" s="75"/>
      <c r="AQ83" s="75"/>
      <c r="AR83" s="75"/>
      <c r="AS83" s="75"/>
      <c r="AT83" s="75"/>
    </row>
    <row r="84" spans="1:46" s="77" customFormat="1" ht="14.25">
      <c r="A84" s="75"/>
      <c r="B84" s="78"/>
      <c r="C84" s="75"/>
      <c r="F84" s="391"/>
      <c r="G84" s="96"/>
      <c r="H84" s="96"/>
      <c r="I84" s="92"/>
      <c r="J84" s="85"/>
      <c r="K84" s="92"/>
      <c r="L84" s="85"/>
      <c r="M84" s="85"/>
      <c r="N84" s="85"/>
      <c r="O84" s="92"/>
      <c r="P84" s="85"/>
      <c r="Q84" s="92"/>
      <c r="R84" s="85"/>
      <c r="S84" s="92"/>
      <c r="T84" s="85"/>
      <c r="U84" s="92"/>
      <c r="V84" s="85"/>
      <c r="W84" s="92"/>
      <c r="X84" s="85"/>
      <c r="Y84" s="92"/>
      <c r="Z84" s="85"/>
      <c r="AA84" s="92"/>
      <c r="AB84" s="85"/>
      <c r="AC84" s="92"/>
      <c r="AD84" s="85"/>
      <c r="AE84" s="92"/>
      <c r="AF84" s="85"/>
      <c r="AG84" s="92"/>
      <c r="AH84" s="85"/>
      <c r="AI84" s="92"/>
      <c r="AJ84" s="85"/>
      <c r="AK84" s="92"/>
      <c r="AL84" s="85"/>
      <c r="AM84" s="75"/>
      <c r="AN84" s="75"/>
      <c r="AO84" s="75"/>
      <c r="AP84" s="75"/>
      <c r="AQ84" s="75"/>
      <c r="AR84" s="75"/>
      <c r="AS84" s="75"/>
      <c r="AT84" s="75"/>
    </row>
    <row r="85" spans="1:46" s="77" customFormat="1" ht="14.25">
      <c r="A85" s="75"/>
      <c r="B85" s="78"/>
      <c r="C85" s="75"/>
      <c r="F85" s="391"/>
      <c r="G85" s="96"/>
      <c r="H85" s="96"/>
      <c r="I85" s="92"/>
      <c r="J85" s="85"/>
      <c r="K85" s="92"/>
      <c r="L85" s="85"/>
      <c r="M85" s="85"/>
      <c r="N85" s="85"/>
      <c r="O85" s="92"/>
      <c r="P85" s="85"/>
      <c r="Q85" s="92"/>
      <c r="R85" s="85"/>
      <c r="S85" s="92"/>
      <c r="T85" s="85"/>
      <c r="U85" s="92"/>
      <c r="V85" s="85"/>
      <c r="W85" s="92"/>
      <c r="X85" s="85"/>
      <c r="Y85" s="92"/>
      <c r="Z85" s="85"/>
      <c r="AA85" s="92"/>
      <c r="AB85" s="85"/>
      <c r="AC85" s="92"/>
      <c r="AD85" s="85"/>
      <c r="AE85" s="92"/>
      <c r="AF85" s="85"/>
      <c r="AG85" s="92"/>
      <c r="AH85" s="85"/>
      <c r="AI85" s="92"/>
      <c r="AJ85" s="85"/>
      <c r="AK85" s="92"/>
      <c r="AL85" s="85"/>
      <c r="AM85" s="75"/>
      <c r="AN85" s="75"/>
      <c r="AO85" s="75"/>
      <c r="AP85" s="75"/>
      <c r="AQ85" s="75"/>
      <c r="AR85" s="75"/>
      <c r="AS85" s="75"/>
      <c r="AT85" s="75"/>
    </row>
    <row r="86" spans="1:46" s="77" customFormat="1" ht="14.25">
      <c r="A86" s="75"/>
      <c r="B86" s="78"/>
      <c r="C86" s="75"/>
      <c r="F86" s="391"/>
      <c r="G86" s="96"/>
      <c r="H86" s="96"/>
      <c r="I86" s="92"/>
      <c r="J86" s="85"/>
      <c r="K86" s="92"/>
      <c r="L86" s="85"/>
      <c r="M86" s="85"/>
      <c r="N86" s="85"/>
      <c r="O86" s="92"/>
      <c r="P86" s="85"/>
      <c r="Q86" s="92"/>
      <c r="R86" s="85"/>
      <c r="S86" s="92"/>
      <c r="T86" s="85"/>
      <c r="U86" s="92"/>
      <c r="V86" s="85"/>
      <c r="W86" s="92"/>
      <c r="X86" s="85"/>
      <c r="Y86" s="92"/>
      <c r="Z86" s="85"/>
      <c r="AA86" s="92"/>
      <c r="AB86" s="85"/>
      <c r="AC86" s="92"/>
      <c r="AD86" s="85"/>
      <c r="AE86" s="92"/>
      <c r="AF86" s="85"/>
      <c r="AG86" s="92"/>
      <c r="AH86" s="85"/>
      <c r="AI86" s="92"/>
      <c r="AJ86" s="85"/>
      <c r="AK86" s="92"/>
      <c r="AL86" s="85"/>
      <c r="AM86" s="75"/>
      <c r="AN86" s="75"/>
      <c r="AO86" s="75"/>
      <c r="AP86" s="75"/>
      <c r="AQ86" s="75"/>
      <c r="AR86" s="75"/>
      <c r="AS86" s="75"/>
      <c r="AT86" s="75"/>
    </row>
    <row r="87" spans="1:46" s="77" customFormat="1" ht="14.25">
      <c r="A87" s="75"/>
      <c r="B87" s="78"/>
      <c r="C87" s="75"/>
      <c r="F87" s="391"/>
      <c r="G87" s="96"/>
      <c r="H87" s="96"/>
      <c r="I87" s="92"/>
      <c r="J87" s="85"/>
      <c r="K87" s="92"/>
      <c r="L87" s="85"/>
      <c r="M87" s="85"/>
      <c r="N87" s="85"/>
      <c r="O87" s="92"/>
      <c r="P87" s="85"/>
      <c r="Q87" s="92"/>
      <c r="R87" s="85"/>
      <c r="S87" s="92"/>
      <c r="T87" s="85"/>
      <c r="U87" s="92"/>
      <c r="V87" s="85"/>
      <c r="W87" s="92"/>
      <c r="X87" s="85"/>
      <c r="Y87" s="92"/>
      <c r="Z87" s="85"/>
      <c r="AA87" s="92"/>
      <c r="AB87" s="85"/>
      <c r="AC87" s="92"/>
      <c r="AD87" s="85"/>
      <c r="AE87" s="92"/>
      <c r="AF87" s="85"/>
      <c r="AG87" s="92"/>
      <c r="AH87" s="85"/>
      <c r="AI87" s="92"/>
      <c r="AJ87" s="85"/>
      <c r="AK87" s="92"/>
      <c r="AL87" s="85"/>
      <c r="AM87" s="75"/>
      <c r="AN87" s="75"/>
      <c r="AO87" s="75"/>
      <c r="AP87" s="75"/>
      <c r="AQ87" s="75"/>
      <c r="AR87" s="75"/>
      <c r="AS87" s="75"/>
      <c r="AT87" s="75"/>
    </row>
    <row r="88" spans="1:46" s="77" customFormat="1" ht="14.25">
      <c r="A88" s="75"/>
      <c r="B88" s="78"/>
      <c r="C88" s="75"/>
      <c r="F88" s="391"/>
      <c r="G88" s="96"/>
      <c r="H88" s="96"/>
      <c r="I88" s="92"/>
      <c r="J88" s="85"/>
      <c r="K88" s="92"/>
      <c r="L88" s="85"/>
      <c r="M88" s="85"/>
      <c r="N88" s="85"/>
      <c r="O88" s="92"/>
      <c r="P88" s="85"/>
      <c r="Q88" s="92"/>
      <c r="R88" s="85"/>
      <c r="S88" s="92"/>
      <c r="T88" s="85"/>
      <c r="U88" s="92"/>
      <c r="V88" s="85"/>
      <c r="W88" s="92"/>
      <c r="X88" s="85"/>
      <c r="Y88" s="92"/>
      <c r="Z88" s="85"/>
      <c r="AA88" s="92"/>
      <c r="AB88" s="85"/>
      <c r="AC88" s="92"/>
      <c r="AD88" s="85"/>
      <c r="AE88" s="92"/>
      <c r="AF88" s="85"/>
      <c r="AG88" s="92"/>
      <c r="AH88" s="85"/>
      <c r="AI88" s="92"/>
      <c r="AJ88" s="85"/>
      <c r="AK88" s="92"/>
      <c r="AL88" s="85"/>
      <c r="AM88" s="75"/>
      <c r="AN88" s="75"/>
      <c r="AO88" s="75"/>
      <c r="AP88" s="75"/>
      <c r="AQ88" s="75"/>
      <c r="AR88" s="75"/>
      <c r="AS88" s="75"/>
      <c r="AT88" s="75"/>
    </row>
    <row r="89" spans="1:46" s="77" customFormat="1" ht="14.25">
      <c r="A89" s="75"/>
      <c r="B89" s="78"/>
      <c r="C89" s="75"/>
      <c r="F89" s="391"/>
      <c r="G89" s="96"/>
      <c r="H89" s="96"/>
      <c r="I89" s="92"/>
      <c r="J89" s="85"/>
      <c r="K89" s="92"/>
      <c r="L89" s="85"/>
      <c r="M89" s="85"/>
      <c r="N89" s="85"/>
      <c r="O89" s="92"/>
      <c r="P89" s="85"/>
      <c r="Q89" s="92"/>
      <c r="R89" s="85"/>
      <c r="S89" s="92"/>
      <c r="T89" s="85"/>
      <c r="U89" s="92"/>
      <c r="V89" s="85"/>
      <c r="W89" s="92"/>
      <c r="X89" s="85"/>
      <c r="Y89" s="92"/>
      <c r="Z89" s="85"/>
      <c r="AA89" s="92"/>
      <c r="AB89" s="85"/>
      <c r="AC89" s="92"/>
      <c r="AD89" s="85"/>
      <c r="AE89" s="92"/>
      <c r="AF89" s="85"/>
      <c r="AG89" s="92"/>
      <c r="AH89" s="85"/>
      <c r="AI89" s="92"/>
      <c r="AJ89" s="85"/>
      <c r="AK89" s="92"/>
      <c r="AL89" s="85"/>
      <c r="AM89" s="75"/>
      <c r="AN89" s="75"/>
      <c r="AO89" s="75"/>
      <c r="AP89" s="75"/>
      <c r="AQ89" s="75"/>
      <c r="AR89" s="75"/>
      <c r="AS89" s="75"/>
      <c r="AT89" s="75"/>
    </row>
    <row r="90" spans="1:46" s="77" customFormat="1" ht="14.25">
      <c r="A90" s="75"/>
      <c r="B90" s="78"/>
      <c r="C90" s="75"/>
      <c r="F90" s="391"/>
      <c r="G90" s="96"/>
      <c r="H90" s="96"/>
      <c r="I90" s="92"/>
      <c r="J90" s="85"/>
      <c r="K90" s="92"/>
      <c r="L90" s="85"/>
      <c r="M90" s="85"/>
      <c r="N90" s="85"/>
      <c r="O90" s="92"/>
      <c r="P90" s="85"/>
      <c r="Q90" s="92"/>
      <c r="R90" s="85"/>
      <c r="S90" s="92"/>
      <c r="T90" s="85"/>
      <c r="U90" s="92"/>
      <c r="V90" s="85"/>
      <c r="W90" s="92"/>
      <c r="X90" s="85"/>
      <c r="Y90" s="92"/>
      <c r="Z90" s="85"/>
      <c r="AA90" s="92"/>
      <c r="AB90" s="85"/>
      <c r="AC90" s="92"/>
      <c r="AD90" s="85"/>
      <c r="AE90" s="92"/>
      <c r="AF90" s="85"/>
      <c r="AG90" s="92"/>
      <c r="AH90" s="85"/>
      <c r="AI90" s="92"/>
      <c r="AJ90" s="85"/>
      <c r="AK90" s="92"/>
      <c r="AL90" s="85"/>
      <c r="AM90" s="75"/>
      <c r="AN90" s="75"/>
      <c r="AO90" s="75"/>
      <c r="AP90" s="75"/>
      <c r="AQ90" s="75"/>
      <c r="AR90" s="75"/>
      <c r="AS90" s="75"/>
      <c r="AT90" s="75"/>
    </row>
  </sheetData>
  <mergeCells count="55">
    <mergeCell ref="B67:B73"/>
    <mergeCell ref="G67:G73"/>
    <mergeCell ref="H38:H68"/>
    <mergeCell ref="B46:B52"/>
    <mergeCell ref="B53:B59"/>
    <mergeCell ref="B60:B66"/>
    <mergeCell ref="G46:G52"/>
    <mergeCell ref="G53:G59"/>
    <mergeCell ref="G60:G66"/>
    <mergeCell ref="B39:B45"/>
    <mergeCell ref="G39:G45"/>
    <mergeCell ref="AI4:AJ4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H7:H37"/>
    <mergeCell ref="G11:G17"/>
    <mergeCell ref="B18:B24"/>
    <mergeCell ref="G18:G24"/>
    <mergeCell ref="B25:B31"/>
    <mergeCell ref="G25:G31"/>
    <mergeCell ref="B32:B38"/>
    <mergeCell ref="G32:G38"/>
    <mergeCell ref="G7:G10"/>
    <mergeCell ref="B7:B17"/>
    <mergeCell ref="C7:C37"/>
  </mergeCells>
  <phoneticPr fontId="10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93"/>
  <sheetViews>
    <sheetView zoomScale="85" zoomScaleNormal="85" workbookViewId="0">
      <selection activeCell="J63" sqref="J63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7"/>
    <col min="4" max="4" width="17" style="97" customWidth="1"/>
    <col min="5" max="5" width="8.5703125" style="77" customWidth="1"/>
    <col min="6" max="8" width="17.42578125" style="98" customWidth="1"/>
    <col min="9" max="9" width="10.5703125" style="83" customWidth="1"/>
    <col min="10" max="10" width="10.5703125" style="85" customWidth="1"/>
    <col min="11" max="11" width="10.5703125" style="83" customWidth="1"/>
    <col min="12" max="12" width="10.5703125" style="85" customWidth="1"/>
    <col min="13" max="13" width="10.5703125" style="83" customWidth="1"/>
    <col min="14" max="14" width="10.5703125" style="85" customWidth="1"/>
    <col min="15" max="15" width="10.5703125" style="83" customWidth="1"/>
    <col min="16" max="16" width="10.5703125" style="85" customWidth="1"/>
    <col min="17" max="17" width="10.5703125" style="83" customWidth="1"/>
    <col min="18" max="18" width="10.5703125" style="85" customWidth="1"/>
    <col min="19" max="19" width="10.5703125" style="83" customWidth="1"/>
    <col min="20" max="20" width="10.5703125" style="85" customWidth="1"/>
    <col min="21" max="21" width="10.5703125" style="83" customWidth="1"/>
    <col min="22" max="22" width="10.5703125" style="85" customWidth="1"/>
    <col min="23" max="23" width="10.5703125" style="83" customWidth="1"/>
    <col min="24" max="24" width="10.5703125" style="85" customWidth="1"/>
    <col min="25" max="25" width="10.5703125" style="83" customWidth="1"/>
    <col min="26" max="26" width="10.5703125" style="85" customWidth="1"/>
    <col min="27" max="27" width="10.5703125" style="83" customWidth="1"/>
    <col min="28" max="28" width="10.5703125" style="85" customWidth="1"/>
    <col min="29" max="29" width="10.5703125" style="83" customWidth="1"/>
    <col min="30" max="30" width="10.5703125" style="85" customWidth="1"/>
    <col min="31" max="31" width="10.5703125" style="83" customWidth="1"/>
    <col min="32" max="32" width="10.5703125" style="85" customWidth="1"/>
    <col min="33" max="33" width="10.42578125" style="83" customWidth="1"/>
    <col min="34" max="34" width="10.42578125" style="85" customWidth="1"/>
    <col min="35" max="35" width="10.42578125" style="83" customWidth="1"/>
    <col min="36" max="36" width="10.42578125" style="85" customWidth="1"/>
    <col min="37" max="37" width="10.42578125" style="83" customWidth="1"/>
    <col min="38" max="38" width="10.42578125" style="85" customWidth="1"/>
    <col min="39" max="16384" width="8.85546875" style="75"/>
  </cols>
  <sheetData>
    <row r="2" spans="1:38" ht="38.1" customHeight="1">
      <c r="A2" s="74"/>
      <c r="B2" s="442" t="s">
        <v>122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</row>
    <row r="3" spans="1:38" ht="25.35" customHeight="1">
      <c r="B3" s="469" t="s">
        <v>75</v>
      </c>
      <c r="C3" s="470" t="s">
        <v>105</v>
      </c>
      <c r="D3" s="472" t="s">
        <v>77</v>
      </c>
      <c r="E3" s="472"/>
      <c r="F3" s="485" t="s">
        <v>123</v>
      </c>
      <c r="G3" s="485"/>
      <c r="H3" s="485"/>
      <c r="I3" s="478" t="s">
        <v>124</v>
      </c>
      <c r="J3" s="478"/>
      <c r="K3" s="478"/>
      <c r="L3" s="478"/>
      <c r="M3" s="478"/>
      <c r="N3" s="478"/>
      <c r="O3" s="478"/>
      <c r="P3" s="478"/>
      <c r="Q3" s="478"/>
      <c r="R3" s="478"/>
      <c r="S3" s="478"/>
      <c r="T3" s="478"/>
      <c r="U3" s="478"/>
      <c r="V3" s="478"/>
      <c r="W3" s="478"/>
      <c r="X3" s="478"/>
      <c r="Y3" s="478"/>
      <c r="Z3" s="478"/>
      <c r="AA3" s="478"/>
      <c r="AB3" s="478"/>
      <c r="AC3" s="478"/>
      <c r="AD3" s="478"/>
      <c r="AE3" s="478"/>
      <c r="AF3" s="478"/>
      <c r="AG3" s="478"/>
      <c r="AH3" s="478"/>
      <c r="AI3" s="478"/>
      <c r="AJ3" s="478"/>
      <c r="AK3" s="478"/>
      <c r="AL3" s="478"/>
    </row>
    <row r="4" spans="1:38" ht="25.35" customHeight="1">
      <c r="B4" s="469"/>
      <c r="C4" s="470"/>
      <c r="D4" s="472"/>
      <c r="E4" s="472"/>
      <c r="F4" s="485"/>
      <c r="G4" s="485"/>
      <c r="H4" s="485"/>
      <c r="I4" s="484" t="s">
        <v>108</v>
      </c>
      <c r="J4" s="484"/>
      <c r="K4" s="484"/>
      <c r="L4" s="484"/>
      <c r="M4" s="484"/>
      <c r="N4" s="484"/>
      <c r="O4" s="484" t="s">
        <v>109</v>
      </c>
      <c r="P4" s="484"/>
      <c r="Q4" s="484"/>
      <c r="R4" s="484"/>
      <c r="S4" s="484"/>
      <c r="T4" s="484"/>
      <c r="U4" s="484" t="s">
        <v>110</v>
      </c>
      <c r="V4" s="484"/>
      <c r="W4" s="484" t="s">
        <v>111</v>
      </c>
      <c r="X4" s="484"/>
      <c r="Y4" s="484" t="s">
        <v>112</v>
      </c>
      <c r="Z4" s="484"/>
      <c r="AA4" s="484"/>
      <c r="AB4" s="484"/>
      <c r="AC4" s="484"/>
      <c r="AD4" s="484"/>
      <c r="AE4" s="484" t="s">
        <v>113</v>
      </c>
      <c r="AF4" s="484"/>
      <c r="AG4" s="484" t="s">
        <v>114</v>
      </c>
      <c r="AH4" s="484"/>
      <c r="AI4" s="484" t="s">
        <v>115</v>
      </c>
      <c r="AJ4" s="484"/>
      <c r="AK4" s="484" t="s">
        <v>116</v>
      </c>
      <c r="AL4" s="484"/>
    </row>
    <row r="5" spans="1:38" ht="25.35" customHeight="1">
      <c r="B5" s="469"/>
      <c r="C5" s="470"/>
      <c r="D5" s="472"/>
      <c r="E5" s="472"/>
      <c r="F5" s="486" t="s">
        <v>84</v>
      </c>
      <c r="G5" s="486" t="s">
        <v>85</v>
      </c>
      <c r="H5" s="486" t="s">
        <v>86</v>
      </c>
      <c r="I5" s="484" t="s">
        <v>117</v>
      </c>
      <c r="J5" s="484"/>
      <c r="K5" s="484" t="s">
        <v>118</v>
      </c>
      <c r="L5" s="484"/>
      <c r="M5" s="484" t="s">
        <v>119</v>
      </c>
      <c r="N5" s="484"/>
      <c r="O5" s="484" t="s">
        <v>117</v>
      </c>
      <c r="P5" s="484"/>
      <c r="Q5" s="484" t="s">
        <v>118</v>
      </c>
      <c r="R5" s="484"/>
      <c r="S5" s="484" t="s">
        <v>119</v>
      </c>
      <c r="T5" s="484"/>
      <c r="U5" s="484" t="s">
        <v>117</v>
      </c>
      <c r="V5" s="484"/>
      <c r="W5" s="484" t="s">
        <v>117</v>
      </c>
      <c r="X5" s="484"/>
      <c r="Y5" s="484" t="s">
        <v>117</v>
      </c>
      <c r="Z5" s="484"/>
      <c r="AA5" s="484" t="s">
        <v>118</v>
      </c>
      <c r="AB5" s="484"/>
      <c r="AC5" s="484" t="s">
        <v>119</v>
      </c>
      <c r="AD5" s="484"/>
      <c r="AE5" s="484" t="s">
        <v>117</v>
      </c>
      <c r="AF5" s="484"/>
      <c r="AG5" s="484" t="s">
        <v>117</v>
      </c>
      <c r="AH5" s="484"/>
      <c r="AI5" s="484" t="s">
        <v>117</v>
      </c>
      <c r="AJ5" s="484"/>
      <c r="AK5" s="484" t="s">
        <v>117</v>
      </c>
      <c r="AL5" s="484"/>
    </row>
    <row r="6" spans="1:38" s="77" customFormat="1" ht="23.45" customHeight="1">
      <c r="B6" s="469"/>
      <c r="C6" s="471"/>
      <c r="D6" s="473"/>
      <c r="E6" s="473"/>
      <c r="F6" s="487"/>
      <c r="G6" s="487"/>
      <c r="H6" s="487"/>
      <c r="I6" s="248" t="s">
        <v>125</v>
      </c>
      <c r="J6" s="203" t="s">
        <v>121</v>
      </c>
      <c r="K6" s="248" t="s">
        <v>125</v>
      </c>
      <c r="L6" s="203" t="s">
        <v>121</v>
      </c>
      <c r="M6" s="248" t="s">
        <v>125</v>
      </c>
      <c r="N6" s="203" t="s">
        <v>121</v>
      </c>
      <c r="O6" s="248" t="s">
        <v>125</v>
      </c>
      <c r="P6" s="203" t="s">
        <v>121</v>
      </c>
      <c r="Q6" s="248" t="s">
        <v>125</v>
      </c>
      <c r="R6" s="203" t="s">
        <v>121</v>
      </c>
      <c r="S6" s="248" t="s">
        <v>125</v>
      </c>
      <c r="T6" s="203" t="s">
        <v>121</v>
      </c>
      <c r="U6" s="248" t="s">
        <v>125</v>
      </c>
      <c r="V6" s="203" t="s">
        <v>121</v>
      </c>
      <c r="W6" s="248" t="s">
        <v>125</v>
      </c>
      <c r="X6" s="203" t="s">
        <v>121</v>
      </c>
      <c r="Y6" s="248" t="s">
        <v>125</v>
      </c>
      <c r="Z6" s="203" t="s">
        <v>121</v>
      </c>
      <c r="AA6" s="248" t="s">
        <v>125</v>
      </c>
      <c r="AB6" s="203" t="s">
        <v>121</v>
      </c>
      <c r="AC6" s="248" t="s">
        <v>125</v>
      </c>
      <c r="AD6" s="203" t="s">
        <v>121</v>
      </c>
      <c r="AE6" s="248" t="s">
        <v>125</v>
      </c>
      <c r="AF6" s="203" t="s">
        <v>121</v>
      </c>
      <c r="AG6" s="248" t="s">
        <v>125</v>
      </c>
      <c r="AH6" s="203" t="s">
        <v>121</v>
      </c>
      <c r="AI6" s="248" t="s">
        <v>125</v>
      </c>
      <c r="AJ6" s="203" t="s">
        <v>121</v>
      </c>
      <c r="AK6" s="248" t="s">
        <v>125</v>
      </c>
      <c r="AL6" s="203" t="s">
        <v>121</v>
      </c>
    </row>
    <row r="7" spans="1:38" s="73" customFormat="1" ht="14.25" hidden="1" outlineLevel="1">
      <c r="B7" s="494">
        <f>D19</f>
        <v>45882</v>
      </c>
      <c r="C7" s="462" t="s">
        <v>87</v>
      </c>
      <c r="D7" s="201">
        <v>45870</v>
      </c>
      <c r="E7" s="201" t="s">
        <v>88</v>
      </c>
      <c r="F7" s="257">
        <f>SUM(M7,S7,U7,W7,AC7,AE7,AG7,AI7,AK7)</f>
        <v>183531</v>
      </c>
      <c r="G7" s="480">
        <f>SUM(F7:F10)</f>
        <v>876019</v>
      </c>
      <c r="H7" s="479">
        <f>SUM(F7:F37)</f>
        <v>7168725</v>
      </c>
      <c r="I7" s="258">
        <v>31628</v>
      </c>
      <c r="J7" s="95">
        <f>I7/$F7</f>
        <v>0.17233055995989779</v>
      </c>
      <c r="K7" s="258">
        <v>50104</v>
      </c>
      <c r="L7" s="95">
        <f>K7/$F7</f>
        <v>0.2730002016008195</v>
      </c>
      <c r="M7" s="258">
        <f>I7+K7</f>
        <v>81732</v>
      </c>
      <c r="N7" s="95">
        <f>M7/$F7</f>
        <v>0.44533076156071727</v>
      </c>
      <c r="O7" s="258">
        <v>9137</v>
      </c>
      <c r="P7" s="95">
        <f>O7/$F7</f>
        <v>4.9784505069988175E-2</v>
      </c>
      <c r="Q7" s="258">
        <v>6171</v>
      </c>
      <c r="R7" s="95">
        <f>Q7/$F7</f>
        <v>3.3623747486800595E-2</v>
      </c>
      <c r="S7" s="258">
        <f>O7+Q7</f>
        <v>15308</v>
      </c>
      <c r="T7" s="95">
        <f>S7/$F7</f>
        <v>8.340825255678877E-2</v>
      </c>
      <c r="U7" s="258">
        <v>13104</v>
      </c>
      <c r="V7" s="95">
        <f>U7/$F7</f>
        <v>7.1399382120731644E-2</v>
      </c>
      <c r="W7" s="258">
        <v>1539</v>
      </c>
      <c r="X7" s="95">
        <f>W7/$F7</f>
        <v>8.3855043562123012E-3</v>
      </c>
      <c r="Y7" s="258">
        <v>6704</v>
      </c>
      <c r="Z7" s="95">
        <f>Y7/$F7</f>
        <v>3.6527889021473213E-2</v>
      </c>
      <c r="AA7" s="258">
        <v>9062</v>
      </c>
      <c r="AB7" s="95">
        <f>AA7/$F7</f>
        <v>4.9375854760231243E-2</v>
      </c>
      <c r="AC7" s="258">
        <f>Y7+AA7</f>
        <v>15766</v>
      </c>
      <c r="AD7" s="95">
        <f>AC7/$F7</f>
        <v>8.5903743781704456E-2</v>
      </c>
      <c r="AE7" s="258">
        <v>17811</v>
      </c>
      <c r="AF7" s="95">
        <f>AE7/$F7</f>
        <v>9.7046275561076881E-2</v>
      </c>
      <c r="AG7" s="258">
        <v>2890</v>
      </c>
      <c r="AH7" s="95">
        <f>AG7/$F7</f>
        <v>1.5746658602633887E-2</v>
      </c>
      <c r="AI7" s="258">
        <v>29829</v>
      </c>
      <c r="AJ7" s="95">
        <f>AI7/$F7</f>
        <v>0.16252840119652812</v>
      </c>
      <c r="AK7" s="258">
        <v>5552</v>
      </c>
      <c r="AL7" s="95">
        <f>AK7/$F7</f>
        <v>3.0251020263606692E-2</v>
      </c>
    </row>
    <row r="8" spans="1:38" s="73" customFormat="1" ht="14.25" hidden="1" outlineLevel="1">
      <c r="B8" s="495"/>
      <c r="C8" s="462"/>
      <c r="D8" s="201">
        <v>45871</v>
      </c>
      <c r="E8" s="201" t="s">
        <v>89</v>
      </c>
      <c r="F8" s="257">
        <f t="shared" ref="F8:F52" si="0">SUM(M8,S8,U8,W8,AC8,AE8,AG8,AI8,AK8)</f>
        <v>197498</v>
      </c>
      <c r="G8" s="481"/>
      <c r="H8" s="479"/>
      <c r="I8" s="258">
        <v>30584</v>
      </c>
      <c r="J8" s="95">
        <f t="shared" ref="J8:J52" si="1">I8/$F8</f>
        <v>0.15485726437736078</v>
      </c>
      <c r="K8" s="258">
        <v>57366</v>
      </c>
      <c r="L8" s="95">
        <f t="shared" ref="L8:L52" si="2">K8/$F8</f>
        <v>0.29046370089823692</v>
      </c>
      <c r="M8" s="258">
        <f t="shared" ref="M8:M52" si="3">I8+K8</f>
        <v>87950</v>
      </c>
      <c r="N8" s="95">
        <f t="shared" ref="N8:N52" si="4">M8/$F8</f>
        <v>0.44532096527559772</v>
      </c>
      <c r="O8" s="258">
        <v>9109</v>
      </c>
      <c r="P8" s="95">
        <f t="shared" ref="P8:P52" si="5">O8/$F8</f>
        <v>4.6121986045428311E-2</v>
      </c>
      <c r="Q8" s="258">
        <v>6337</v>
      </c>
      <c r="R8" s="95">
        <f t="shared" ref="R8:R52" si="6">Q8/$F8</f>
        <v>3.2086400874945568E-2</v>
      </c>
      <c r="S8" s="258">
        <f t="shared" ref="S8:S52" si="7">O8+Q8</f>
        <v>15446</v>
      </c>
      <c r="T8" s="95">
        <f t="shared" ref="T8:T52" si="8">S8/$F8</f>
        <v>7.8208386920373879E-2</v>
      </c>
      <c r="U8" s="258">
        <v>13610</v>
      </c>
      <c r="V8" s="95">
        <f t="shared" ref="V8:V52" si="9">U8/$F8</f>
        <v>6.8912090249015179E-2</v>
      </c>
      <c r="W8" s="258">
        <v>1716</v>
      </c>
      <c r="X8" s="95">
        <f t="shared" ref="X8:X52" si="10">W8/$F8</f>
        <v>8.6886955817274091E-3</v>
      </c>
      <c r="Y8" s="258">
        <v>7259</v>
      </c>
      <c r="Z8" s="95">
        <f t="shared" ref="Z8:Z52" si="11">Y8/$F8</f>
        <v>3.6754802580279293E-2</v>
      </c>
      <c r="AA8" s="258">
        <v>11318</v>
      </c>
      <c r="AB8" s="95">
        <f t="shared" ref="AB8:AB52" si="12">AA8/$F8</f>
        <v>5.7306909437057588E-2</v>
      </c>
      <c r="AC8" s="258">
        <f t="shared" ref="AC8:AC52" si="13">Y8+AA8</f>
        <v>18577</v>
      </c>
      <c r="AD8" s="95">
        <f t="shared" ref="AD8:AD52" si="14">AC8/$F8</f>
        <v>9.4061712017336888E-2</v>
      </c>
      <c r="AE8" s="258">
        <v>18950</v>
      </c>
      <c r="AF8" s="95">
        <f t="shared" ref="AF8:AF52" si="15">AE8/$F8</f>
        <v>9.5950338737607471E-2</v>
      </c>
      <c r="AG8" s="258">
        <v>2878</v>
      </c>
      <c r="AH8" s="95">
        <f t="shared" ref="AH8:AH52" si="16">AG8/$F8</f>
        <v>1.4572299466323709E-2</v>
      </c>
      <c r="AI8" s="258">
        <v>32821</v>
      </c>
      <c r="AJ8" s="95">
        <f t="shared" ref="AJ8:AJ52" si="17">AI8/$F8</f>
        <v>0.16618396135657071</v>
      </c>
      <c r="AK8" s="258">
        <v>5550</v>
      </c>
      <c r="AL8" s="95">
        <f t="shared" ref="AL8:AL52" si="18">AK8/$F8</f>
        <v>2.8101550395447043E-2</v>
      </c>
    </row>
    <row r="9" spans="1:38" s="73" customFormat="1" ht="14.25" hidden="1" outlineLevel="1">
      <c r="B9" s="495"/>
      <c r="C9" s="462"/>
      <c r="D9" s="201">
        <v>45872</v>
      </c>
      <c r="E9" s="201" t="s">
        <v>84</v>
      </c>
      <c r="F9" s="257">
        <f t="shared" si="0"/>
        <v>248740</v>
      </c>
      <c r="G9" s="481"/>
      <c r="H9" s="479"/>
      <c r="I9" s="258">
        <v>43663</v>
      </c>
      <c r="J9" s="95">
        <f t="shared" si="1"/>
        <v>0.17553670499316557</v>
      </c>
      <c r="K9" s="258">
        <v>64329</v>
      </c>
      <c r="L9" s="95">
        <f t="shared" si="2"/>
        <v>0.2586194419876176</v>
      </c>
      <c r="M9" s="258">
        <f t="shared" si="3"/>
        <v>107992</v>
      </c>
      <c r="N9" s="95">
        <f t="shared" si="4"/>
        <v>0.43415614698078314</v>
      </c>
      <c r="O9" s="258">
        <v>12596</v>
      </c>
      <c r="P9" s="95">
        <f t="shared" si="5"/>
        <v>5.0639221677253356E-2</v>
      </c>
      <c r="Q9" s="258">
        <v>7438</v>
      </c>
      <c r="R9" s="95">
        <f t="shared" si="6"/>
        <v>2.9902709656669614E-2</v>
      </c>
      <c r="S9" s="258">
        <f t="shared" si="7"/>
        <v>20034</v>
      </c>
      <c r="T9" s="95">
        <f t="shared" si="8"/>
        <v>8.054193133392297E-2</v>
      </c>
      <c r="U9" s="258">
        <v>18717</v>
      </c>
      <c r="V9" s="95">
        <f t="shared" si="9"/>
        <v>7.5247246120447059E-2</v>
      </c>
      <c r="W9" s="258">
        <v>1998</v>
      </c>
      <c r="X9" s="95">
        <f t="shared" si="10"/>
        <v>8.0324837179384101E-3</v>
      </c>
      <c r="Y9" s="258">
        <v>8559</v>
      </c>
      <c r="Z9" s="95">
        <f t="shared" si="11"/>
        <v>3.4409423494411832E-2</v>
      </c>
      <c r="AA9" s="258">
        <v>12290</v>
      </c>
      <c r="AB9" s="95">
        <f t="shared" si="12"/>
        <v>4.9409021468199726E-2</v>
      </c>
      <c r="AC9" s="258">
        <f t="shared" si="13"/>
        <v>20849</v>
      </c>
      <c r="AD9" s="95">
        <f t="shared" si="14"/>
        <v>8.3818444962611566E-2</v>
      </c>
      <c r="AE9" s="258">
        <v>28048</v>
      </c>
      <c r="AF9" s="95">
        <f t="shared" si="15"/>
        <v>0.1127603119723406</v>
      </c>
      <c r="AG9" s="258">
        <v>3351</v>
      </c>
      <c r="AH9" s="95">
        <f>AG9/$F9</f>
        <v>1.3471898367773578E-2</v>
      </c>
      <c r="AI9" s="258">
        <v>41556</v>
      </c>
      <c r="AJ9" s="95">
        <f t="shared" si="17"/>
        <v>0.16706601270402829</v>
      </c>
      <c r="AK9" s="258">
        <v>6195</v>
      </c>
      <c r="AL9" s="95">
        <f t="shared" si="18"/>
        <v>2.4905523840154379E-2</v>
      </c>
    </row>
    <row r="10" spans="1:38" s="73" customFormat="1" ht="14.25" hidden="1" outlineLevel="1">
      <c r="B10" s="495"/>
      <c r="C10" s="462"/>
      <c r="D10" s="201">
        <v>45873</v>
      </c>
      <c r="E10" s="201" t="s">
        <v>90</v>
      </c>
      <c r="F10" s="257">
        <f t="shared" si="0"/>
        <v>246250</v>
      </c>
      <c r="G10" s="482"/>
      <c r="H10" s="479"/>
      <c r="I10" s="258">
        <v>43377</v>
      </c>
      <c r="J10" s="95">
        <f t="shared" si="1"/>
        <v>0.17615025380710661</v>
      </c>
      <c r="K10" s="258">
        <v>63250</v>
      </c>
      <c r="L10" s="95">
        <f t="shared" si="2"/>
        <v>0.25685279187817261</v>
      </c>
      <c r="M10" s="258">
        <f t="shared" si="3"/>
        <v>106627</v>
      </c>
      <c r="N10" s="95">
        <f t="shared" si="4"/>
        <v>0.4330030456852792</v>
      </c>
      <c r="O10" s="258">
        <v>12092</v>
      </c>
      <c r="P10" s="95">
        <f t="shared" si="5"/>
        <v>4.9104568527918779E-2</v>
      </c>
      <c r="Q10" s="258">
        <v>7586</v>
      </c>
      <c r="R10" s="95">
        <f t="shared" si="6"/>
        <v>3.0806091370558376E-2</v>
      </c>
      <c r="S10" s="258">
        <f t="shared" si="7"/>
        <v>19678</v>
      </c>
      <c r="T10" s="95">
        <f t="shared" si="8"/>
        <v>7.9910659898477163E-2</v>
      </c>
      <c r="U10" s="258">
        <v>19443</v>
      </c>
      <c r="V10" s="95">
        <f t="shared" si="9"/>
        <v>7.8956345177664977E-2</v>
      </c>
      <c r="W10" s="258">
        <v>1856</v>
      </c>
      <c r="X10" s="95">
        <f t="shared" si="10"/>
        <v>7.5370558375634517E-3</v>
      </c>
      <c r="Y10" s="258">
        <v>8918</v>
      </c>
      <c r="Z10" s="95">
        <f t="shared" si="11"/>
        <v>3.6215228426395941E-2</v>
      </c>
      <c r="AA10" s="258">
        <v>11569</v>
      </c>
      <c r="AB10" s="95">
        <f t="shared" si="12"/>
        <v>4.6980710659898478E-2</v>
      </c>
      <c r="AC10" s="258">
        <f t="shared" si="13"/>
        <v>20487</v>
      </c>
      <c r="AD10" s="95">
        <f t="shared" si="14"/>
        <v>8.3195939086294413E-2</v>
      </c>
      <c r="AE10" s="258">
        <v>26987</v>
      </c>
      <c r="AF10" s="95">
        <f t="shared" si="15"/>
        <v>0.10959187817258884</v>
      </c>
      <c r="AG10" s="258">
        <v>3113</v>
      </c>
      <c r="AH10" s="95">
        <f t="shared" si="16"/>
        <v>1.2641624365482234E-2</v>
      </c>
      <c r="AI10" s="258">
        <v>41656</v>
      </c>
      <c r="AJ10" s="95">
        <f t="shared" si="17"/>
        <v>0.16916142131979695</v>
      </c>
      <c r="AK10" s="258">
        <v>6403</v>
      </c>
      <c r="AL10" s="95">
        <f t="shared" si="18"/>
        <v>2.6002030456852791E-2</v>
      </c>
    </row>
    <row r="11" spans="1:38" s="73" customFormat="1" ht="14.25" hidden="1" outlineLevel="1">
      <c r="B11" s="495"/>
      <c r="C11" s="462"/>
      <c r="D11" s="201">
        <v>45874</v>
      </c>
      <c r="E11" s="201" t="s">
        <v>91</v>
      </c>
      <c r="F11" s="257">
        <f t="shared" si="0"/>
        <v>275843</v>
      </c>
      <c r="G11" s="480">
        <f>SUM(F11:F17)</f>
        <v>1673202</v>
      </c>
      <c r="H11" s="479"/>
      <c r="I11" s="258">
        <v>42989</v>
      </c>
      <c r="J11" s="95">
        <f t="shared" si="1"/>
        <v>0.15584589784768871</v>
      </c>
      <c r="K11" s="258">
        <v>62404</v>
      </c>
      <c r="L11" s="95">
        <f t="shared" si="2"/>
        <v>0.2262301381583002</v>
      </c>
      <c r="M11" s="258">
        <f t="shared" si="3"/>
        <v>105393</v>
      </c>
      <c r="N11" s="95">
        <f t="shared" si="4"/>
        <v>0.38207603600598894</v>
      </c>
      <c r="O11" s="258">
        <v>11704</v>
      </c>
      <c r="P11" s="95">
        <f t="shared" si="5"/>
        <v>4.2429932969116492E-2</v>
      </c>
      <c r="Q11" s="258">
        <v>7424</v>
      </c>
      <c r="R11" s="95">
        <f t="shared" si="6"/>
        <v>2.6913860420601576E-2</v>
      </c>
      <c r="S11" s="258">
        <f t="shared" si="7"/>
        <v>19128</v>
      </c>
      <c r="T11" s="95">
        <f t="shared" si="8"/>
        <v>6.9343793389718064E-2</v>
      </c>
      <c r="U11" s="258">
        <v>29523</v>
      </c>
      <c r="V11" s="95">
        <f t="shared" si="9"/>
        <v>0.10702827332939389</v>
      </c>
      <c r="W11" s="258">
        <v>9414</v>
      </c>
      <c r="X11" s="95">
        <f t="shared" si="10"/>
        <v>3.4128109105541919E-2</v>
      </c>
      <c r="Y11" s="258">
        <v>25589</v>
      </c>
      <c r="Z11" s="95">
        <f t="shared" si="11"/>
        <v>9.2766537486903777E-2</v>
      </c>
      <c r="AA11" s="258">
        <v>11263</v>
      </c>
      <c r="AB11" s="95">
        <f t="shared" si="12"/>
        <v>4.0831197456524179E-2</v>
      </c>
      <c r="AC11" s="258">
        <f t="shared" si="13"/>
        <v>36852</v>
      </c>
      <c r="AD11" s="95">
        <f t="shared" si="14"/>
        <v>0.13359773494342797</v>
      </c>
      <c r="AE11" s="258">
        <v>27355</v>
      </c>
      <c r="AF11" s="95">
        <f t="shared" si="15"/>
        <v>9.9168730038463909E-2</v>
      </c>
      <c r="AG11" s="258">
        <v>2867</v>
      </c>
      <c r="AH11" s="95">
        <f t="shared" si="16"/>
        <v>1.0393593457147726E-2</v>
      </c>
      <c r="AI11" s="258">
        <v>39391</v>
      </c>
      <c r="AJ11" s="95">
        <f t="shared" si="17"/>
        <v>0.14280224620526893</v>
      </c>
      <c r="AK11" s="258">
        <v>5920</v>
      </c>
      <c r="AL11" s="95">
        <f t="shared" si="18"/>
        <v>2.1461483525048668E-2</v>
      </c>
    </row>
    <row r="12" spans="1:38" s="73" customFormat="1" ht="14.25" hidden="1" outlineLevel="1">
      <c r="B12" s="495"/>
      <c r="C12" s="462"/>
      <c r="D12" s="201">
        <v>45875</v>
      </c>
      <c r="E12" s="201" t="s">
        <v>92</v>
      </c>
      <c r="F12" s="257">
        <f t="shared" si="0"/>
        <v>255183</v>
      </c>
      <c r="G12" s="481"/>
      <c r="H12" s="479"/>
      <c r="I12" s="258">
        <v>42838</v>
      </c>
      <c r="J12" s="95">
        <f t="shared" si="1"/>
        <v>0.16787168424228888</v>
      </c>
      <c r="K12" s="258">
        <v>61055</v>
      </c>
      <c r="L12" s="95">
        <f t="shared" si="2"/>
        <v>0.23925966855158848</v>
      </c>
      <c r="M12" s="258">
        <f t="shared" si="3"/>
        <v>103893</v>
      </c>
      <c r="N12" s="95">
        <f t="shared" si="4"/>
        <v>0.40713135279387735</v>
      </c>
      <c r="O12" s="258">
        <v>11685</v>
      </c>
      <c r="P12" s="95">
        <f t="shared" si="5"/>
        <v>4.5790667873643623E-2</v>
      </c>
      <c r="Q12" s="258">
        <v>7411</v>
      </c>
      <c r="R12" s="95">
        <f t="shared" si="6"/>
        <v>2.9041903261580904E-2</v>
      </c>
      <c r="S12" s="258">
        <f t="shared" si="7"/>
        <v>19096</v>
      </c>
      <c r="T12" s="95">
        <f t="shared" si="8"/>
        <v>7.4832571135224527E-2</v>
      </c>
      <c r="U12" s="258">
        <v>25259</v>
      </c>
      <c r="V12" s="95">
        <f t="shared" si="9"/>
        <v>9.8983866480133867E-2</v>
      </c>
      <c r="W12" s="258">
        <v>6190</v>
      </c>
      <c r="X12" s="95">
        <f t="shared" si="10"/>
        <v>2.4257101766183484E-2</v>
      </c>
      <c r="Y12" s="258">
        <v>17745</v>
      </c>
      <c r="Z12" s="95">
        <f t="shared" si="11"/>
        <v>6.9538331315173812E-2</v>
      </c>
      <c r="AA12" s="258">
        <v>10845</v>
      </c>
      <c r="AB12" s="95">
        <f t="shared" si="12"/>
        <v>4.2498912545114682E-2</v>
      </c>
      <c r="AC12" s="258">
        <f t="shared" si="13"/>
        <v>28590</v>
      </c>
      <c r="AD12" s="95">
        <f t="shared" si="14"/>
        <v>0.1120372438602885</v>
      </c>
      <c r="AE12" s="258">
        <v>27217</v>
      </c>
      <c r="AF12" s="95">
        <f t="shared" si="15"/>
        <v>0.10665679140068109</v>
      </c>
      <c r="AG12" s="258">
        <v>2940</v>
      </c>
      <c r="AH12" s="95">
        <f t="shared" si="16"/>
        <v>1.1521143649851283E-2</v>
      </c>
      <c r="AI12" s="258">
        <v>35679</v>
      </c>
      <c r="AJ12" s="95">
        <f t="shared" si="17"/>
        <v>0.13981730757926664</v>
      </c>
      <c r="AK12" s="258">
        <v>6319</v>
      </c>
      <c r="AL12" s="95">
        <f t="shared" si="18"/>
        <v>2.4762621334493286E-2</v>
      </c>
    </row>
    <row r="13" spans="1:38" s="73" customFormat="1" ht="14.25" hidden="1" outlineLevel="1">
      <c r="B13" s="495"/>
      <c r="C13" s="462"/>
      <c r="D13" s="201">
        <v>45876</v>
      </c>
      <c r="E13" s="201" t="s">
        <v>93</v>
      </c>
      <c r="F13" s="257">
        <f t="shared" si="0"/>
        <v>235184</v>
      </c>
      <c r="G13" s="481"/>
      <c r="H13" s="479"/>
      <c r="I13" s="258">
        <v>41462</v>
      </c>
      <c r="J13" s="95">
        <f t="shared" si="1"/>
        <v>0.17629600653105654</v>
      </c>
      <c r="K13" s="258">
        <v>56328</v>
      </c>
      <c r="L13" s="95">
        <f t="shared" si="2"/>
        <v>0.23950608884958161</v>
      </c>
      <c r="M13" s="258">
        <f t="shared" si="3"/>
        <v>97790</v>
      </c>
      <c r="N13" s="95">
        <f t="shared" si="4"/>
        <v>0.41580209538063811</v>
      </c>
      <c r="O13" s="258">
        <v>11332</v>
      </c>
      <c r="P13" s="95">
        <f t="shared" si="5"/>
        <v>4.8183549901353831E-2</v>
      </c>
      <c r="Q13" s="258">
        <v>6941</v>
      </c>
      <c r="R13" s="95">
        <f t="shared" si="6"/>
        <v>2.9513062113068915E-2</v>
      </c>
      <c r="S13" s="258">
        <f t="shared" si="7"/>
        <v>18273</v>
      </c>
      <c r="T13" s="95">
        <f t="shared" si="8"/>
        <v>7.7696612014422753E-2</v>
      </c>
      <c r="U13" s="258">
        <v>23639</v>
      </c>
      <c r="V13" s="95">
        <f t="shared" si="9"/>
        <v>0.10051278998571331</v>
      </c>
      <c r="W13" s="258">
        <v>5574</v>
      </c>
      <c r="X13" s="95">
        <f t="shared" si="10"/>
        <v>2.3700591876998436E-2</v>
      </c>
      <c r="Y13" s="258">
        <v>13739</v>
      </c>
      <c r="Z13" s="95">
        <f t="shared" si="11"/>
        <v>5.8418089665963673E-2</v>
      </c>
      <c r="AA13" s="258">
        <v>9339</v>
      </c>
      <c r="AB13" s="95">
        <f t="shared" si="12"/>
        <v>3.9709333968297164E-2</v>
      </c>
      <c r="AC13" s="258">
        <f t="shared" si="13"/>
        <v>23078</v>
      </c>
      <c r="AD13" s="95">
        <f t="shared" si="14"/>
        <v>9.812742363426083E-2</v>
      </c>
      <c r="AE13" s="258">
        <v>24817</v>
      </c>
      <c r="AF13" s="95">
        <f t="shared" si="15"/>
        <v>0.10552163412477039</v>
      </c>
      <c r="AG13" s="258">
        <v>2739</v>
      </c>
      <c r="AH13" s="95">
        <f t="shared" si="16"/>
        <v>1.1646200421797401E-2</v>
      </c>
      <c r="AI13" s="258">
        <v>33465</v>
      </c>
      <c r="AJ13" s="95">
        <f t="shared" si="17"/>
        <v>0.14229284305054765</v>
      </c>
      <c r="AK13" s="258">
        <v>5809</v>
      </c>
      <c r="AL13" s="95">
        <f t="shared" si="18"/>
        <v>2.469980951085108E-2</v>
      </c>
    </row>
    <row r="14" spans="1:38" s="73" customFormat="1" ht="14.25" hidden="1" outlineLevel="1">
      <c r="B14" s="495"/>
      <c r="C14" s="462"/>
      <c r="D14" s="201">
        <v>45877</v>
      </c>
      <c r="E14" s="201" t="s">
        <v>88</v>
      </c>
      <c r="F14" s="257">
        <f t="shared" si="0"/>
        <v>195967</v>
      </c>
      <c r="G14" s="481"/>
      <c r="H14" s="479"/>
      <c r="I14" s="258">
        <v>30891</v>
      </c>
      <c r="J14" s="95">
        <f t="shared" si="1"/>
        <v>0.15763368322217516</v>
      </c>
      <c r="K14" s="258">
        <v>51605</v>
      </c>
      <c r="L14" s="95">
        <f t="shared" si="2"/>
        <v>0.26333515336765884</v>
      </c>
      <c r="M14" s="258">
        <f t="shared" si="3"/>
        <v>82496</v>
      </c>
      <c r="N14" s="95">
        <f t="shared" si="4"/>
        <v>0.42096883658983403</v>
      </c>
      <c r="O14" s="258">
        <v>8920</v>
      </c>
      <c r="P14" s="95">
        <f t="shared" si="5"/>
        <v>4.5517867804273165E-2</v>
      </c>
      <c r="Q14" s="258">
        <v>6304</v>
      </c>
      <c r="R14" s="95">
        <f t="shared" si="6"/>
        <v>3.2168681461674668E-2</v>
      </c>
      <c r="S14" s="258">
        <f t="shared" si="7"/>
        <v>15224</v>
      </c>
      <c r="T14" s="95">
        <f t="shared" si="8"/>
        <v>7.7686549265947841E-2</v>
      </c>
      <c r="U14" s="258">
        <v>18568</v>
      </c>
      <c r="V14" s="95">
        <f t="shared" si="9"/>
        <v>9.4750646792572224E-2</v>
      </c>
      <c r="W14" s="258">
        <v>4518</v>
      </c>
      <c r="X14" s="95">
        <f t="shared" si="10"/>
        <v>2.305490210086392E-2</v>
      </c>
      <c r="Y14" s="258">
        <v>10174</v>
      </c>
      <c r="Z14" s="95">
        <f t="shared" si="11"/>
        <v>5.1916904376757313E-2</v>
      </c>
      <c r="AA14" s="258">
        <v>9000</v>
      </c>
      <c r="AB14" s="95">
        <f t="shared" si="12"/>
        <v>4.5926099802517772E-2</v>
      </c>
      <c r="AC14" s="258">
        <f t="shared" si="13"/>
        <v>19174</v>
      </c>
      <c r="AD14" s="95">
        <f t="shared" si="14"/>
        <v>9.7843004179275078E-2</v>
      </c>
      <c r="AE14" s="258">
        <v>18188</v>
      </c>
      <c r="AF14" s="95">
        <f t="shared" si="15"/>
        <v>9.2811544800910362E-2</v>
      </c>
      <c r="AG14" s="258">
        <v>2252</v>
      </c>
      <c r="AH14" s="95">
        <f t="shared" si="16"/>
        <v>1.1491730750585558E-2</v>
      </c>
      <c r="AI14" s="258">
        <v>30376</v>
      </c>
      <c r="AJ14" s="95">
        <f t="shared" si="17"/>
        <v>0.15500568973347553</v>
      </c>
      <c r="AK14" s="258">
        <v>5171</v>
      </c>
      <c r="AL14" s="95">
        <f t="shared" si="18"/>
        <v>2.6387095786535489E-2</v>
      </c>
    </row>
    <row r="15" spans="1:38" s="73" customFormat="1" ht="14.25" hidden="1" outlineLevel="1">
      <c r="B15" s="495"/>
      <c r="C15" s="462"/>
      <c r="D15" s="201">
        <v>45878</v>
      </c>
      <c r="E15" s="201" t="s">
        <v>89</v>
      </c>
      <c r="F15" s="257">
        <f t="shared" si="0"/>
        <v>208309</v>
      </c>
      <c r="G15" s="481"/>
      <c r="H15" s="479"/>
      <c r="I15" s="258">
        <v>29723</v>
      </c>
      <c r="J15" s="95">
        <f t="shared" si="1"/>
        <v>0.14268706584929119</v>
      </c>
      <c r="K15" s="258">
        <v>58111</v>
      </c>
      <c r="L15" s="95">
        <f t="shared" si="2"/>
        <v>0.27896538315675273</v>
      </c>
      <c r="M15" s="258">
        <f t="shared" si="3"/>
        <v>87834</v>
      </c>
      <c r="N15" s="95">
        <f t="shared" si="4"/>
        <v>0.42165244900604393</v>
      </c>
      <c r="O15" s="258">
        <v>8738</v>
      </c>
      <c r="P15" s="95">
        <f t="shared" si="5"/>
        <v>4.1947299444575127E-2</v>
      </c>
      <c r="Q15" s="258">
        <v>6217</v>
      </c>
      <c r="R15" s="95">
        <f t="shared" si="6"/>
        <v>2.9845085906033825E-2</v>
      </c>
      <c r="S15" s="258">
        <f t="shared" si="7"/>
        <v>14955</v>
      </c>
      <c r="T15" s="95">
        <f t="shared" si="8"/>
        <v>7.1792385350608945E-2</v>
      </c>
      <c r="U15" s="258">
        <v>20225</v>
      </c>
      <c r="V15" s="95">
        <f t="shared" si="9"/>
        <v>9.7091340268543366E-2</v>
      </c>
      <c r="W15" s="258">
        <v>5625</v>
      </c>
      <c r="X15" s="95">
        <f t="shared" si="10"/>
        <v>2.7003153968383507E-2</v>
      </c>
      <c r="Y15" s="258">
        <v>11151</v>
      </c>
      <c r="Z15" s="95">
        <f t="shared" si="11"/>
        <v>5.3531052426923464E-2</v>
      </c>
      <c r="AA15" s="258">
        <v>10858</v>
      </c>
      <c r="AB15" s="95">
        <f t="shared" si="12"/>
        <v>5.2124488140214774E-2</v>
      </c>
      <c r="AC15" s="258">
        <f t="shared" si="13"/>
        <v>22009</v>
      </c>
      <c r="AD15" s="95">
        <f t="shared" si="14"/>
        <v>0.10565554056713825</v>
      </c>
      <c r="AE15" s="258">
        <v>18047</v>
      </c>
      <c r="AF15" s="95">
        <f t="shared" si="15"/>
        <v>8.6635719051985277E-2</v>
      </c>
      <c r="AG15" s="258">
        <v>2379</v>
      </c>
      <c r="AH15" s="95">
        <f t="shared" si="16"/>
        <v>1.1420533918361665E-2</v>
      </c>
      <c r="AI15" s="258">
        <v>32030</v>
      </c>
      <c r="AJ15" s="95">
        <f t="shared" si="17"/>
        <v>0.15376195939685755</v>
      </c>
      <c r="AK15" s="258">
        <v>5205</v>
      </c>
      <c r="AL15" s="95">
        <f t="shared" si="18"/>
        <v>2.4986918472077537E-2</v>
      </c>
    </row>
    <row r="16" spans="1:38" s="73" customFormat="1" ht="14.25" hidden="1" outlineLevel="1">
      <c r="B16" s="495"/>
      <c r="C16" s="462"/>
      <c r="D16" s="201">
        <v>45879</v>
      </c>
      <c r="E16" s="201" t="s">
        <v>84</v>
      </c>
      <c r="F16" s="257">
        <f t="shared" si="0"/>
        <v>256296</v>
      </c>
      <c r="G16" s="481"/>
      <c r="H16" s="479"/>
      <c r="I16" s="258">
        <v>42993</v>
      </c>
      <c r="J16" s="95">
        <f t="shared" si="1"/>
        <v>0.16774744826294596</v>
      </c>
      <c r="K16" s="258">
        <v>65161</v>
      </c>
      <c r="L16" s="95">
        <f t="shared" si="2"/>
        <v>0.25424118987420796</v>
      </c>
      <c r="M16" s="258">
        <f t="shared" si="3"/>
        <v>108154</v>
      </c>
      <c r="N16" s="95">
        <f t="shared" si="4"/>
        <v>0.42198863813715393</v>
      </c>
      <c r="O16" s="258">
        <v>12252</v>
      </c>
      <c r="P16" s="95">
        <f t="shared" si="5"/>
        <v>4.7804101507631799E-2</v>
      </c>
      <c r="Q16" s="258">
        <v>7323</v>
      </c>
      <c r="R16" s="95">
        <f t="shared" si="6"/>
        <v>2.8572431875643785E-2</v>
      </c>
      <c r="S16" s="258">
        <f t="shared" si="7"/>
        <v>19575</v>
      </c>
      <c r="T16" s="95">
        <f t="shared" si="8"/>
        <v>7.6376533383275588E-2</v>
      </c>
      <c r="U16" s="258">
        <v>25546</v>
      </c>
      <c r="V16" s="95">
        <f t="shared" si="9"/>
        <v>9.9673814651808842E-2</v>
      </c>
      <c r="W16" s="258">
        <v>6353</v>
      </c>
      <c r="X16" s="95">
        <f t="shared" si="10"/>
        <v>2.4787745419358867E-2</v>
      </c>
      <c r="Y16" s="258">
        <v>11767</v>
      </c>
      <c r="Z16" s="95">
        <f t="shared" si="11"/>
        <v>4.5911758279489338E-2</v>
      </c>
      <c r="AA16" s="258">
        <v>11643</v>
      </c>
      <c r="AB16" s="95">
        <f t="shared" si="12"/>
        <v>4.5427942691263226E-2</v>
      </c>
      <c r="AC16" s="258">
        <f t="shared" si="13"/>
        <v>23410</v>
      </c>
      <c r="AD16" s="95">
        <f t="shared" si="14"/>
        <v>9.1339700970752571E-2</v>
      </c>
      <c r="AE16" s="258">
        <v>27287</v>
      </c>
      <c r="AF16" s="95">
        <f t="shared" si="15"/>
        <v>0.10646674158004807</v>
      </c>
      <c r="AG16" s="258">
        <v>3008</v>
      </c>
      <c r="AH16" s="95">
        <f t="shared" si="16"/>
        <v>1.1736429753097981E-2</v>
      </c>
      <c r="AI16" s="258">
        <v>37394</v>
      </c>
      <c r="AJ16" s="95">
        <f t="shared" si="17"/>
        <v>0.14590161375909105</v>
      </c>
      <c r="AK16" s="258">
        <v>5569</v>
      </c>
      <c r="AL16" s="95">
        <f t="shared" si="18"/>
        <v>2.1728782345413117E-2</v>
      </c>
    </row>
    <row r="17" spans="2:38" s="73" customFormat="1" ht="14.25" hidden="1" outlineLevel="1">
      <c r="B17" s="496"/>
      <c r="C17" s="462"/>
      <c r="D17" s="201">
        <v>45880</v>
      </c>
      <c r="E17" s="201" t="s">
        <v>90</v>
      </c>
      <c r="F17" s="257">
        <f t="shared" si="0"/>
        <v>246420</v>
      </c>
      <c r="G17" s="482"/>
      <c r="H17" s="479"/>
      <c r="I17" s="258">
        <v>42417</v>
      </c>
      <c r="J17" s="95">
        <f t="shared" si="1"/>
        <v>0.17213294375456537</v>
      </c>
      <c r="K17" s="258">
        <v>63284</v>
      </c>
      <c r="L17" s="95">
        <f t="shared" si="2"/>
        <v>0.25681357032708385</v>
      </c>
      <c r="M17" s="258">
        <f t="shared" si="3"/>
        <v>105701</v>
      </c>
      <c r="N17" s="95">
        <f t="shared" si="4"/>
        <v>0.42894651408164924</v>
      </c>
      <c r="O17" s="258">
        <v>11705</v>
      </c>
      <c r="P17" s="95">
        <f t="shared" si="5"/>
        <v>4.7500202905608309E-2</v>
      </c>
      <c r="Q17" s="258">
        <v>7503</v>
      </c>
      <c r="R17" s="95">
        <f t="shared" si="6"/>
        <v>3.0448015583150717E-2</v>
      </c>
      <c r="S17" s="258">
        <f t="shared" si="7"/>
        <v>19208</v>
      </c>
      <c r="T17" s="95">
        <f t="shared" si="8"/>
        <v>7.7948218488759033E-2</v>
      </c>
      <c r="U17" s="258">
        <v>23940</v>
      </c>
      <c r="V17" s="95">
        <f t="shared" si="9"/>
        <v>9.7151205259313367E-2</v>
      </c>
      <c r="W17" s="258">
        <v>4610</v>
      </c>
      <c r="X17" s="95">
        <f t="shared" si="10"/>
        <v>1.8707897086275464E-2</v>
      </c>
      <c r="Y17" s="258">
        <v>11717</v>
      </c>
      <c r="Z17" s="95">
        <f t="shared" si="11"/>
        <v>4.7548900251602952E-2</v>
      </c>
      <c r="AA17" s="258">
        <v>11132</v>
      </c>
      <c r="AB17" s="95">
        <f t="shared" si="12"/>
        <v>4.5174904634364091E-2</v>
      </c>
      <c r="AC17" s="258">
        <f t="shared" si="13"/>
        <v>22849</v>
      </c>
      <c r="AD17" s="95">
        <f t="shared" si="14"/>
        <v>9.2723804885967043E-2</v>
      </c>
      <c r="AE17" s="258">
        <v>25127</v>
      </c>
      <c r="AF17" s="95">
        <f t="shared" si="15"/>
        <v>0.10196818440061683</v>
      </c>
      <c r="AG17" s="258">
        <v>2659</v>
      </c>
      <c r="AH17" s="95">
        <f t="shared" si="16"/>
        <v>1.079052024997971E-2</v>
      </c>
      <c r="AI17" s="258">
        <v>36456</v>
      </c>
      <c r="AJ17" s="95">
        <f t="shared" si="17"/>
        <v>0.14794253713172631</v>
      </c>
      <c r="AK17" s="258">
        <v>5870</v>
      </c>
      <c r="AL17" s="95">
        <f t="shared" si="18"/>
        <v>2.3821118415713011E-2</v>
      </c>
    </row>
    <row r="18" spans="2:38" s="73" customFormat="1" ht="14.25" hidden="1" outlineLevel="1">
      <c r="B18" s="459">
        <f>D26</f>
        <v>45889</v>
      </c>
      <c r="C18" s="462"/>
      <c r="D18" s="198">
        <v>45881</v>
      </c>
      <c r="E18" s="198" t="s">
        <v>91</v>
      </c>
      <c r="F18" s="257">
        <f t="shared" si="0"/>
        <v>239747</v>
      </c>
      <c r="G18" s="483">
        <f t="shared" ref="G18" si="19">SUM(F18:F24)</f>
        <v>1628812</v>
      </c>
      <c r="H18" s="479"/>
      <c r="I18" s="258">
        <v>38430</v>
      </c>
      <c r="J18" s="285">
        <f t="shared" si="1"/>
        <v>0.16029397656696434</v>
      </c>
      <c r="K18" s="258">
        <v>59833</v>
      </c>
      <c r="L18" s="285">
        <f t="shared" si="2"/>
        <v>0.2495672521449695</v>
      </c>
      <c r="M18" s="258">
        <f t="shared" si="3"/>
        <v>98263</v>
      </c>
      <c r="N18" s="285">
        <f t="shared" si="4"/>
        <v>0.40986122871193381</v>
      </c>
      <c r="O18" s="258">
        <v>10694</v>
      </c>
      <c r="P18" s="285">
        <f t="shared" si="5"/>
        <v>4.4605354811530488E-2</v>
      </c>
      <c r="Q18" s="258">
        <v>7088</v>
      </c>
      <c r="R18" s="285">
        <f t="shared" si="6"/>
        <v>2.9564499242951944E-2</v>
      </c>
      <c r="S18" s="258">
        <f t="shared" si="7"/>
        <v>17782</v>
      </c>
      <c r="T18" s="285">
        <f t="shared" si="8"/>
        <v>7.416985405448244E-2</v>
      </c>
      <c r="U18" s="258">
        <v>22429</v>
      </c>
      <c r="V18" s="285">
        <f t="shared" si="9"/>
        <v>9.3552786896186402E-2</v>
      </c>
      <c r="W18" s="258">
        <v>4275</v>
      </c>
      <c r="X18" s="285">
        <f t="shared" si="10"/>
        <v>1.783129715908854E-2</v>
      </c>
      <c r="Y18" s="258">
        <v>17802</v>
      </c>
      <c r="Z18" s="285">
        <f t="shared" si="11"/>
        <v>7.4253275327741328E-2</v>
      </c>
      <c r="AA18" s="258">
        <v>11137</v>
      </c>
      <c r="AB18" s="285">
        <f t="shared" si="12"/>
        <v>4.6453136014214982E-2</v>
      </c>
      <c r="AC18" s="258">
        <f t="shared" si="13"/>
        <v>28939</v>
      </c>
      <c r="AD18" s="285">
        <f t="shared" si="14"/>
        <v>0.12070641134195631</v>
      </c>
      <c r="AE18" s="258">
        <v>25364</v>
      </c>
      <c r="AF18" s="285">
        <f t="shared" si="15"/>
        <v>0.10579485874692905</v>
      </c>
      <c r="AG18" s="258">
        <v>2453</v>
      </c>
      <c r="AH18" s="285">
        <f t="shared" si="16"/>
        <v>1.0231619165203319E-2</v>
      </c>
      <c r="AI18" s="258">
        <v>34576</v>
      </c>
      <c r="AJ18" s="285">
        <f t="shared" si="17"/>
        <v>0.14421869720997552</v>
      </c>
      <c r="AK18" s="258">
        <v>5666</v>
      </c>
      <c r="AL18" s="285">
        <f t="shared" si="18"/>
        <v>2.3633246714244601E-2</v>
      </c>
    </row>
    <row r="19" spans="2:38" s="73" customFormat="1" ht="14.25" hidden="1" outlineLevel="1">
      <c r="B19" s="460"/>
      <c r="C19" s="462"/>
      <c r="D19" s="198">
        <v>45882</v>
      </c>
      <c r="E19" s="198" t="s">
        <v>92</v>
      </c>
      <c r="F19" s="257">
        <f t="shared" si="0"/>
        <v>246278</v>
      </c>
      <c r="G19" s="483"/>
      <c r="H19" s="479"/>
      <c r="I19" s="258">
        <v>41211</v>
      </c>
      <c r="J19" s="285">
        <f t="shared" si="1"/>
        <v>0.16733528776423393</v>
      </c>
      <c r="K19" s="258">
        <v>59689</v>
      </c>
      <c r="L19" s="285">
        <f t="shared" si="2"/>
        <v>0.24236431999610197</v>
      </c>
      <c r="M19" s="258">
        <f t="shared" si="3"/>
        <v>100900</v>
      </c>
      <c r="N19" s="285">
        <f t="shared" si="4"/>
        <v>0.40969960776033587</v>
      </c>
      <c r="O19" s="258">
        <v>11089</v>
      </c>
      <c r="P19" s="285">
        <f t="shared" si="5"/>
        <v>4.5026352333541769E-2</v>
      </c>
      <c r="Q19" s="258">
        <v>7092</v>
      </c>
      <c r="R19" s="285">
        <f t="shared" si="6"/>
        <v>2.8796725651499527E-2</v>
      </c>
      <c r="S19" s="258">
        <f t="shared" si="7"/>
        <v>18181</v>
      </c>
      <c r="T19" s="285">
        <f t="shared" si="8"/>
        <v>7.3823077985041299E-2</v>
      </c>
      <c r="U19" s="258">
        <v>23733</v>
      </c>
      <c r="V19" s="285">
        <f t="shared" si="9"/>
        <v>9.6366707541883562E-2</v>
      </c>
      <c r="W19" s="258">
        <v>5388</v>
      </c>
      <c r="X19" s="285">
        <f t="shared" si="10"/>
        <v>2.1877715427281366E-2</v>
      </c>
      <c r="Y19" s="258">
        <v>16816</v>
      </c>
      <c r="Z19" s="285">
        <f t="shared" si="11"/>
        <v>6.8280560992049641E-2</v>
      </c>
      <c r="AA19" s="258">
        <v>10778</v>
      </c>
      <c r="AB19" s="285">
        <f t="shared" si="12"/>
        <v>4.3763551758581765E-2</v>
      </c>
      <c r="AC19" s="258">
        <f t="shared" si="13"/>
        <v>27594</v>
      </c>
      <c r="AD19" s="285">
        <f t="shared" si="14"/>
        <v>0.11204411275063141</v>
      </c>
      <c r="AE19" s="258">
        <v>25484</v>
      </c>
      <c r="AF19" s="285">
        <f t="shared" si="15"/>
        <v>0.10347655901054906</v>
      </c>
      <c r="AG19" s="258">
        <v>2577</v>
      </c>
      <c r="AH19" s="285">
        <f t="shared" si="16"/>
        <v>1.0463784828527112E-2</v>
      </c>
      <c r="AI19" s="258">
        <v>36617</v>
      </c>
      <c r="AJ19" s="285">
        <f t="shared" si="17"/>
        <v>0.14868157123250961</v>
      </c>
      <c r="AK19" s="258">
        <v>5804</v>
      </c>
      <c r="AL19" s="285">
        <f t="shared" si="18"/>
        <v>2.3566863463240727E-2</v>
      </c>
    </row>
    <row r="20" spans="2:38" s="73" customFormat="1" ht="14.25" hidden="1" outlineLevel="1">
      <c r="B20" s="460"/>
      <c r="C20" s="462"/>
      <c r="D20" s="198">
        <v>45883</v>
      </c>
      <c r="E20" s="198" t="s">
        <v>93</v>
      </c>
      <c r="F20" s="257">
        <f t="shared" si="0"/>
        <v>233538</v>
      </c>
      <c r="G20" s="483"/>
      <c r="H20" s="479"/>
      <c r="I20" s="258">
        <v>40749</v>
      </c>
      <c r="J20" s="285">
        <f t="shared" si="1"/>
        <v>0.17448552269866147</v>
      </c>
      <c r="K20" s="258">
        <v>55720</v>
      </c>
      <c r="L20" s="285">
        <f t="shared" si="2"/>
        <v>0.23859072185254648</v>
      </c>
      <c r="M20" s="258">
        <f t="shared" si="3"/>
        <v>96469</v>
      </c>
      <c r="N20" s="285">
        <f t="shared" si="4"/>
        <v>0.41307624455120795</v>
      </c>
      <c r="O20" s="258">
        <v>10835</v>
      </c>
      <c r="P20" s="285">
        <f t="shared" si="5"/>
        <v>4.6395019225993199E-2</v>
      </c>
      <c r="Q20" s="258">
        <v>6926</v>
      </c>
      <c r="R20" s="285">
        <f t="shared" si="6"/>
        <v>2.9656843854105115E-2</v>
      </c>
      <c r="S20" s="258">
        <f t="shared" si="7"/>
        <v>17761</v>
      </c>
      <c r="T20" s="285">
        <f t="shared" si="8"/>
        <v>7.6051863080098314E-2</v>
      </c>
      <c r="U20" s="258">
        <v>22724</v>
      </c>
      <c r="V20" s="285">
        <f t="shared" si="9"/>
        <v>9.73032226018892E-2</v>
      </c>
      <c r="W20" s="258">
        <v>5340</v>
      </c>
      <c r="X20" s="285">
        <f t="shared" si="10"/>
        <v>2.2865657837268454E-2</v>
      </c>
      <c r="Y20" s="258">
        <v>14789</v>
      </c>
      <c r="Z20" s="285">
        <f t="shared" si="11"/>
        <v>6.332588272572344E-2</v>
      </c>
      <c r="AA20" s="258">
        <v>9553</v>
      </c>
      <c r="AB20" s="285">
        <f t="shared" si="12"/>
        <v>4.0905548561690173E-2</v>
      </c>
      <c r="AC20" s="258">
        <f t="shared" si="13"/>
        <v>24342</v>
      </c>
      <c r="AD20" s="285">
        <f t="shared" si="14"/>
        <v>0.10423143128741361</v>
      </c>
      <c r="AE20" s="258">
        <v>22909</v>
      </c>
      <c r="AF20" s="285">
        <f t="shared" si="15"/>
        <v>9.8095384905240265E-2</v>
      </c>
      <c r="AG20" s="258">
        <v>2503</v>
      </c>
      <c r="AH20" s="285">
        <f t="shared" si="16"/>
        <v>1.0717741866420025E-2</v>
      </c>
      <c r="AI20" s="258">
        <v>35648</v>
      </c>
      <c r="AJ20" s="285">
        <f t="shared" si="17"/>
        <v>0.15264325291815464</v>
      </c>
      <c r="AK20" s="258">
        <v>5842</v>
      </c>
      <c r="AL20" s="285">
        <f t="shared" si="18"/>
        <v>2.5015200952307547E-2</v>
      </c>
    </row>
    <row r="21" spans="2:38" s="73" customFormat="1" ht="14.25" hidden="1" outlineLevel="1">
      <c r="B21" s="460"/>
      <c r="C21" s="462"/>
      <c r="D21" s="198">
        <v>45884</v>
      </c>
      <c r="E21" s="198" t="s">
        <v>88</v>
      </c>
      <c r="F21" s="257">
        <f t="shared" si="0"/>
        <v>198328</v>
      </c>
      <c r="G21" s="483"/>
      <c r="H21" s="479"/>
      <c r="I21" s="258">
        <v>30430</v>
      </c>
      <c r="J21" s="285">
        <f t="shared" si="1"/>
        <v>0.15343269734984472</v>
      </c>
      <c r="K21" s="258">
        <v>50538</v>
      </c>
      <c r="L21" s="285">
        <f t="shared" si="2"/>
        <v>0.25482029768867737</v>
      </c>
      <c r="M21" s="258">
        <f t="shared" si="3"/>
        <v>80968</v>
      </c>
      <c r="N21" s="285">
        <f t="shared" si="4"/>
        <v>0.40825299503852203</v>
      </c>
      <c r="O21" s="258">
        <v>8643</v>
      </c>
      <c r="P21" s="285">
        <f t="shared" si="5"/>
        <v>4.3579323141462629E-2</v>
      </c>
      <c r="Q21" s="258">
        <v>6063</v>
      </c>
      <c r="R21" s="285">
        <f t="shared" si="6"/>
        <v>3.0570569964906619E-2</v>
      </c>
      <c r="S21" s="258">
        <f t="shared" si="7"/>
        <v>14706</v>
      </c>
      <c r="T21" s="285">
        <f t="shared" si="8"/>
        <v>7.4149893106369241E-2</v>
      </c>
      <c r="U21" s="258">
        <v>18690</v>
      </c>
      <c r="V21" s="285">
        <f t="shared" si="9"/>
        <v>9.4237828244120844E-2</v>
      </c>
      <c r="W21" s="258">
        <v>4427</v>
      </c>
      <c r="X21" s="285">
        <f t="shared" si="10"/>
        <v>2.2321608648299785E-2</v>
      </c>
      <c r="Y21" s="258">
        <v>12785</v>
      </c>
      <c r="Z21" s="285">
        <f t="shared" si="11"/>
        <v>6.4463918357468439E-2</v>
      </c>
      <c r="AA21" s="258">
        <v>9273</v>
      </c>
      <c r="AB21" s="285">
        <f t="shared" si="12"/>
        <v>4.6755879149691419E-2</v>
      </c>
      <c r="AC21" s="258">
        <f t="shared" si="13"/>
        <v>22058</v>
      </c>
      <c r="AD21" s="285">
        <f t="shared" si="14"/>
        <v>0.11121979750715985</v>
      </c>
      <c r="AE21" s="258">
        <v>17812</v>
      </c>
      <c r="AF21" s="285">
        <f t="shared" si="15"/>
        <v>8.9810818442176601E-2</v>
      </c>
      <c r="AG21" s="258">
        <v>2086</v>
      </c>
      <c r="AH21" s="285">
        <f t="shared" si="16"/>
        <v>1.0517929893913114E-2</v>
      </c>
      <c r="AI21" s="258">
        <v>32073</v>
      </c>
      <c r="AJ21" s="285">
        <f t="shared" si="17"/>
        <v>0.16171695373320963</v>
      </c>
      <c r="AK21" s="258">
        <v>5508</v>
      </c>
      <c r="AL21" s="285">
        <f t="shared" si="18"/>
        <v>2.7772175386228875E-2</v>
      </c>
    </row>
    <row r="22" spans="2:38" s="73" customFormat="1" ht="14.25" hidden="1" outlineLevel="1">
      <c r="B22" s="460"/>
      <c r="C22" s="462"/>
      <c r="D22" s="198">
        <v>45885</v>
      </c>
      <c r="E22" s="198" t="s">
        <v>89</v>
      </c>
      <c r="F22" s="257">
        <f t="shared" si="0"/>
        <v>202709</v>
      </c>
      <c r="G22" s="483"/>
      <c r="H22" s="479"/>
      <c r="I22" s="258">
        <v>29187</v>
      </c>
      <c r="J22" s="285">
        <f t="shared" si="1"/>
        <v>0.1439847268744851</v>
      </c>
      <c r="K22" s="258">
        <v>56899</v>
      </c>
      <c r="L22" s="285">
        <f t="shared" si="2"/>
        <v>0.28069301313705852</v>
      </c>
      <c r="M22" s="258">
        <f t="shared" si="3"/>
        <v>86086</v>
      </c>
      <c r="N22" s="285">
        <f t="shared" si="4"/>
        <v>0.42467774001154363</v>
      </c>
      <c r="O22" s="258">
        <v>8492</v>
      </c>
      <c r="P22" s="285">
        <f t="shared" si="5"/>
        <v>4.1892565204307654E-2</v>
      </c>
      <c r="Q22" s="258">
        <v>6080</v>
      </c>
      <c r="R22" s="285">
        <f t="shared" si="6"/>
        <v>2.9993734861303641E-2</v>
      </c>
      <c r="S22" s="258">
        <f t="shared" si="7"/>
        <v>14572</v>
      </c>
      <c r="T22" s="285">
        <f t="shared" si="8"/>
        <v>7.1886300065611294E-2</v>
      </c>
      <c r="U22" s="258">
        <v>18017</v>
      </c>
      <c r="V22" s="285">
        <f t="shared" si="9"/>
        <v>8.8881105426991402E-2</v>
      </c>
      <c r="W22" s="258">
        <v>4221</v>
      </c>
      <c r="X22" s="285">
        <f t="shared" si="10"/>
        <v>2.082295310025702E-2</v>
      </c>
      <c r="Y22" s="258">
        <v>13058</v>
      </c>
      <c r="Z22" s="285">
        <f t="shared" si="11"/>
        <v>6.4417465430740617E-2</v>
      </c>
      <c r="AA22" s="258">
        <v>10739</v>
      </c>
      <c r="AB22" s="285">
        <f t="shared" si="12"/>
        <v>5.2977420834792732E-2</v>
      </c>
      <c r="AC22" s="258">
        <f t="shared" si="13"/>
        <v>23797</v>
      </c>
      <c r="AD22" s="285">
        <f t="shared" si="14"/>
        <v>0.11739488626553335</v>
      </c>
      <c r="AE22" s="258">
        <v>17495</v>
      </c>
      <c r="AF22" s="285">
        <f t="shared" si="15"/>
        <v>8.6305985427386059E-2</v>
      </c>
      <c r="AG22" s="258">
        <v>2109</v>
      </c>
      <c r="AH22" s="285">
        <f t="shared" si="16"/>
        <v>1.04040767800147E-2</v>
      </c>
      <c r="AI22" s="258">
        <v>31224</v>
      </c>
      <c r="AJ22" s="285">
        <f t="shared" si="17"/>
        <v>0.15403361468903701</v>
      </c>
      <c r="AK22" s="258">
        <v>5188</v>
      </c>
      <c r="AL22" s="285">
        <f t="shared" si="18"/>
        <v>2.5593338233625543E-2</v>
      </c>
    </row>
    <row r="23" spans="2:38" s="73" customFormat="1" ht="14.25" hidden="1" outlineLevel="1">
      <c r="B23" s="460"/>
      <c r="C23" s="462"/>
      <c r="D23" s="198">
        <v>45886</v>
      </c>
      <c r="E23" s="198" t="s">
        <v>84</v>
      </c>
      <c r="F23" s="257">
        <f t="shared" si="0"/>
        <v>254386</v>
      </c>
      <c r="G23" s="483"/>
      <c r="H23" s="479"/>
      <c r="I23" s="258">
        <v>42588</v>
      </c>
      <c r="J23" s="285">
        <f t="shared" si="1"/>
        <v>0.16741487346001746</v>
      </c>
      <c r="K23" s="258">
        <v>63843</v>
      </c>
      <c r="L23" s="285">
        <f t="shared" si="2"/>
        <v>0.25096899986634486</v>
      </c>
      <c r="M23" s="258">
        <f t="shared" si="3"/>
        <v>106431</v>
      </c>
      <c r="N23" s="285">
        <f t="shared" si="4"/>
        <v>0.41838387332636229</v>
      </c>
      <c r="O23" s="258">
        <v>12152</v>
      </c>
      <c r="P23" s="285">
        <f t="shared" si="5"/>
        <v>4.7769924445527662E-2</v>
      </c>
      <c r="Q23" s="258">
        <v>7405</v>
      </c>
      <c r="R23" s="285">
        <f t="shared" si="6"/>
        <v>2.910930632975085E-2</v>
      </c>
      <c r="S23" s="258">
        <f t="shared" si="7"/>
        <v>19557</v>
      </c>
      <c r="T23" s="285">
        <f t="shared" si="8"/>
        <v>7.6879230775278515E-2</v>
      </c>
      <c r="U23" s="258">
        <v>23455</v>
      </c>
      <c r="V23" s="285">
        <f t="shared" si="9"/>
        <v>9.220240107553089E-2</v>
      </c>
      <c r="W23" s="258">
        <v>4816</v>
      </c>
      <c r="X23" s="285">
        <f t="shared" si="10"/>
        <v>1.8931859457674557E-2</v>
      </c>
      <c r="Y23" s="258">
        <v>15520</v>
      </c>
      <c r="Z23" s="285">
        <f t="shared" si="11"/>
        <v>6.1009646757290099E-2</v>
      </c>
      <c r="AA23" s="258">
        <v>11577</v>
      </c>
      <c r="AB23" s="285">
        <f t="shared" si="12"/>
        <v>4.5509579929713113E-2</v>
      </c>
      <c r="AC23" s="258">
        <f t="shared" si="13"/>
        <v>27097</v>
      </c>
      <c r="AD23" s="285">
        <f t="shared" si="14"/>
        <v>0.10651922668700321</v>
      </c>
      <c r="AE23" s="258">
        <v>26601</v>
      </c>
      <c r="AF23" s="285">
        <f t="shared" si="15"/>
        <v>0.10456943385249189</v>
      </c>
      <c r="AG23" s="258">
        <v>2692</v>
      </c>
      <c r="AH23" s="285">
        <f t="shared" si="16"/>
        <v>1.0582343367952638E-2</v>
      </c>
      <c r="AI23" s="258">
        <v>37901</v>
      </c>
      <c r="AJ23" s="285">
        <f t="shared" si="17"/>
        <v>0.14899011738067347</v>
      </c>
      <c r="AK23" s="258">
        <v>5836</v>
      </c>
      <c r="AL23" s="285">
        <f t="shared" si="18"/>
        <v>2.294151407703254E-2</v>
      </c>
    </row>
    <row r="24" spans="2:38" s="73" customFormat="1" ht="14.25" hidden="1" outlineLevel="1">
      <c r="B24" s="460"/>
      <c r="C24" s="462"/>
      <c r="D24" s="198">
        <v>45887</v>
      </c>
      <c r="E24" s="198" t="s">
        <v>90</v>
      </c>
      <c r="F24" s="257">
        <f t="shared" si="0"/>
        <v>253826</v>
      </c>
      <c r="G24" s="483"/>
      <c r="H24" s="479"/>
      <c r="I24" s="258">
        <v>42235</v>
      </c>
      <c r="J24" s="285">
        <f t="shared" si="1"/>
        <v>0.16639351366684263</v>
      </c>
      <c r="K24" s="258">
        <v>68514</v>
      </c>
      <c r="L24" s="285">
        <f t="shared" si="2"/>
        <v>0.26992506677802902</v>
      </c>
      <c r="M24" s="258">
        <f t="shared" si="3"/>
        <v>110749</v>
      </c>
      <c r="N24" s="285">
        <f t="shared" si="4"/>
        <v>0.43631858044487171</v>
      </c>
      <c r="O24" s="258">
        <v>11683</v>
      </c>
      <c r="P24" s="285">
        <f t="shared" si="5"/>
        <v>4.6027593705924533E-2</v>
      </c>
      <c r="Q24" s="258">
        <v>7636</v>
      </c>
      <c r="R24" s="285">
        <f t="shared" si="6"/>
        <v>3.0083600576773065E-2</v>
      </c>
      <c r="S24" s="258">
        <f t="shared" si="7"/>
        <v>19319</v>
      </c>
      <c r="T24" s="285">
        <f t="shared" si="8"/>
        <v>7.6111194282697595E-2</v>
      </c>
      <c r="U24" s="258">
        <v>22827</v>
      </c>
      <c r="V24" s="285">
        <f t="shared" si="9"/>
        <v>8.9931685485332466E-2</v>
      </c>
      <c r="W24" s="258">
        <v>4685</v>
      </c>
      <c r="X24" s="285">
        <f t="shared" si="10"/>
        <v>1.8457526021762941E-2</v>
      </c>
      <c r="Y24" s="258">
        <v>14300</v>
      </c>
      <c r="Z24" s="285">
        <f t="shared" si="11"/>
        <v>5.6337806213705453E-2</v>
      </c>
      <c r="AA24" s="258">
        <v>11357</v>
      </c>
      <c r="AB24" s="285">
        <f t="shared" si="12"/>
        <v>4.4743249312521174E-2</v>
      </c>
      <c r="AC24" s="258">
        <f t="shared" si="13"/>
        <v>25657</v>
      </c>
      <c r="AD24" s="285">
        <f t="shared" si="14"/>
        <v>0.10108105552622662</v>
      </c>
      <c r="AE24" s="258">
        <v>25695</v>
      </c>
      <c r="AF24" s="285">
        <f t="shared" si="15"/>
        <v>0.10123076438189942</v>
      </c>
      <c r="AG24" s="258">
        <v>2497</v>
      </c>
      <c r="AH24" s="285">
        <f t="shared" si="16"/>
        <v>9.8374477003931836E-3</v>
      </c>
      <c r="AI24" s="258">
        <v>36840</v>
      </c>
      <c r="AJ24" s="285">
        <f t="shared" si="17"/>
        <v>0.14513879586803557</v>
      </c>
      <c r="AK24" s="258">
        <v>5557</v>
      </c>
      <c r="AL24" s="285">
        <f t="shared" si="18"/>
        <v>2.1892950288780504E-2</v>
      </c>
    </row>
    <row r="25" spans="2:38" s="73" customFormat="1" ht="14.25" hidden="1" outlineLevel="1">
      <c r="B25" s="459">
        <f>D26</f>
        <v>45889</v>
      </c>
      <c r="C25" s="462"/>
      <c r="D25" s="198">
        <v>45888</v>
      </c>
      <c r="E25" s="198" t="s">
        <v>91</v>
      </c>
      <c r="F25" s="257">
        <f t="shared" si="0"/>
        <v>255899</v>
      </c>
      <c r="G25" s="483">
        <f t="shared" ref="G25" si="20">SUM(F25:F31)</f>
        <v>1643193</v>
      </c>
      <c r="H25" s="479"/>
      <c r="I25" s="375">
        <v>46352</v>
      </c>
      <c r="J25" s="285">
        <f t="shared" si="1"/>
        <v>0.18113396300884332</v>
      </c>
      <c r="K25" s="375">
        <v>67269</v>
      </c>
      <c r="L25" s="285">
        <f t="shared" si="2"/>
        <v>0.26287324295913622</v>
      </c>
      <c r="M25" s="375">
        <f t="shared" si="3"/>
        <v>113621</v>
      </c>
      <c r="N25" s="285">
        <f t="shared" si="4"/>
        <v>0.44400720596797955</v>
      </c>
      <c r="O25" s="375">
        <v>16029</v>
      </c>
      <c r="P25" s="285">
        <f t="shared" si="5"/>
        <v>6.2637993896029295E-2</v>
      </c>
      <c r="Q25" s="375">
        <v>7516</v>
      </c>
      <c r="R25" s="285">
        <f t="shared" si="6"/>
        <v>2.9370962762652452E-2</v>
      </c>
      <c r="S25" s="375">
        <f t="shared" si="7"/>
        <v>23545</v>
      </c>
      <c r="T25" s="285">
        <f t="shared" si="8"/>
        <v>9.2008956658681751E-2</v>
      </c>
      <c r="U25" s="375">
        <v>22469</v>
      </c>
      <c r="V25" s="285">
        <f t="shared" si="9"/>
        <v>8.7804172740026332E-2</v>
      </c>
      <c r="W25" s="375">
        <v>3893</v>
      </c>
      <c r="X25" s="285">
        <f t="shared" si="10"/>
        <v>1.5213033267031134E-2</v>
      </c>
      <c r="Y25" s="375">
        <v>14371</v>
      </c>
      <c r="Z25" s="285">
        <f t="shared" si="11"/>
        <v>5.6158875181223845E-2</v>
      </c>
      <c r="AA25" s="375">
        <v>10857</v>
      </c>
      <c r="AB25" s="285">
        <f t="shared" si="12"/>
        <v>4.2426894985912414E-2</v>
      </c>
      <c r="AC25" s="375">
        <f t="shared" si="13"/>
        <v>25228</v>
      </c>
      <c r="AD25" s="285">
        <f t="shared" si="14"/>
        <v>9.8585770167136252E-2</v>
      </c>
      <c r="AE25" s="375">
        <v>24265</v>
      </c>
      <c r="AF25" s="285">
        <f t="shared" si="15"/>
        <v>9.4822566715774589E-2</v>
      </c>
      <c r="AG25" s="375">
        <v>2118</v>
      </c>
      <c r="AH25" s="285">
        <f t="shared" si="16"/>
        <v>8.2767029179480964E-3</v>
      </c>
      <c r="AI25" s="375">
        <v>35191</v>
      </c>
      <c r="AJ25" s="285">
        <f t="shared" si="17"/>
        <v>0.13751909933215839</v>
      </c>
      <c r="AK25" s="375">
        <v>5569</v>
      </c>
      <c r="AL25" s="285">
        <f t="shared" si="18"/>
        <v>2.1762492233263906E-2</v>
      </c>
    </row>
    <row r="26" spans="2:38" s="73" customFormat="1" ht="14.25" hidden="1" outlineLevel="1">
      <c r="B26" s="460"/>
      <c r="C26" s="462"/>
      <c r="D26" s="198">
        <v>45889</v>
      </c>
      <c r="E26" s="198" t="s">
        <v>92</v>
      </c>
      <c r="F26" s="257">
        <f t="shared" si="0"/>
        <v>251326</v>
      </c>
      <c r="G26" s="483"/>
      <c r="H26" s="479"/>
      <c r="I26" s="375">
        <v>45381</v>
      </c>
      <c r="J26" s="285">
        <f t="shared" si="1"/>
        <v>0.18056627646960521</v>
      </c>
      <c r="K26" s="375">
        <v>65750</v>
      </c>
      <c r="L26" s="285">
        <f t="shared" si="2"/>
        <v>0.26161240778908668</v>
      </c>
      <c r="M26" s="375">
        <f t="shared" si="3"/>
        <v>111131</v>
      </c>
      <c r="N26" s="285">
        <f t="shared" si="4"/>
        <v>0.44217868425869189</v>
      </c>
      <c r="O26" s="375">
        <v>14229</v>
      </c>
      <c r="P26" s="285">
        <f t="shared" si="5"/>
        <v>5.6615710272713525E-2</v>
      </c>
      <c r="Q26" s="375">
        <v>7267</v>
      </c>
      <c r="R26" s="285">
        <f t="shared" si="6"/>
        <v>2.8914636766590007E-2</v>
      </c>
      <c r="S26" s="375">
        <f t="shared" si="7"/>
        <v>21496</v>
      </c>
      <c r="T26" s="285">
        <f t="shared" si="8"/>
        <v>8.5530347039303539E-2</v>
      </c>
      <c r="U26" s="375">
        <v>22259</v>
      </c>
      <c r="V26" s="285">
        <f t="shared" si="9"/>
        <v>8.8566244638437722E-2</v>
      </c>
      <c r="W26" s="375">
        <v>3682</v>
      </c>
      <c r="X26" s="285">
        <f t="shared" si="10"/>
        <v>1.4650294836188854E-2</v>
      </c>
      <c r="Y26" s="375">
        <v>14376</v>
      </c>
      <c r="Z26" s="285">
        <f t="shared" si="11"/>
        <v>5.7200607975299016E-2</v>
      </c>
      <c r="AA26" s="375">
        <v>10248</v>
      </c>
      <c r="AB26" s="285">
        <f t="shared" si="12"/>
        <v>4.0775725551673921E-2</v>
      </c>
      <c r="AC26" s="375">
        <f t="shared" si="13"/>
        <v>24624</v>
      </c>
      <c r="AD26" s="285">
        <f t="shared" si="14"/>
        <v>9.7976333526972936E-2</v>
      </c>
      <c r="AE26" s="375">
        <v>23255</v>
      </c>
      <c r="AF26" s="285">
        <f t="shared" si="15"/>
        <v>9.2529224990649597E-2</v>
      </c>
      <c r="AG26" s="375">
        <v>2191</v>
      </c>
      <c r="AH26" s="285">
        <f t="shared" si="16"/>
        <v>8.7177609956789193E-3</v>
      </c>
      <c r="AI26" s="375">
        <v>36754</v>
      </c>
      <c r="AJ26" s="285">
        <f t="shared" si="17"/>
        <v>0.14624034123011548</v>
      </c>
      <c r="AK26" s="375">
        <v>5934</v>
      </c>
      <c r="AL26" s="285">
        <f t="shared" si="18"/>
        <v>2.361076848396107E-2</v>
      </c>
    </row>
    <row r="27" spans="2:38" s="73" customFormat="1" ht="14.25" hidden="1" outlineLevel="1">
      <c r="B27" s="460"/>
      <c r="C27" s="462"/>
      <c r="D27" s="198">
        <v>45890</v>
      </c>
      <c r="E27" s="198" t="s">
        <v>93</v>
      </c>
      <c r="F27" s="257">
        <f t="shared" si="0"/>
        <v>234557</v>
      </c>
      <c r="G27" s="483"/>
      <c r="H27" s="479"/>
      <c r="I27" s="375">
        <v>44162</v>
      </c>
      <c r="J27" s="285">
        <f t="shared" si="1"/>
        <v>0.18827832893497104</v>
      </c>
      <c r="K27" s="375">
        <v>59669</v>
      </c>
      <c r="L27" s="285">
        <f t="shared" si="2"/>
        <v>0.2543901908704494</v>
      </c>
      <c r="M27" s="375">
        <f t="shared" si="3"/>
        <v>103831</v>
      </c>
      <c r="N27" s="285">
        <f t="shared" si="4"/>
        <v>0.44266851980542044</v>
      </c>
      <c r="O27" s="375">
        <v>13560</v>
      </c>
      <c r="P27" s="285">
        <f t="shared" si="5"/>
        <v>5.7811107747796908E-2</v>
      </c>
      <c r="Q27" s="375">
        <v>7066</v>
      </c>
      <c r="R27" s="285">
        <f t="shared" si="6"/>
        <v>3.0124873698077651E-2</v>
      </c>
      <c r="S27" s="375">
        <f t="shared" si="7"/>
        <v>20626</v>
      </c>
      <c r="T27" s="285">
        <f t="shared" si="8"/>
        <v>8.793598144587457E-2</v>
      </c>
      <c r="U27" s="375">
        <v>20555</v>
      </c>
      <c r="V27" s="285">
        <f t="shared" si="9"/>
        <v>8.7633283167844064E-2</v>
      </c>
      <c r="W27" s="375">
        <v>3021</v>
      </c>
      <c r="X27" s="285">
        <f t="shared" si="10"/>
        <v>1.2879598562396347E-2</v>
      </c>
      <c r="Y27" s="375">
        <v>13477</v>
      </c>
      <c r="Z27" s="285">
        <f t="shared" si="11"/>
        <v>5.7457249197423226E-2</v>
      </c>
      <c r="AA27" s="375">
        <v>8935</v>
      </c>
      <c r="AB27" s="285">
        <f t="shared" si="12"/>
        <v>3.8093086115528418E-2</v>
      </c>
      <c r="AC27" s="375">
        <f t="shared" si="13"/>
        <v>22412</v>
      </c>
      <c r="AD27" s="285">
        <f t="shared" si="14"/>
        <v>9.5550335312951651E-2</v>
      </c>
      <c r="AE27" s="375">
        <v>21520</v>
      </c>
      <c r="AF27" s="285">
        <f t="shared" si="15"/>
        <v>9.1747421735441703E-2</v>
      </c>
      <c r="AG27" s="375">
        <v>2148</v>
      </c>
      <c r="AH27" s="285">
        <f t="shared" si="16"/>
        <v>9.1576887494297758E-3</v>
      </c>
      <c r="AI27" s="375">
        <v>34868</v>
      </c>
      <c r="AJ27" s="285">
        <f t="shared" si="17"/>
        <v>0.14865469800517572</v>
      </c>
      <c r="AK27" s="375">
        <v>5576</v>
      </c>
      <c r="AL27" s="285">
        <f t="shared" si="18"/>
        <v>2.3772473215465752E-2</v>
      </c>
    </row>
    <row r="28" spans="2:38" s="73" customFormat="1" ht="14.25" hidden="1" outlineLevel="1">
      <c r="B28" s="460"/>
      <c r="C28" s="462"/>
      <c r="D28" s="198">
        <v>45891</v>
      </c>
      <c r="E28" s="198" t="s">
        <v>88</v>
      </c>
      <c r="F28" s="257">
        <f t="shared" si="0"/>
        <v>195333</v>
      </c>
      <c r="G28" s="483"/>
      <c r="H28" s="479"/>
      <c r="I28" s="375">
        <v>34445</v>
      </c>
      <c r="J28" s="285">
        <f t="shared" si="1"/>
        <v>0.17633989136500233</v>
      </c>
      <c r="K28" s="375">
        <v>53446</v>
      </c>
      <c r="L28" s="285">
        <f t="shared" si="2"/>
        <v>0.27361480139044608</v>
      </c>
      <c r="M28" s="375">
        <f t="shared" si="3"/>
        <v>87891</v>
      </c>
      <c r="N28" s="285">
        <f t="shared" si="4"/>
        <v>0.44995469275544842</v>
      </c>
      <c r="O28" s="375">
        <v>11319</v>
      </c>
      <c r="P28" s="285">
        <f t="shared" si="5"/>
        <v>5.7947197862112394E-2</v>
      </c>
      <c r="Q28" s="375">
        <v>6079</v>
      </c>
      <c r="R28" s="285">
        <f t="shared" si="6"/>
        <v>3.1121213517429212E-2</v>
      </c>
      <c r="S28" s="375">
        <f t="shared" si="7"/>
        <v>17398</v>
      </c>
      <c r="T28" s="285">
        <f t="shared" si="8"/>
        <v>8.9068411379541607E-2</v>
      </c>
      <c r="U28" s="375">
        <v>16878</v>
      </c>
      <c r="V28" s="285">
        <f t="shared" si="9"/>
        <v>8.6406290795718085E-2</v>
      </c>
      <c r="W28" s="375">
        <v>2926</v>
      </c>
      <c r="X28" s="285">
        <f t="shared" si="10"/>
        <v>1.4979547746668509E-2</v>
      </c>
      <c r="Y28" s="375">
        <v>10823</v>
      </c>
      <c r="Z28" s="285">
        <f t="shared" si="11"/>
        <v>5.5407944382157646E-2</v>
      </c>
      <c r="AA28" s="375">
        <v>8734</v>
      </c>
      <c r="AB28" s="285">
        <f t="shared" si="12"/>
        <v>4.4713386882912771E-2</v>
      </c>
      <c r="AC28" s="375">
        <f t="shared" si="13"/>
        <v>19557</v>
      </c>
      <c r="AD28" s="285">
        <f t="shared" si="14"/>
        <v>0.10012133126507042</v>
      </c>
      <c r="AE28" s="375">
        <v>15588</v>
      </c>
      <c r="AF28" s="285">
        <f t="shared" si="15"/>
        <v>7.9802183962771264E-2</v>
      </c>
      <c r="AG28" s="375">
        <v>1709</v>
      </c>
      <c r="AH28" s="285">
        <f t="shared" si="16"/>
        <v>8.7491616879892282E-3</v>
      </c>
      <c r="AI28" s="375">
        <v>28192</v>
      </c>
      <c r="AJ28" s="285">
        <f t="shared" si="17"/>
        <v>0.14432789134452448</v>
      </c>
      <c r="AK28" s="375">
        <v>5194</v>
      </c>
      <c r="AL28" s="285">
        <f t="shared" si="18"/>
        <v>2.6590489062268026E-2</v>
      </c>
    </row>
    <row r="29" spans="2:38" s="73" customFormat="1" ht="14.25" hidden="1" outlineLevel="1">
      <c r="B29" s="460"/>
      <c r="C29" s="462"/>
      <c r="D29" s="198">
        <v>45892</v>
      </c>
      <c r="E29" s="198" t="s">
        <v>89</v>
      </c>
      <c r="F29" s="257">
        <f t="shared" si="0"/>
        <v>200546</v>
      </c>
      <c r="G29" s="483"/>
      <c r="H29" s="479"/>
      <c r="I29" s="375">
        <v>32892</v>
      </c>
      <c r="J29" s="285">
        <f t="shared" si="1"/>
        <v>0.16401224656687244</v>
      </c>
      <c r="K29" s="375">
        <v>59472</v>
      </c>
      <c r="L29" s="285">
        <f t="shared" si="2"/>
        <v>0.29655041736060556</v>
      </c>
      <c r="M29" s="375">
        <f t="shared" si="3"/>
        <v>92364</v>
      </c>
      <c r="N29" s="285">
        <f t="shared" si="4"/>
        <v>0.46056266392747797</v>
      </c>
      <c r="O29" s="375">
        <v>10836</v>
      </c>
      <c r="P29" s="285">
        <f t="shared" si="5"/>
        <v>5.4032491298754398E-2</v>
      </c>
      <c r="Q29" s="375">
        <v>6107</v>
      </c>
      <c r="R29" s="285">
        <f t="shared" si="6"/>
        <v>3.0451866404715127E-2</v>
      </c>
      <c r="S29" s="375">
        <f t="shared" si="7"/>
        <v>16943</v>
      </c>
      <c r="T29" s="285">
        <f t="shared" si="8"/>
        <v>8.4484357703469529E-2</v>
      </c>
      <c r="U29" s="375">
        <v>16422</v>
      </c>
      <c r="V29" s="285">
        <f t="shared" si="9"/>
        <v>8.1886449991523141E-2</v>
      </c>
      <c r="W29" s="375">
        <v>3226</v>
      </c>
      <c r="X29" s="285">
        <f t="shared" si="10"/>
        <v>1.6086084987982807E-2</v>
      </c>
      <c r="Y29" s="375">
        <v>10080</v>
      </c>
      <c r="Z29" s="285">
        <f t="shared" si="11"/>
        <v>5.0262782603492463E-2</v>
      </c>
      <c r="AA29" s="375">
        <v>11012</v>
      </c>
      <c r="AB29" s="285">
        <f t="shared" si="12"/>
        <v>5.4910095439450302E-2</v>
      </c>
      <c r="AC29" s="375">
        <f t="shared" si="13"/>
        <v>21092</v>
      </c>
      <c r="AD29" s="285">
        <f t="shared" si="14"/>
        <v>0.10517287804294277</v>
      </c>
      <c r="AE29" s="375">
        <v>15831</v>
      </c>
      <c r="AF29" s="285">
        <f t="shared" si="15"/>
        <v>7.8939495178163607E-2</v>
      </c>
      <c r="AG29" s="375">
        <v>1816</v>
      </c>
      <c r="AH29" s="285">
        <f t="shared" si="16"/>
        <v>9.055279088089516E-3</v>
      </c>
      <c r="AI29" s="375">
        <v>27826</v>
      </c>
      <c r="AJ29" s="285">
        <f t="shared" si="17"/>
        <v>0.13875120919888703</v>
      </c>
      <c r="AK29" s="375">
        <v>5026</v>
      </c>
      <c r="AL29" s="285">
        <f t="shared" si="18"/>
        <v>2.5061581881463603E-2</v>
      </c>
    </row>
    <row r="30" spans="2:38" s="73" customFormat="1" ht="14.25" hidden="1" outlineLevel="1">
      <c r="B30" s="460"/>
      <c r="C30" s="462"/>
      <c r="D30" s="198">
        <v>45893</v>
      </c>
      <c r="E30" s="198" t="s">
        <v>84</v>
      </c>
      <c r="F30" s="257">
        <f t="shared" si="0"/>
        <v>255114</v>
      </c>
      <c r="G30" s="483"/>
      <c r="H30" s="479"/>
      <c r="I30" s="375">
        <v>46173</v>
      </c>
      <c r="J30" s="285">
        <f t="shared" si="1"/>
        <v>0.18098967520402642</v>
      </c>
      <c r="K30" s="375">
        <v>66946</v>
      </c>
      <c r="L30" s="285">
        <f t="shared" si="2"/>
        <v>0.26241601793707908</v>
      </c>
      <c r="M30" s="375">
        <f t="shared" si="3"/>
        <v>113119</v>
      </c>
      <c r="N30" s="285">
        <f t="shared" si="4"/>
        <v>0.44340569314110556</v>
      </c>
      <c r="O30" s="375">
        <v>14866</v>
      </c>
      <c r="P30" s="285">
        <f t="shared" si="5"/>
        <v>5.827198820919275E-2</v>
      </c>
      <c r="Q30" s="375">
        <v>7356</v>
      </c>
      <c r="R30" s="285">
        <f t="shared" si="6"/>
        <v>2.8834168254192244E-2</v>
      </c>
      <c r="S30" s="375">
        <f t="shared" si="7"/>
        <v>22222</v>
      </c>
      <c r="T30" s="285">
        <f t="shared" si="8"/>
        <v>8.7106156463385001E-2</v>
      </c>
      <c r="U30" s="375">
        <v>22248</v>
      </c>
      <c r="V30" s="285">
        <f t="shared" si="9"/>
        <v>8.7208071685599381E-2</v>
      </c>
      <c r="W30" s="375">
        <v>3811</v>
      </c>
      <c r="X30" s="285">
        <f t="shared" si="10"/>
        <v>1.4938419686885078E-2</v>
      </c>
      <c r="Y30" s="375">
        <v>13293</v>
      </c>
      <c r="Z30" s="285">
        <f t="shared" si="11"/>
        <v>5.2106117265222608E-2</v>
      </c>
      <c r="AA30" s="375">
        <v>11430</v>
      </c>
      <c r="AB30" s="285">
        <f t="shared" si="12"/>
        <v>4.4803499611938191E-2</v>
      </c>
      <c r="AC30" s="375">
        <f t="shared" si="13"/>
        <v>24723</v>
      </c>
      <c r="AD30" s="285">
        <f t="shared" si="14"/>
        <v>9.6909616877160792E-2</v>
      </c>
      <c r="AE30" s="375">
        <v>24216</v>
      </c>
      <c r="AF30" s="285">
        <f t="shared" si="15"/>
        <v>9.4922270043980336E-2</v>
      </c>
      <c r="AG30" s="375">
        <v>2357</v>
      </c>
      <c r="AH30" s="285">
        <f t="shared" si="16"/>
        <v>9.2390068753576832E-3</v>
      </c>
      <c r="AI30" s="375">
        <v>36887</v>
      </c>
      <c r="AJ30" s="285">
        <f t="shared" si="17"/>
        <v>0.1445902616085358</v>
      </c>
      <c r="AK30" s="375">
        <v>5531</v>
      </c>
      <c r="AL30" s="285">
        <f t="shared" si="18"/>
        <v>2.1680503617990388E-2</v>
      </c>
    </row>
    <row r="31" spans="2:38" s="73" customFormat="1" ht="14.25" hidden="1" outlineLevel="1">
      <c r="B31" s="460"/>
      <c r="C31" s="462"/>
      <c r="D31" s="198">
        <v>45894</v>
      </c>
      <c r="E31" s="198" t="s">
        <v>90</v>
      </c>
      <c r="F31" s="257">
        <f t="shared" si="0"/>
        <v>250418</v>
      </c>
      <c r="G31" s="483"/>
      <c r="H31" s="479"/>
      <c r="I31" s="375">
        <v>45603</v>
      </c>
      <c r="J31" s="285">
        <f t="shared" si="1"/>
        <v>0.18210751623285867</v>
      </c>
      <c r="K31" s="375">
        <v>66004</v>
      </c>
      <c r="L31" s="285">
        <f t="shared" si="2"/>
        <v>0.26357530209489732</v>
      </c>
      <c r="M31" s="375">
        <f t="shared" si="3"/>
        <v>111607</v>
      </c>
      <c r="N31" s="285">
        <f t="shared" si="4"/>
        <v>0.44568281832775597</v>
      </c>
      <c r="O31" s="375">
        <v>13711</v>
      </c>
      <c r="P31" s="285">
        <f t="shared" si="5"/>
        <v>5.4752453897084073E-2</v>
      </c>
      <c r="Q31" s="375">
        <v>7487</v>
      </c>
      <c r="R31" s="285">
        <f t="shared" si="6"/>
        <v>2.989801052639986E-2</v>
      </c>
      <c r="S31" s="375">
        <f t="shared" si="7"/>
        <v>21198</v>
      </c>
      <c r="T31" s="285">
        <f t="shared" si="8"/>
        <v>8.4650464423483937E-2</v>
      </c>
      <c r="U31" s="375">
        <v>22401</v>
      </c>
      <c r="V31" s="285">
        <f t="shared" si="9"/>
        <v>8.945443218937936E-2</v>
      </c>
      <c r="W31" s="375">
        <v>3539</v>
      </c>
      <c r="X31" s="285">
        <f t="shared" si="10"/>
        <v>1.4132370676229345E-2</v>
      </c>
      <c r="Y31" s="375">
        <v>13357</v>
      </c>
      <c r="Z31" s="285">
        <f t="shared" si="11"/>
        <v>5.3338817497144773E-2</v>
      </c>
      <c r="AA31" s="375">
        <v>11016</v>
      </c>
      <c r="AB31" s="285">
        <f t="shared" si="12"/>
        <v>4.3990447970992504E-2</v>
      </c>
      <c r="AC31" s="375">
        <f t="shared" si="13"/>
        <v>24373</v>
      </c>
      <c r="AD31" s="285">
        <f t="shared" si="14"/>
        <v>9.7329265468137277E-2</v>
      </c>
      <c r="AE31" s="375">
        <v>22730</v>
      </c>
      <c r="AF31" s="285">
        <f t="shared" si="15"/>
        <v>9.0768235510226905E-2</v>
      </c>
      <c r="AG31" s="375">
        <v>2320</v>
      </c>
      <c r="AH31" s="285">
        <f t="shared" si="16"/>
        <v>9.264509739715196E-3</v>
      </c>
      <c r="AI31" s="375">
        <v>36692</v>
      </c>
      <c r="AJ31" s="285">
        <f t="shared" si="17"/>
        <v>0.14652301352139224</v>
      </c>
      <c r="AK31" s="375">
        <v>5558</v>
      </c>
      <c r="AL31" s="285">
        <f t="shared" si="18"/>
        <v>2.2194890143679768E-2</v>
      </c>
    </row>
    <row r="32" spans="2:38" s="73" customFormat="1" ht="14.25" hidden="1" outlineLevel="1">
      <c r="B32" s="459">
        <f>D40</f>
        <v>45903</v>
      </c>
      <c r="C32" s="462"/>
      <c r="D32" s="198">
        <v>45895</v>
      </c>
      <c r="E32" s="198" t="s">
        <v>91</v>
      </c>
      <c r="F32" s="257">
        <f t="shared" si="0"/>
        <v>242071</v>
      </c>
      <c r="G32" s="483">
        <f t="shared" ref="G32" si="21">SUM(F32:F38)</f>
        <v>1600303</v>
      </c>
      <c r="H32" s="479"/>
      <c r="I32" s="375">
        <v>44645</v>
      </c>
      <c r="J32" s="285">
        <f t="shared" si="1"/>
        <v>0.18442936163357032</v>
      </c>
      <c r="K32" s="375">
        <v>64295</v>
      </c>
      <c r="L32" s="285">
        <f t="shared" si="2"/>
        <v>0.26560389307269355</v>
      </c>
      <c r="M32" s="375">
        <f t="shared" si="3"/>
        <v>108940</v>
      </c>
      <c r="N32" s="285">
        <f t="shared" si="4"/>
        <v>0.45003325470626387</v>
      </c>
      <c r="O32" s="375">
        <v>13118</v>
      </c>
      <c r="P32" s="285">
        <f t="shared" si="5"/>
        <v>5.4190712642158703E-2</v>
      </c>
      <c r="Q32" s="375">
        <v>7318</v>
      </c>
      <c r="R32" s="285">
        <f t="shared" si="6"/>
        <v>3.0230800054529456E-2</v>
      </c>
      <c r="S32" s="375">
        <f t="shared" si="7"/>
        <v>20436</v>
      </c>
      <c r="T32" s="285">
        <f t="shared" si="8"/>
        <v>8.4421512696688156E-2</v>
      </c>
      <c r="U32" s="375">
        <v>21453</v>
      </c>
      <c r="V32" s="285">
        <f t="shared" si="9"/>
        <v>8.8622759438346604E-2</v>
      </c>
      <c r="W32" s="375">
        <v>2795</v>
      </c>
      <c r="X32" s="285">
        <f t="shared" si="10"/>
        <v>1.1546199255590302E-2</v>
      </c>
      <c r="Y32" s="375">
        <v>13045</v>
      </c>
      <c r="Z32" s="285">
        <f t="shared" si="11"/>
        <v>5.3889148225107507E-2</v>
      </c>
      <c r="AA32" s="375">
        <v>10398</v>
      </c>
      <c r="AB32" s="285">
        <f t="shared" si="12"/>
        <v>4.2954339842442922E-2</v>
      </c>
      <c r="AC32" s="375">
        <f t="shared" si="13"/>
        <v>23443</v>
      </c>
      <c r="AD32" s="285">
        <f t="shared" si="14"/>
        <v>9.6843488067550429E-2</v>
      </c>
      <c r="AE32" s="375">
        <v>20880</v>
      </c>
      <c r="AF32" s="285">
        <f t="shared" si="15"/>
        <v>8.6255685315465291E-2</v>
      </c>
      <c r="AG32" s="375">
        <v>2164</v>
      </c>
      <c r="AH32" s="285">
        <f t="shared" si="16"/>
        <v>8.939526006832706E-3</v>
      </c>
      <c r="AI32" s="375">
        <v>36348</v>
      </c>
      <c r="AJ32" s="285">
        <f t="shared" si="17"/>
        <v>0.15015429357502552</v>
      </c>
      <c r="AK32" s="375">
        <v>5612</v>
      </c>
      <c r="AL32" s="285">
        <f t="shared" si="18"/>
        <v>2.3183280938237127E-2</v>
      </c>
    </row>
    <row r="33" spans="2:38" s="73" customFormat="1" ht="14.25" hidden="1" outlineLevel="1">
      <c r="B33" s="460"/>
      <c r="C33" s="462"/>
      <c r="D33" s="198">
        <v>45896</v>
      </c>
      <c r="E33" s="198" t="s">
        <v>92</v>
      </c>
      <c r="F33" s="257">
        <f t="shared" si="0"/>
        <v>237593</v>
      </c>
      <c r="G33" s="483"/>
      <c r="H33" s="479"/>
      <c r="I33" s="375">
        <v>44466</v>
      </c>
      <c r="J33" s="285">
        <f t="shared" si="1"/>
        <v>0.18715197838320152</v>
      </c>
      <c r="K33" s="375">
        <v>62684</v>
      </c>
      <c r="L33" s="285">
        <f t="shared" si="2"/>
        <v>0.2638293215709217</v>
      </c>
      <c r="M33" s="375">
        <f t="shared" si="3"/>
        <v>107150</v>
      </c>
      <c r="N33" s="285">
        <f t="shared" si="4"/>
        <v>0.45098129995412323</v>
      </c>
      <c r="O33" s="375">
        <v>13002</v>
      </c>
      <c r="P33" s="285">
        <f t="shared" si="5"/>
        <v>5.4723834456402339E-2</v>
      </c>
      <c r="Q33" s="375">
        <v>6967</v>
      </c>
      <c r="R33" s="285">
        <f t="shared" si="6"/>
        <v>2.9323254472985314E-2</v>
      </c>
      <c r="S33" s="375">
        <f t="shared" si="7"/>
        <v>19969</v>
      </c>
      <c r="T33" s="285">
        <f t="shared" si="8"/>
        <v>8.4047088929387656E-2</v>
      </c>
      <c r="U33" s="375">
        <v>20993</v>
      </c>
      <c r="V33" s="285">
        <f t="shared" si="9"/>
        <v>8.8356980214063546E-2</v>
      </c>
      <c r="W33" s="375">
        <v>2701</v>
      </c>
      <c r="X33" s="285">
        <f t="shared" si="10"/>
        <v>1.1368180038974213E-2</v>
      </c>
      <c r="Y33" s="375">
        <v>12402</v>
      </c>
      <c r="Z33" s="285">
        <f t="shared" si="11"/>
        <v>5.219850753178755E-2</v>
      </c>
      <c r="AA33" s="375">
        <v>9273</v>
      </c>
      <c r="AB33" s="285">
        <f t="shared" si="12"/>
        <v>3.9028927619921459E-2</v>
      </c>
      <c r="AC33" s="375">
        <f t="shared" si="13"/>
        <v>21675</v>
      </c>
      <c r="AD33" s="285">
        <f t="shared" si="14"/>
        <v>9.1227435151709016E-2</v>
      </c>
      <c r="AE33" s="375">
        <v>21042</v>
      </c>
      <c r="AF33" s="285">
        <f t="shared" si="15"/>
        <v>8.8563215246240418E-2</v>
      </c>
      <c r="AG33" s="375">
        <v>2050</v>
      </c>
      <c r="AH33" s="285">
        <f t="shared" si="16"/>
        <v>8.6282003257671727E-3</v>
      </c>
      <c r="AI33" s="375">
        <v>36455</v>
      </c>
      <c r="AJ33" s="285">
        <f t="shared" si="17"/>
        <v>0.15343465506138648</v>
      </c>
      <c r="AK33" s="375">
        <v>5558</v>
      </c>
      <c r="AL33" s="285">
        <f t="shared" si="18"/>
        <v>2.3392945078348267E-2</v>
      </c>
    </row>
    <row r="34" spans="2:38" s="73" customFormat="1" ht="14.25" hidden="1" outlineLevel="1">
      <c r="B34" s="460"/>
      <c r="C34" s="462"/>
      <c r="D34" s="198">
        <v>45897</v>
      </c>
      <c r="E34" s="198" t="s">
        <v>93</v>
      </c>
      <c r="F34" s="257">
        <f t="shared" si="0"/>
        <v>223084</v>
      </c>
      <c r="G34" s="483"/>
      <c r="H34" s="479"/>
      <c r="I34" s="375">
        <v>43825</v>
      </c>
      <c r="J34" s="285">
        <f t="shared" si="1"/>
        <v>0.19645066432375249</v>
      </c>
      <c r="K34" s="375">
        <v>57801</v>
      </c>
      <c r="L34" s="285">
        <f t="shared" si="2"/>
        <v>0.25909971131950299</v>
      </c>
      <c r="M34" s="375">
        <f t="shared" si="3"/>
        <v>101626</v>
      </c>
      <c r="N34" s="285">
        <f t="shared" si="4"/>
        <v>0.45555037564325546</v>
      </c>
      <c r="O34" s="375">
        <v>12504</v>
      </c>
      <c r="P34" s="285">
        <f t="shared" si="5"/>
        <v>5.6050635635007444E-2</v>
      </c>
      <c r="Q34" s="375">
        <v>6802</v>
      </c>
      <c r="R34" s="285">
        <f t="shared" si="6"/>
        <v>3.0490756844955263E-2</v>
      </c>
      <c r="S34" s="375">
        <f t="shared" si="7"/>
        <v>19306</v>
      </c>
      <c r="T34" s="285">
        <f t="shared" si="8"/>
        <v>8.6541392479962703E-2</v>
      </c>
      <c r="U34" s="375">
        <v>19323</v>
      </c>
      <c r="V34" s="285">
        <f t="shared" si="9"/>
        <v>8.6617596958993029E-2</v>
      </c>
      <c r="W34" s="375">
        <v>2616</v>
      </c>
      <c r="X34" s="285">
        <f t="shared" si="10"/>
        <v>1.1726524537842248E-2</v>
      </c>
      <c r="Y34" s="375">
        <v>11510</v>
      </c>
      <c r="Z34" s="285">
        <f t="shared" si="11"/>
        <v>5.159491491994047E-2</v>
      </c>
      <c r="AA34" s="375">
        <v>8036</v>
      </c>
      <c r="AB34" s="285">
        <f t="shared" si="12"/>
        <v>3.6022305499273814E-2</v>
      </c>
      <c r="AC34" s="375">
        <f t="shared" si="13"/>
        <v>19546</v>
      </c>
      <c r="AD34" s="285">
        <f t="shared" si="14"/>
        <v>8.7617220419214284E-2</v>
      </c>
      <c r="AE34" s="375">
        <v>18874</v>
      </c>
      <c r="AF34" s="285">
        <f t="shared" si="15"/>
        <v>8.4604902189309855E-2</v>
      </c>
      <c r="AG34" s="375">
        <v>1956</v>
      </c>
      <c r="AH34" s="285">
        <f t="shared" si="16"/>
        <v>8.7679977049003963E-3</v>
      </c>
      <c r="AI34" s="375">
        <v>34243</v>
      </c>
      <c r="AJ34" s="285">
        <f t="shared" si="17"/>
        <v>0.15349823384913305</v>
      </c>
      <c r="AK34" s="375">
        <v>5594</v>
      </c>
      <c r="AL34" s="285">
        <f t="shared" si="18"/>
        <v>2.5075756217388966E-2</v>
      </c>
    </row>
    <row r="35" spans="2:38" s="73" customFormat="1" ht="14.25" hidden="1" outlineLevel="1">
      <c r="B35" s="460"/>
      <c r="C35" s="462"/>
      <c r="D35" s="198">
        <v>45898</v>
      </c>
      <c r="E35" s="198" t="s">
        <v>88</v>
      </c>
      <c r="F35" s="257">
        <f t="shared" si="0"/>
        <v>190353</v>
      </c>
      <c r="G35" s="483"/>
      <c r="H35" s="479"/>
      <c r="I35" s="375">
        <v>33358</v>
      </c>
      <c r="J35" s="285">
        <f t="shared" si="1"/>
        <v>0.17524283830567419</v>
      </c>
      <c r="K35" s="375">
        <v>52547</v>
      </c>
      <c r="L35" s="285">
        <f t="shared" si="2"/>
        <v>0.27605028552216143</v>
      </c>
      <c r="M35" s="375">
        <f t="shared" si="3"/>
        <v>85905</v>
      </c>
      <c r="N35" s="285">
        <f t="shared" si="4"/>
        <v>0.45129312382783565</v>
      </c>
      <c r="O35" s="375">
        <v>9771</v>
      </c>
      <c r="P35" s="285">
        <f t="shared" si="5"/>
        <v>5.1330948290807081E-2</v>
      </c>
      <c r="Q35" s="375">
        <v>5885</v>
      </c>
      <c r="R35" s="285">
        <f t="shared" si="6"/>
        <v>3.0916245081506463E-2</v>
      </c>
      <c r="S35" s="375">
        <f t="shared" si="7"/>
        <v>15656</v>
      </c>
      <c r="T35" s="285">
        <f t="shared" si="8"/>
        <v>8.2247193372313537E-2</v>
      </c>
      <c r="U35" s="375">
        <v>16566</v>
      </c>
      <c r="V35" s="285">
        <f t="shared" si="9"/>
        <v>8.7027785220091095E-2</v>
      </c>
      <c r="W35" s="375">
        <v>2501</v>
      </c>
      <c r="X35" s="285">
        <f t="shared" si="10"/>
        <v>1.3138747484935882E-2</v>
      </c>
      <c r="Y35" s="375">
        <v>9840</v>
      </c>
      <c r="Z35" s="285">
        <f t="shared" si="11"/>
        <v>5.1693432727616589E-2</v>
      </c>
      <c r="AA35" s="375">
        <v>8154</v>
      </c>
      <c r="AB35" s="285">
        <f t="shared" si="12"/>
        <v>4.2836204315140819E-2</v>
      </c>
      <c r="AC35" s="375">
        <f t="shared" si="13"/>
        <v>17994</v>
      </c>
      <c r="AD35" s="285">
        <f t="shared" si="14"/>
        <v>9.4529637042757408E-2</v>
      </c>
      <c r="AE35" s="375">
        <v>14124</v>
      </c>
      <c r="AF35" s="285">
        <f t="shared" si="15"/>
        <v>7.4198988195615517E-2</v>
      </c>
      <c r="AG35" s="375">
        <v>1680</v>
      </c>
      <c r="AH35" s="285">
        <f t="shared" si="16"/>
        <v>8.8257080266662472E-3</v>
      </c>
      <c r="AI35" s="375">
        <v>30946</v>
      </c>
      <c r="AJ35" s="285">
        <f t="shared" si="17"/>
        <v>0.16257164321024622</v>
      </c>
      <c r="AK35" s="375">
        <v>4981</v>
      </c>
      <c r="AL35" s="285">
        <f t="shared" si="18"/>
        <v>2.6167173619538436E-2</v>
      </c>
    </row>
    <row r="36" spans="2:38" s="73" customFormat="1" ht="14.25" hidden="1" outlineLevel="1">
      <c r="B36" s="460"/>
      <c r="C36" s="462"/>
      <c r="D36" s="198">
        <v>45899</v>
      </c>
      <c r="E36" s="198" t="s">
        <v>89</v>
      </c>
      <c r="F36" s="257">
        <f t="shared" si="0"/>
        <v>202704</v>
      </c>
      <c r="G36" s="483"/>
      <c r="H36" s="479"/>
      <c r="I36" s="375">
        <v>31990</v>
      </c>
      <c r="J36" s="285">
        <f t="shared" si="1"/>
        <v>0.15781632330886416</v>
      </c>
      <c r="K36" s="375">
        <v>60019</v>
      </c>
      <c r="L36" s="285">
        <f t="shared" si="2"/>
        <v>0.2960918383455679</v>
      </c>
      <c r="M36" s="375">
        <f t="shared" si="3"/>
        <v>92009</v>
      </c>
      <c r="N36" s="285">
        <f t="shared" si="4"/>
        <v>0.4539081616544321</v>
      </c>
      <c r="O36" s="375">
        <v>9569</v>
      </c>
      <c r="P36" s="285">
        <f t="shared" si="5"/>
        <v>4.7206764543373587E-2</v>
      </c>
      <c r="Q36" s="375">
        <v>6063</v>
      </c>
      <c r="R36" s="285">
        <f t="shared" si="6"/>
        <v>2.9910608572105139E-2</v>
      </c>
      <c r="S36" s="375">
        <f t="shared" si="7"/>
        <v>15632</v>
      </c>
      <c r="T36" s="285">
        <f t="shared" si="8"/>
        <v>7.7117373115478727E-2</v>
      </c>
      <c r="U36" s="375">
        <v>17298</v>
      </c>
      <c r="V36" s="285">
        <f t="shared" si="9"/>
        <v>8.5336253847975371E-2</v>
      </c>
      <c r="W36" s="375">
        <v>2815</v>
      </c>
      <c r="X36" s="285">
        <f t="shared" si="10"/>
        <v>1.3887244454968821E-2</v>
      </c>
      <c r="Y36" s="375">
        <v>10252</v>
      </c>
      <c r="Z36" s="285">
        <f t="shared" si="11"/>
        <v>5.0576209645591605E-2</v>
      </c>
      <c r="AA36" s="375">
        <v>10848</v>
      </c>
      <c r="AB36" s="285">
        <f t="shared" si="12"/>
        <v>5.3516457494672036E-2</v>
      </c>
      <c r="AC36" s="375">
        <f t="shared" si="13"/>
        <v>21100</v>
      </c>
      <c r="AD36" s="285">
        <f t="shared" si="14"/>
        <v>0.10409266714026363</v>
      </c>
      <c r="AE36" s="375">
        <v>15254</v>
      </c>
      <c r="AF36" s="285">
        <f t="shared" si="15"/>
        <v>7.5252585050122348E-2</v>
      </c>
      <c r="AG36" s="375">
        <v>1837</v>
      </c>
      <c r="AH36" s="285">
        <f t="shared" si="16"/>
        <v>9.0624753334911986E-3</v>
      </c>
      <c r="AI36" s="375">
        <v>31266</v>
      </c>
      <c r="AJ36" s="285">
        <f t="shared" si="17"/>
        <v>0.15424461283447785</v>
      </c>
      <c r="AK36" s="375">
        <v>5493</v>
      </c>
      <c r="AL36" s="285">
        <f t="shared" si="18"/>
        <v>2.709862656878996E-2</v>
      </c>
    </row>
    <row r="37" spans="2:38" s="73" customFormat="1" ht="14.25" hidden="1" outlineLevel="1">
      <c r="B37" s="460"/>
      <c r="C37" s="462"/>
      <c r="D37" s="198">
        <v>45900</v>
      </c>
      <c r="E37" s="198" t="s">
        <v>84</v>
      </c>
      <c r="F37" s="257">
        <f t="shared" si="0"/>
        <v>251694</v>
      </c>
      <c r="G37" s="483"/>
      <c r="H37" s="479"/>
      <c r="I37" s="375">
        <v>46665</v>
      </c>
      <c r="J37" s="285">
        <f t="shared" si="1"/>
        <v>0.18540370449831939</v>
      </c>
      <c r="K37" s="375">
        <v>67311</v>
      </c>
      <c r="L37" s="285">
        <f t="shared" si="2"/>
        <v>0.26743188157047842</v>
      </c>
      <c r="M37" s="375">
        <f t="shared" si="3"/>
        <v>113976</v>
      </c>
      <c r="N37" s="285">
        <f t="shared" si="4"/>
        <v>0.45283558606879781</v>
      </c>
      <c r="O37" s="375">
        <v>13962</v>
      </c>
      <c r="P37" s="285">
        <f t="shared" si="5"/>
        <v>5.54721209087225E-2</v>
      </c>
      <c r="Q37" s="375">
        <v>7260</v>
      </c>
      <c r="R37" s="285">
        <f t="shared" si="6"/>
        <v>2.8844549333714747E-2</v>
      </c>
      <c r="S37" s="375">
        <f t="shared" si="7"/>
        <v>21222</v>
      </c>
      <c r="T37" s="285">
        <f t="shared" si="8"/>
        <v>8.4316670242437247E-2</v>
      </c>
      <c r="U37" s="375">
        <v>22122</v>
      </c>
      <c r="V37" s="285">
        <f t="shared" si="9"/>
        <v>8.7892440820996925E-2</v>
      </c>
      <c r="W37" s="375">
        <v>3265</v>
      </c>
      <c r="X37" s="285">
        <f t="shared" si="10"/>
        <v>1.2972101043330393E-2</v>
      </c>
      <c r="Y37" s="375">
        <v>13368</v>
      </c>
      <c r="Z37" s="285">
        <f t="shared" si="11"/>
        <v>5.3112112326873108E-2</v>
      </c>
      <c r="AA37" s="375">
        <v>10282</v>
      </c>
      <c r="AB37" s="285">
        <f t="shared" si="12"/>
        <v>4.0851192320834027E-2</v>
      </c>
      <c r="AC37" s="375">
        <f t="shared" si="13"/>
        <v>23650</v>
      </c>
      <c r="AD37" s="285">
        <f t="shared" si="14"/>
        <v>9.3963304647707135E-2</v>
      </c>
      <c r="AE37" s="375">
        <v>23033</v>
      </c>
      <c r="AF37" s="285">
        <f t="shared" si="15"/>
        <v>9.1511915262183441E-2</v>
      </c>
      <c r="AG37" s="375">
        <v>2277</v>
      </c>
      <c r="AH37" s="285">
        <f t="shared" si="16"/>
        <v>9.0466995637559899E-3</v>
      </c>
      <c r="AI37" s="375">
        <v>36568</v>
      </c>
      <c r="AJ37" s="285">
        <f t="shared" si="17"/>
        <v>0.1452875316853004</v>
      </c>
      <c r="AK37" s="375">
        <v>5581</v>
      </c>
      <c r="AL37" s="285">
        <f t="shared" si="18"/>
        <v>2.2173750665490634E-2</v>
      </c>
    </row>
    <row r="38" spans="2:38" s="73" customFormat="1" ht="14.25" collapsed="1">
      <c r="B38" s="460"/>
      <c r="C38" s="382"/>
      <c r="D38" s="198">
        <v>45901</v>
      </c>
      <c r="E38" s="198" t="s">
        <v>90</v>
      </c>
      <c r="F38" s="257">
        <f t="shared" si="0"/>
        <v>252804</v>
      </c>
      <c r="G38" s="483"/>
      <c r="H38" s="479">
        <f>SUM(F38:F67)</f>
        <v>3584635</v>
      </c>
      <c r="I38" s="375">
        <v>45588</v>
      </c>
      <c r="J38" s="285">
        <f t="shared" si="1"/>
        <v>0.18032942516732331</v>
      </c>
      <c r="K38" s="375">
        <v>68384</v>
      </c>
      <c r="L38" s="285">
        <f t="shared" si="2"/>
        <v>0.27050204901821173</v>
      </c>
      <c r="M38" s="375">
        <f t="shared" si="3"/>
        <v>113972</v>
      </c>
      <c r="N38" s="285">
        <f t="shared" si="4"/>
        <v>0.45083147418553504</v>
      </c>
      <c r="O38" s="375">
        <v>13376</v>
      </c>
      <c r="P38" s="285">
        <f t="shared" si="5"/>
        <v>5.2910555212733974E-2</v>
      </c>
      <c r="Q38" s="375">
        <v>7389</v>
      </c>
      <c r="R38" s="285">
        <f t="shared" si="6"/>
        <v>2.9228176769354915E-2</v>
      </c>
      <c r="S38" s="375">
        <f t="shared" si="7"/>
        <v>20765</v>
      </c>
      <c r="T38" s="285">
        <f t="shared" si="8"/>
        <v>8.2138731982088889E-2</v>
      </c>
      <c r="U38" s="375">
        <v>21728</v>
      </c>
      <c r="V38" s="285">
        <f t="shared" si="9"/>
        <v>8.5948007151785577E-2</v>
      </c>
      <c r="W38" s="375">
        <v>3016</v>
      </c>
      <c r="X38" s="285">
        <f t="shared" si="10"/>
        <v>1.1930190977990855E-2</v>
      </c>
      <c r="Y38" s="375">
        <v>13161</v>
      </c>
      <c r="Z38" s="285">
        <f t="shared" si="11"/>
        <v>5.2060093985854657E-2</v>
      </c>
      <c r="AA38" s="375">
        <v>15893</v>
      </c>
      <c r="AB38" s="285">
        <f t="shared" si="12"/>
        <v>6.2866885017642121E-2</v>
      </c>
      <c r="AC38" s="375">
        <f t="shared" si="13"/>
        <v>29054</v>
      </c>
      <c r="AD38" s="285">
        <f t="shared" si="14"/>
        <v>0.11492697900349678</v>
      </c>
      <c r="AE38" s="375">
        <v>21186</v>
      </c>
      <c r="AF38" s="285">
        <f t="shared" si="15"/>
        <v>8.3804053733327E-2</v>
      </c>
      <c r="AG38" s="375">
        <v>2111</v>
      </c>
      <c r="AH38" s="285">
        <f t="shared" si="16"/>
        <v>8.3503425578709198E-3</v>
      </c>
      <c r="AI38" s="375">
        <v>35403</v>
      </c>
      <c r="AJ38" s="285">
        <f t="shared" si="17"/>
        <v>0.1400412968149238</v>
      </c>
      <c r="AK38" s="375">
        <v>5569</v>
      </c>
      <c r="AL38" s="285">
        <f t="shared" si="18"/>
        <v>2.2028923592981125E-2</v>
      </c>
    </row>
    <row r="39" spans="2:38" s="73" customFormat="1" ht="14.25">
      <c r="B39" s="459">
        <f t="shared" ref="B39" si="22">D47</f>
        <v>45910</v>
      </c>
      <c r="C39" s="382"/>
      <c r="D39" s="198">
        <v>45902</v>
      </c>
      <c r="E39" s="198" t="s">
        <v>91</v>
      </c>
      <c r="F39" s="394">
        <f t="shared" si="0"/>
        <v>267176</v>
      </c>
      <c r="G39" s="483">
        <f t="shared" ref="G39" si="23">SUM(F39:F45)</f>
        <v>1673814</v>
      </c>
      <c r="H39" s="479"/>
      <c r="I39" s="375">
        <v>62588</v>
      </c>
      <c r="J39" s="285">
        <f t="shared" si="1"/>
        <v>0.23425756804503398</v>
      </c>
      <c r="K39" s="375">
        <v>68995</v>
      </c>
      <c r="L39" s="285">
        <f t="shared" si="2"/>
        <v>0.25823801539060393</v>
      </c>
      <c r="M39" s="375">
        <f t="shared" si="3"/>
        <v>131583</v>
      </c>
      <c r="N39" s="285">
        <f t="shared" si="4"/>
        <v>0.49249558343563793</v>
      </c>
      <c r="O39" s="375">
        <v>13154</v>
      </c>
      <c r="P39" s="285">
        <f t="shared" si="5"/>
        <v>4.9233464083600326E-2</v>
      </c>
      <c r="Q39" s="375">
        <v>7534</v>
      </c>
      <c r="R39" s="285">
        <f t="shared" si="6"/>
        <v>2.819864059646076E-2</v>
      </c>
      <c r="S39" s="375">
        <f t="shared" si="7"/>
        <v>20688</v>
      </c>
      <c r="T39" s="285">
        <f t="shared" si="8"/>
        <v>7.7432104680061078E-2</v>
      </c>
      <c r="U39" s="375">
        <v>21093</v>
      </c>
      <c r="V39" s="285">
        <f t="shared" si="9"/>
        <v>7.8947959397550685E-2</v>
      </c>
      <c r="W39" s="375">
        <v>2750</v>
      </c>
      <c r="X39" s="285">
        <f t="shared" si="10"/>
        <v>1.0292840674312064E-2</v>
      </c>
      <c r="Y39" s="375">
        <v>12742</v>
      </c>
      <c r="Z39" s="285">
        <f t="shared" si="11"/>
        <v>4.7691409408030662E-2</v>
      </c>
      <c r="AA39" s="375">
        <v>16438</v>
      </c>
      <c r="AB39" s="285">
        <f t="shared" si="12"/>
        <v>6.1524987274306074E-2</v>
      </c>
      <c r="AC39" s="375">
        <f t="shared" si="13"/>
        <v>29180</v>
      </c>
      <c r="AD39" s="285">
        <f t="shared" si="14"/>
        <v>0.10921639668233674</v>
      </c>
      <c r="AE39" s="375">
        <v>21012</v>
      </c>
      <c r="AF39" s="285">
        <f t="shared" si="15"/>
        <v>7.8644788454052761E-2</v>
      </c>
      <c r="AG39" s="375">
        <v>2008</v>
      </c>
      <c r="AH39" s="285">
        <f t="shared" si="16"/>
        <v>7.5156451178249543E-3</v>
      </c>
      <c r="AI39" s="375">
        <v>33296</v>
      </c>
      <c r="AJ39" s="285">
        <f t="shared" si="17"/>
        <v>0.12462197203341617</v>
      </c>
      <c r="AK39" s="375">
        <v>5566</v>
      </c>
      <c r="AL39" s="285">
        <f t="shared" si="18"/>
        <v>2.0832709524807619E-2</v>
      </c>
    </row>
    <row r="40" spans="2:38" s="73" customFormat="1" ht="14.25">
      <c r="B40" s="460"/>
      <c r="C40" s="382"/>
      <c r="D40" s="198">
        <v>45903</v>
      </c>
      <c r="E40" s="198" t="s">
        <v>92</v>
      </c>
      <c r="F40" s="394">
        <f t="shared" si="0"/>
        <v>255665</v>
      </c>
      <c r="G40" s="483"/>
      <c r="H40" s="479"/>
      <c r="I40" s="375">
        <v>59905</v>
      </c>
      <c r="J40" s="285">
        <f t="shared" si="1"/>
        <v>0.23431052353665929</v>
      </c>
      <c r="K40" s="375">
        <v>67120</v>
      </c>
      <c r="L40" s="285">
        <f t="shared" si="2"/>
        <v>0.26253104648661335</v>
      </c>
      <c r="M40" s="375">
        <f t="shared" si="3"/>
        <v>127025</v>
      </c>
      <c r="N40" s="285">
        <f t="shared" si="4"/>
        <v>0.49684157002327262</v>
      </c>
      <c r="O40" s="375">
        <v>11962</v>
      </c>
      <c r="P40" s="285">
        <f t="shared" si="5"/>
        <v>4.6787788707879453E-2</v>
      </c>
      <c r="Q40" s="375">
        <v>7158</v>
      </c>
      <c r="R40" s="285">
        <f t="shared" si="6"/>
        <v>2.7997574951596816E-2</v>
      </c>
      <c r="S40" s="375">
        <f t="shared" si="7"/>
        <v>19120</v>
      </c>
      <c r="T40" s="285">
        <f t="shared" si="8"/>
        <v>7.4785363659476273E-2</v>
      </c>
      <c r="U40" s="375">
        <v>20282</v>
      </c>
      <c r="V40" s="285">
        <f t="shared" si="9"/>
        <v>7.9330373731249876E-2</v>
      </c>
      <c r="W40" s="375">
        <v>2689</v>
      </c>
      <c r="X40" s="285">
        <f t="shared" si="10"/>
        <v>1.0517669606711908E-2</v>
      </c>
      <c r="Y40" s="375">
        <v>11996</v>
      </c>
      <c r="Z40" s="285">
        <f t="shared" si="11"/>
        <v>4.6920775233215341E-2</v>
      </c>
      <c r="AA40" s="375">
        <v>14318</v>
      </c>
      <c r="AB40" s="285">
        <f t="shared" si="12"/>
        <v>5.6002972639978096E-2</v>
      </c>
      <c r="AC40" s="375">
        <f t="shared" si="13"/>
        <v>26314</v>
      </c>
      <c r="AD40" s="285">
        <f t="shared" si="14"/>
        <v>0.10292374787319343</v>
      </c>
      <c r="AE40" s="375">
        <v>20569</v>
      </c>
      <c r="AF40" s="285">
        <f t="shared" si="15"/>
        <v>8.0452936459820462E-2</v>
      </c>
      <c r="AG40" s="375">
        <v>1995</v>
      </c>
      <c r="AH40" s="285">
        <f t="shared" si="16"/>
        <v>7.8031799425028843E-3</v>
      </c>
      <c r="AI40" s="375">
        <v>32305</v>
      </c>
      <c r="AJ40" s="285">
        <f t="shared" si="17"/>
        <v>0.1263567559110555</v>
      </c>
      <c r="AK40" s="375">
        <v>5366</v>
      </c>
      <c r="AL40" s="285">
        <f t="shared" si="18"/>
        <v>2.0988402792717031E-2</v>
      </c>
    </row>
    <row r="41" spans="2:38" s="73" customFormat="1" ht="14.25">
      <c r="B41" s="460"/>
      <c r="C41" s="382"/>
      <c r="D41" s="198">
        <v>45904</v>
      </c>
      <c r="E41" s="198" t="s">
        <v>93</v>
      </c>
      <c r="F41" s="394">
        <f t="shared" si="0"/>
        <v>230570</v>
      </c>
      <c r="G41" s="483"/>
      <c r="H41" s="479"/>
      <c r="I41" s="375">
        <v>55264</v>
      </c>
      <c r="J41" s="285">
        <f t="shared" si="1"/>
        <v>0.23968426074510996</v>
      </c>
      <c r="K41" s="375">
        <v>59591</v>
      </c>
      <c r="L41" s="285">
        <f t="shared" si="2"/>
        <v>0.25845079585375375</v>
      </c>
      <c r="M41" s="375">
        <f t="shared" si="3"/>
        <v>114855</v>
      </c>
      <c r="N41" s="285">
        <f t="shared" si="4"/>
        <v>0.4981350565988637</v>
      </c>
      <c r="O41" s="375">
        <v>11268</v>
      </c>
      <c r="P41" s="285">
        <f t="shared" si="5"/>
        <v>4.8870191265125561E-2</v>
      </c>
      <c r="Q41" s="375">
        <v>7201</v>
      </c>
      <c r="R41" s="285">
        <f t="shared" si="6"/>
        <v>3.1231296352517673E-2</v>
      </c>
      <c r="S41" s="375">
        <f t="shared" si="7"/>
        <v>18469</v>
      </c>
      <c r="T41" s="285">
        <f t="shared" si="8"/>
        <v>8.0101487617643227E-2</v>
      </c>
      <c r="U41" s="375">
        <v>18929</v>
      </c>
      <c r="V41" s="285">
        <f t="shared" si="9"/>
        <v>8.2096543349091389E-2</v>
      </c>
      <c r="W41" s="375">
        <v>2550</v>
      </c>
      <c r="X41" s="285">
        <f t="shared" si="10"/>
        <v>1.105954807650605E-2</v>
      </c>
      <c r="Y41" s="375">
        <v>10937</v>
      </c>
      <c r="Z41" s="285">
        <f t="shared" si="11"/>
        <v>4.7434618554018301E-2</v>
      </c>
      <c r="AA41" s="375">
        <v>9789</v>
      </c>
      <c r="AB41" s="285">
        <f t="shared" si="12"/>
        <v>4.2455653380752051E-2</v>
      </c>
      <c r="AC41" s="375">
        <f t="shared" si="13"/>
        <v>20726</v>
      </c>
      <c r="AD41" s="285">
        <f t="shared" si="14"/>
        <v>8.9890271934770352E-2</v>
      </c>
      <c r="AE41" s="375">
        <v>18183</v>
      </c>
      <c r="AF41" s="285">
        <f t="shared" si="15"/>
        <v>7.8861083402003734E-2</v>
      </c>
      <c r="AG41" s="375">
        <v>1795</v>
      </c>
      <c r="AH41" s="285">
        <f t="shared" si="16"/>
        <v>7.7850544303248474E-3</v>
      </c>
      <c r="AI41" s="375">
        <v>30052</v>
      </c>
      <c r="AJ41" s="285">
        <f t="shared" si="17"/>
        <v>0.13033785835104306</v>
      </c>
      <c r="AK41" s="375">
        <v>5011</v>
      </c>
      <c r="AL41" s="285">
        <f t="shared" si="18"/>
        <v>2.1733096239753655E-2</v>
      </c>
    </row>
    <row r="42" spans="2:38" s="73" customFormat="1" ht="14.25">
      <c r="B42" s="460"/>
      <c r="C42" s="382"/>
      <c r="D42" s="198">
        <v>45905</v>
      </c>
      <c r="E42" s="198" t="s">
        <v>88</v>
      </c>
      <c r="F42" s="394">
        <f t="shared" si="0"/>
        <v>194911</v>
      </c>
      <c r="G42" s="483"/>
      <c r="H42" s="479"/>
      <c r="I42" s="375">
        <v>44032</v>
      </c>
      <c r="J42" s="285">
        <f t="shared" si="1"/>
        <v>0.22590823504060828</v>
      </c>
      <c r="K42" s="375">
        <v>54403</v>
      </c>
      <c r="L42" s="285">
        <f t="shared" si="2"/>
        <v>0.27911713551313161</v>
      </c>
      <c r="M42" s="375">
        <f t="shared" si="3"/>
        <v>98435</v>
      </c>
      <c r="N42" s="285">
        <f t="shared" si="4"/>
        <v>0.50502537055373986</v>
      </c>
      <c r="O42" s="375">
        <v>8354</v>
      </c>
      <c r="P42" s="285">
        <f t="shared" si="5"/>
        <v>4.286058765282616E-2</v>
      </c>
      <c r="Q42" s="375">
        <v>5755</v>
      </c>
      <c r="R42" s="285">
        <f t="shared" si="6"/>
        <v>2.952629661743052E-2</v>
      </c>
      <c r="S42" s="375">
        <f t="shared" si="7"/>
        <v>14109</v>
      </c>
      <c r="T42" s="285">
        <f t="shared" si="8"/>
        <v>7.2386884270256677E-2</v>
      </c>
      <c r="U42" s="375">
        <v>15413</v>
      </c>
      <c r="V42" s="285">
        <f t="shared" si="9"/>
        <v>7.9077117248385162E-2</v>
      </c>
      <c r="W42" s="375">
        <v>2282</v>
      </c>
      <c r="X42" s="285">
        <f t="shared" si="10"/>
        <v>1.1707907711724839E-2</v>
      </c>
      <c r="Y42" s="375">
        <v>8929</v>
      </c>
      <c r="Z42" s="285">
        <f t="shared" si="11"/>
        <v>4.5810652041188032E-2</v>
      </c>
      <c r="AA42" s="375">
        <v>8319</v>
      </c>
      <c r="AB42" s="285">
        <f t="shared" si="12"/>
        <v>4.2681018516143268E-2</v>
      </c>
      <c r="AC42" s="375">
        <f t="shared" si="13"/>
        <v>17248</v>
      </c>
      <c r="AD42" s="285">
        <f t="shared" si="14"/>
        <v>8.8491670557331301E-2</v>
      </c>
      <c r="AE42" s="375">
        <v>13178</v>
      </c>
      <c r="AF42" s="285">
        <f t="shared" si="15"/>
        <v>6.7610345234491637E-2</v>
      </c>
      <c r="AG42" s="375">
        <v>1544</v>
      </c>
      <c r="AH42" s="285">
        <f t="shared" si="16"/>
        <v>7.9215642010969107E-3</v>
      </c>
      <c r="AI42" s="375">
        <v>27810</v>
      </c>
      <c r="AJ42" s="285">
        <f t="shared" si="17"/>
        <v>0.14268050546146702</v>
      </c>
      <c r="AK42" s="375">
        <v>4892</v>
      </c>
      <c r="AL42" s="285">
        <f t="shared" si="18"/>
        <v>2.5098634761506533E-2</v>
      </c>
    </row>
    <row r="43" spans="2:38" s="73" customFormat="1" ht="14.25">
      <c r="B43" s="460"/>
      <c r="C43" s="382"/>
      <c r="D43" s="198">
        <v>45906</v>
      </c>
      <c r="E43" s="198" t="s">
        <v>89</v>
      </c>
      <c r="F43" s="394">
        <f t="shared" si="0"/>
        <v>202561</v>
      </c>
      <c r="G43" s="483"/>
      <c r="H43" s="479"/>
      <c r="I43" s="375">
        <v>42040</v>
      </c>
      <c r="J43" s="285">
        <f t="shared" si="1"/>
        <v>0.20754241932059972</v>
      </c>
      <c r="K43" s="375">
        <v>61363</v>
      </c>
      <c r="L43" s="285">
        <f t="shared" si="2"/>
        <v>0.30293590572716367</v>
      </c>
      <c r="M43" s="375">
        <f t="shared" si="3"/>
        <v>103403</v>
      </c>
      <c r="N43" s="285">
        <f t="shared" si="4"/>
        <v>0.51047832504776336</v>
      </c>
      <c r="O43" s="375">
        <v>7993</v>
      </c>
      <c r="P43" s="285">
        <f t="shared" si="5"/>
        <v>3.9459718307077868E-2</v>
      </c>
      <c r="Q43" s="375">
        <v>5731</v>
      </c>
      <c r="R43" s="285">
        <f t="shared" si="6"/>
        <v>2.8292711825079853E-2</v>
      </c>
      <c r="S43" s="375">
        <f t="shared" si="7"/>
        <v>13724</v>
      </c>
      <c r="T43" s="285">
        <f t="shared" si="8"/>
        <v>6.7752430132157718E-2</v>
      </c>
      <c r="U43" s="375">
        <v>14949</v>
      </c>
      <c r="V43" s="285">
        <f t="shared" si="9"/>
        <v>7.3799991113787947E-2</v>
      </c>
      <c r="W43" s="375">
        <v>2569</v>
      </c>
      <c r="X43" s="285">
        <f t="shared" si="10"/>
        <v>1.2682599315761671E-2</v>
      </c>
      <c r="Y43" s="375">
        <v>9579</v>
      </c>
      <c r="Z43" s="285">
        <f t="shared" si="11"/>
        <v>4.7289458484110959E-2</v>
      </c>
      <c r="AA43" s="375">
        <v>10597</v>
      </c>
      <c r="AB43" s="285">
        <f t="shared" si="12"/>
        <v>5.2315105079457545E-2</v>
      </c>
      <c r="AC43" s="375">
        <f t="shared" si="13"/>
        <v>20176</v>
      </c>
      <c r="AD43" s="285">
        <f t="shared" si="14"/>
        <v>9.9604563563568504E-2</v>
      </c>
      <c r="AE43" s="375">
        <v>13837</v>
      </c>
      <c r="AF43" s="285">
        <f t="shared" si="15"/>
        <v>6.8310286777810147E-2</v>
      </c>
      <c r="AG43" s="375">
        <v>1658</v>
      </c>
      <c r="AH43" s="285">
        <f t="shared" si="16"/>
        <v>8.1851886592187052E-3</v>
      </c>
      <c r="AI43" s="375">
        <v>27464</v>
      </c>
      <c r="AJ43" s="285">
        <f t="shared" si="17"/>
        <v>0.13558384881591223</v>
      </c>
      <c r="AK43" s="375">
        <v>4781</v>
      </c>
      <c r="AL43" s="285">
        <f t="shared" si="18"/>
        <v>2.360276657401968E-2</v>
      </c>
    </row>
    <row r="44" spans="2:38" s="73" customFormat="1" ht="14.25">
      <c r="B44" s="460"/>
      <c r="C44" s="382"/>
      <c r="D44" s="198">
        <v>45907</v>
      </c>
      <c r="E44" s="198" t="s">
        <v>84</v>
      </c>
      <c r="F44" s="394">
        <f t="shared" si="0"/>
        <v>262932</v>
      </c>
      <c r="G44" s="483"/>
      <c r="H44" s="479"/>
      <c r="I44" s="375">
        <v>59634</v>
      </c>
      <c r="J44" s="285">
        <f t="shared" si="1"/>
        <v>0.22680388845785221</v>
      </c>
      <c r="K44" s="375">
        <v>69271</v>
      </c>
      <c r="L44" s="285">
        <f t="shared" si="2"/>
        <v>0.26345595058798471</v>
      </c>
      <c r="M44" s="375">
        <f t="shared" si="3"/>
        <v>128905</v>
      </c>
      <c r="N44" s="285">
        <f t="shared" si="4"/>
        <v>0.49025983904583692</v>
      </c>
      <c r="O44" s="375">
        <v>12328</v>
      </c>
      <c r="P44" s="285">
        <f t="shared" si="5"/>
        <v>4.6886647498212468E-2</v>
      </c>
      <c r="Q44" s="375">
        <v>7241</v>
      </c>
      <c r="R44" s="285">
        <f t="shared" si="6"/>
        <v>2.7539439855171679E-2</v>
      </c>
      <c r="S44" s="375">
        <f t="shared" si="7"/>
        <v>19569</v>
      </c>
      <c r="T44" s="285">
        <f t="shared" si="8"/>
        <v>7.4426087353384143E-2</v>
      </c>
      <c r="U44" s="375">
        <v>21484</v>
      </c>
      <c r="V44" s="285">
        <f t="shared" si="9"/>
        <v>8.1709339296852423E-2</v>
      </c>
      <c r="W44" s="375">
        <v>3546</v>
      </c>
      <c r="X44" s="285">
        <f t="shared" si="10"/>
        <v>1.3486376705764228E-2</v>
      </c>
      <c r="Y44" s="375">
        <v>12855</v>
      </c>
      <c r="Z44" s="285">
        <f t="shared" si="11"/>
        <v>4.8890968006937152E-2</v>
      </c>
      <c r="AA44" s="375">
        <v>12659</v>
      </c>
      <c r="AB44" s="285">
        <f t="shared" si="12"/>
        <v>4.8145528121339355E-2</v>
      </c>
      <c r="AC44" s="375">
        <f t="shared" si="13"/>
        <v>25514</v>
      </c>
      <c r="AD44" s="285">
        <f t="shared" si="14"/>
        <v>9.7036496128276514E-2</v>
      </c>
      <c r="AE44" s="375">
        <v>21915</v>
      </c>
      <c r="AF44" s="285">
        <f t="shared" si="15"/>
        <v>8.3348546392223083E-2</v>
      </c>
      <c r="AG44" s="375">
        <v>2085</v>
      </c>
      <c r="AH44" s="285">
        <f t="shared" si="16"/>
        <v>7.9298069462826887E-3</v>
      </c>
      <c r="AI44" s="375">
        <v>34510</v>
      </c>
      <c r="AJ44" s="285">
        <f t="shared" si="17"/>
        <v>0.13125066557132642</v>
      </c>
      <c r="AK44" s="375">
        <v>5404</v>
      </c>
      <c r="AL44" s="285">
        <f t="shared" si="18"/>
        <v>2.055284256005355E-2</v>
      </c>
    </row>
    <row r="45" spans="2:38" s="73" customFormat="1" ht="14.25">
      <c r="B45" s="460"/>
      <c r="C45" s="382"/>
      <c r="D45" s="198">
        <v>45908</v>
      </c>
      <c r="E45" s="198" t="s">
        <v>90</v>
      </c>
      <c r="F45" s="394">
        <f t="shared" si="0"/>
        <v>259999</v>
      </c>
      <c r="G45" s="483"/>
      <c r="H45" s="479"/>
      <c r="I45" s="375">
        <v>57617</v>
      </c>
      <c r="J45" s="285">
        <f t="shared" si="1"/>
        <v>0.22160469847960954</v>
      </c>
      <c r="K45" s="375">
        <v>70337</v>
      </c>
      <c r="L45" s="285">
        <f t="shared" si="2"/>
        <v>0.27052796356909065</v>
      </c>
      <c r="M45" s="375">
        <f t="shared" si="3"/>
        <v>127954</v>
      </c>
      <c r="N45" s="285">
        <f t="shared" si="4"/>
        <v>0.49213266204870021</v>
      </c>
      <c r="O45" s="375">
        <v>11714</v>
      </c>
      <c r="P45" s="285">
        <f t="shared" si="5"/>
        <v>4.5054019438536305E-2</v>
      </c>
      <c r="Q45" s="375">
        <v>7257</v>
      </c>
      <c r="R45" s="285">
        <f t="shared" si="6"/>
        <v>2.7911645814022362E-2</v>
      </c>
      <c r="S45" s="375">
        <f t="shared" si="7"/>
        <v>18971</v>
      </c>
      <c r="T45" s="285">
        <f t="shared" si="8"/>
        <v>7.2965665252558667E-2</v>
      </c>
      <c r="U45" s="375">
        <v>21566</v>
      </c>
      <c r="V45" s="285">
        <f t="shared" si="9"/>
        <v>8.2946472871049504E-2</v>
      </c>
      <c r="W45" s="375">
        <v>3289</v>
      </c>
      <c r="X45" s="285">
        <f t="shared" si="10"/>
        <v>1.2650048654033285E-2</v>
      </c>
      <c r="Y45" s="375">
        <v>12741</v>
      </c>
      <c r="Z45" s="285">
        <f t="shared" si="11"/>
        <v>4.9004034630902429E-2</v>
      </c>
      <c r="AA45" s="375">
        <v>12789</v>
      </c>
      <c r="AB45" s="285">
        <f t="shared" si="12"/>
        <v>4.9188650725579715E-2</v>
      </c>
      <c r="AC45" s="375">
        <f t="shared" si="13"/>
        <v>25530</v>
      </c>
      <c r="AD45" s="285">
        <f t="shared" si="14"/>
        <v>9.8192685356482137E-2</v>
      </c>
      <c r="AE45" s="375">
        <v>21983</v>
      </c>
      <c r="AF45" s="285">
        <f t="shared" si="15"/>
        <v>8.4550325193558443E-2</v>
      </c>
      <c r="AG45" s="375">
        <v>2131</v>
      </c>
      <c r="AH45" s="285">
        <f t="shared" si="16"/>
        <v>8.1961853699437301E-3</v>
      </c>
      <c r="AI45" s="375">
        <v>32977</v>
      </c>
      <c r="AJ45" s="285">
        <f t="shared" si="17"/>
        <v>0.12683510321193542</v>
      </c>
      <c r="AK45" s="375">
        <v>5598</v>
      </c>
      <c r="AL45" s="285">
        <f t="shared" si="18"/>
        <v>2.1530852041738623E-2</v>
      </c>
    </row>
    <row r="46" spans="2:38" s="73" customFormat="1" ht="14.25" collapsed="1">
      <c r="B46" s="491">
        <f t="shared" ref="B46" si="24">D54</f>
        <v>45917</v>
      </c>
      <c r="C46" s="382"/>
      <c r="D46" s="198">
        <v>45909</v>
      </c>
      <c r="E46" s="198" t="s">
        <v>91</v>
      </c>
      <c r="F46" s="394">
        <f t="shared" si="0"/>
        <v>258026</v>
      </c>
      <c r="G46" s="488">
        <f t="shared" ref="G46" si="25">SUM(F46:F52)</f>
        <v>1658017</v>
      </c>
      <c r="H46" s="479"/>
      <c r="I46" s="375">
        <v>63789</v>
      </c>
      <c r="J46" s="285">
        <f t="shared" si="1"/>
        <v>0.24721927247641712</v>
      </c>
      <c r="K46" s="375">
        <v>67110</v>
      </c>
      <c r="L46" s="285">
        <f t="shared" si="2"/>
        <v>0.26009006844271509</v>
      </c>
      <c r="M46" s="375">
        <f t="shared" si="3"/>
        <v>130899</v>
      </c>
      <c r="N46" s="285">
        <f t="shared" si="4"/>
        <v>0.50730934091913216</v>
      </c>
      <c r="O46" s="375">
        <v>10863</v>
      </c>
      <c r="P46" s="285">
        <f t="shared" si="5"/>
        <v>4.210040848596653E-2</v>
      </c>
      <c r="Q46" s="375">
        <v>7079</v>
      </c>
      <c r="R46" s="285">
        <f t="shared" si="6"/>
        <v>2.7435219706541201E-2</v>
      </c>
      <c r="S46" s="375">
        <f t="shared" si="7"/>
        <v>17942</v>
      </c>
      <c r="T46" s="285">
        <f t="shared" si="8"/>
        <v>6.9535628192507734E-2</v>
      </c>
      <c r="U46" s="375">
        <v>20848</v>
      </c>
      <c r="V46" s="285">
        <f t="shared" si="9"/>
        <v>8.0798059110322215E-2</v>
      </c>
      <c r="W46" s="375">
        <v>2878</v>
      </c>
      <c r="X46" s="285">
        <f t="shared" si="10"/>
        <v>1.1153914721772224E-2</v>
      </c>
      <c r="Y46" s="375">
        <v>12134</v>
      </c>
      <c r="Z46" s="285">
        <f t="shared" si="11"/>
        <v>4.7026268670599086E-2</v>
      </c>
      <c r="AA46" s="375">
        <v>12627</v>
      </c>
      <c r="AB46" s="285">
        <f t="shared" si="12"/>
        <v>4.8936928836628868E-2</v>
      </c>
      <c r="AC46" s="375">
        <f t="shared" si="13"/>
        <v>24761</v>
      </c>
      <c r="AD46" s="285">
        <f t="shared" si="14"/>
        <v>9.5963197507227954E-2</v>
      </c>
      <c r="AE46" s="375">
        <v>21575</v>
      </c>
      <c r="AF46" s="285">
        <f t="shared" si="15"/>
        <v>8.3615604628990883E-2</v>
      </c>
      <c r="AG46" s="375">
        <v>1958</v>
      </c>
      <c r="AH46" s="285">
        <f t="shared" si="16"/>
        <v>7.58838256609799E-3</v>
      </c>
      <c r="AI46" s="375">
        <v>31708</v>
      </c>
      <c r="AJ46" s="285">
        <f t="shared" si="17"/>
        <v>0.12288684086099851</v>
      </c>
      <c r="AK46" s="375">
        <v>5457</v>
      </c>
      <c r="AL46" s="285">
        <f t="shared" si="18"/>
        <v>2.1149031492950322E-2</v>
      </c>
    </row>
    <row r="47" spans="2:38" s="73" customFormat="1" ht="14.25">
      <c r="B47" s="492"/>
      <c r="C47" s="382"/>
      <c r="D47" s="198">
        <v>45910</v>
      </c>
      <c r="E47" s="198" t="s">
        <v>92</v>
      </c>
      <c r="F47" s="394">
        <f t="shared" si="0"/>
        <v>250306</v>
      </c>
      <c r="G47" s="489"/>
      <c r="H47" s="479"/>
      <c r="I47" s="375">
        <v>63522</v>
      </c>
      <c r="J47" s="285">
        <f t="shared" si="1"/>
        <v>0.25377737649117482</v>
      </c>
      <c r="K47" s="375">
        <v>65698</v>
      </c>
      <c r="L47" s="285">
        <f t="shared" si="2"/>
        <v>0.26247073581935709</v>
      </c>
      <c r="M47" s="375">
        <f t="shared" si="3"/>
        <v>129220</v>
      </c>
      <c r="N47" s="285">
        <f t="shared" si="4"/>
        <v>0.51624811231053191</v>
      </c>
      <c r="O47" s="375">
        <v>10600</v>
      </c>
      <c r="P47" s="285">
        <f t="shared" si="5"/>
        <v>4.2348165845005711E-2</v>
      </c>
      <c r="Q47" s="375">
        <v>6804</v>
      </c>
      <c r="R47" s="285">
        <f t="shared" si="6"/>
        <v>2.7182728340511213E-2</v>
      </c>
      <c r="S47" s="375">
        <f t="shared" si="7"/>
        <v>17404</v>
      </c>
      <c r="T47" s="285">
        <f t="shared" si="8"/>
        <v>6.9530894185516931E-2</v>
      </c>
      <c r="U47" s="375">
        <v>20624</v>
      </c>
      <c r="V47" s="285">
        <f t="shared" si="9"/>
        <v>8.2395148338433755E-2</v>
      </c>
      <c r="W47" s="375">
        <v>2343</v>
      </c>
      <c r="X47" s="285">
        <f t="shared" si="10"/>
        <v>9.3605426957404144E-3</v>
      </c>
      <c r="Y47" s="375">
        <v>11646</v>
      </c>
      <c r="Z47" s="285">
        <f t="shared" si="11"/>
        <v>4.6527050889710993E-2</v>
      </c>
      <c r="AA47" s="375">
        <v>10991</v>
      </c>
      <c r="AB47" s="285">
        <f t="shared" si="12"/>
        <v>4.3910253849288469E-2</v>
      </c>
      <c r="AC47" s="375">
        <f t="shared" si="13"/>
        <v>22637</v>
      </c>
      <c r="AD47" s="285">
        <f t="shared" si="14"/>
        <v>9.0437304738999469E-2</v>
      </c>
      <c r="AE47" s="375">
        <v>21001</v>
      </c>
      <c r="AF47" s="285">
        <f t="shared" si="15"/>
        <v>8.3901304802921226E-2</v>
      </c>
      <c r="AG47" s="375">
        <v>1923</v>
      </c>
      <c r="AH47" s="285">
        <f t="shared" si="16"/>
        <v>7.6825965018816967E-3</v>
      </c>
      <c r="AI47" s="375">
        <v>29499</v>
      </c>
      <c r="AJ47" s="285">
        <f t="shared" si="17"/>
        <v>0.1178517494586626</v>
      </c>
      <c r="AK47" s="375">
        <v>5655</v>
      </c>
      <c r="AL47" s="285">
        <f t="shared" si="18"/>
        <v>2.2592346967312011E-2</v>
      </c>
    </row>
    <row r="48" spans="2:38" s="73" customFormat="1" ht="14.25">
      <c r="B48" s="492"/>
      <c r="C48" s="382"/>
      <c r="D48" s="198">
        <v>45911</v>
      </c>
      <c r="E48" s="198" t="s">
        <v>93</v>
      </c>
      <c r="F48" s="394">
        <f t="shared" si="0"/>
        <v>231245</v>
      </c>
      <c r="G48" s="489"/>
      <c r="H48" s="479"/>
      <c r="I48" s="375">
        <v>60148</v>
      </c>
      <c r="J48" s="285">
        <f t="shared" si="1"/>
        <v>0.26010508335315358</v>
      </c>
      <c r="K48" s="375">
        <v>58415</v>
      </c>
      <c r="L48" s="285">
        <f t="shared" si="2"/>
        <v>0.25261086726199483</v>
      </c>
      <c r="M48" s="375">
        <f t="shared" si="3"/>
        <v>118563</v>
      </c>
      <c r="N48" s="285">
        <f t="shared" si="4"/>
        <v>0.51271595061514841</v>
      </c>
      <c r="O48" s="375">
        <v>10208</v>
      </c>
      <c r="P48" s="285">
        <f t="shared" si="5"/>
        <v>4.4143657160154816E-2</v>
      </c>
      <c r="Q48" s="375">
        <v>6605</v>
      </c>
      <c r="R48" s="285">
        <f t="shared" si="6"/>
        <v>2.856277973577807E-2</v>
      </c>
      <c r="S48" s="375">
        <f t="shared" si="7"/>
        <v>16813</v>
      </c>
      <c r="T48" s="285">
        <f t="shared" si="8"/>
        <v>7.2706436895932883E-2</v>
      </c>
      <c r="U48" s="375">
        <v>18870</v>
      </c>
      <c r="V48" s="285">
        <f t="shared" si="9"/>
        <v>8.1601764362472698E-2</v>
      </c>
      <c r="W48" s="375">
        <v>2321</v>
      </c>
      <c r="X48" s="285">
        <f t="shared" si="10"/>
        <v>1.003697377240589E-2</v>
      </c>
      <c r="Y48" s="375">
        <v>10570</v>
      </c>
      <c r="Z48" s="285">
        <f t="shared" si="11"/>
        <v>4.5709096412895417E-2</v>
      </c>
      <c r="AA48" s="375">
        <v>9161</v>
      </c>
      <c r="AB48" s="285">
        <f t="shared" si="12"/>
        <v>3.9615991697117776E-2</v>
      </c>
      <c r="AC48" s="375">
        <f t="shared" si="13"/>
        <v>19731</v>
      </c>
      <c r="AD48" s="285">
        <f t="shared" si="14"/>
        <v>8.5325088110013186E-2</v>
      </c>
      <c r="AE48" s="375">
        <v>18995</v>
      </c>
      <c r="AF48" s="285">
        <f t="shared" si="15"/>
        <v>8.2142316590628983E-2</v>
      </c>
      <c r="AG48" s="375">
        <v>1804</v>
      </c>
      <c r="AH48" s="285">
        <f t="shared" si="16"/>
        <v>7.8012497567514971E-3</v>
      </c>
      <c r="AI48" s="375">
        <v>28862</v>
      </c>
      <c r="AJ48" s="285">
        <f t="shared" si="17"/>
        <v>0.12481134727237346</v>
      </c>
      <c r="AK48" s="375">
        <v>5286</v>
      </c>
      <c r="AL48" s="285">
        <f t="shared" si="18"/>
        <v>2.2858872624272959E-2</v>
      </c>
    </row>
    <row r="49" spans="2:38" s="73" customFormat="1" ht="14.25">
      <c r="B49" s="492"/>
      <c r="C49" s="382"/>
      <c r="D49" s="198">
        <v>45912</v>
      </c>
      <c r="E49" s="198" t="s">
        <v>88</v>
      </c>
      <c r="F49" s="394">
        <f t="shared" si="0"/>
        <v>191700</v>
      </c>
      <c r="G49" s="489"/>
      <c r="H49" s="479"/>
      <c r="I49" s="375">
        <v>43774</v>
      </c>
      <c r="J49" s="285">
        <f t="shared" si="1"/>
        <v>0.22834637454355763</v>
      </c>
      <c r="K49" s="375">
        <v>52868</v>
      </c>
      <c r="L49" s="285">
        <f t="shared" si="2"/>
        <v>0.27578508085550341</v>
      </c>
      <c r="M49" s="375">
        <f t="shared" si="3"/>
        <v>96642</v>
      </c>
      <c r="N49" s="285">
        <f t="shared" si="4"/>
        <v>0.50413145539906101</v>
      </c>
      <c r="O49" s="375">
        <v>7864</v>
      </c>
      <c r="P49" s="285">
        <f t="shared" si="5"/>
        <v>4.102243088158581E-2</v>
      </c>
      <c r="Q49" s="375">
        <v>5726</v>
      </c>
      <c r="R49" s="285">
        <f t="shared" si="6"/>
        <v>2.9869587897756913E-2</v>
      </c>
      <c r="S49" s="375">
        <f t="shared" si="7"/>
        <v>13590</v>
      </c>
      <c r="T49" s="285">
        <f t="shared" si="8"/>
        <v>7.0892018779342716E-2</v>
      </c>
      <c r="U49" s="375">
        <v>15285</v>
      </c>
      <c r="V49" s="285">
        <f t="shared" si="9"/>
        <v>7.9733959311424102E-2</v>
      </c>
      <c r="W49" s="375">
        <v>2211</v>
      </c>
      <c r="X49" s="285">
        <f t="shared" si="10"/>
        <v>1.1533646322378717E-2</v>
      </c>
      <c r="Y49" s="375">
        <v>9006</v>
      </c>
      <c r="Z49" s="285">
        <f t="shared" si="11"/>
        <v>4.6979655712050081E-2</v>
      </c>
      <c r="AA49" s="375">
        <v>9467</v>
      </c>
      <c r="AB49" s="285">
        <f t="shared" si="12"/>
        <v>4.9384454877412623E-2</v>
      </c>
      <c r="AC49" s="375">
        <f t="shared" si="13"/>
        <v>18473</v>
      </c>
      <c r="AD49" s="285">
        <f t="shared" si="14"/>
        <v>9.6364110589462704E-2</v>
      </c>
      <c r="AE49" s="375">
        <v>13824</v>
      </c>
      <c r="AF49" s="285">
        <f t="shared" si="15"/>
        <v>7.2112676056338032E-2</v>
      </c>
      <c r="AG49" s="375">
        <v>1521</v>
      </c>
      <c r="AH49" s="285">
        <f t="shared" si="16"/>
        <v>7.9342723004694835E-3</v>
      </c>
      <c r="AI49" s="375">
        <v>25406</v>
      </c>
      <c r="AJ49" s="285">
        <f t="shared" si="17"/>
        <v>0.1325299947835159</v>
      </c>
      <c r="AK49" s="375">
        <v>4748</v>
      </c>
      <c r="AL49" s="285">
        <f t="shared" si="18"/>
        <v>2.4767866458007302E-2</v>
      </c>
    </row>
    <row r="50" spans="2:38" s="73" customFormat="1" ht="14.25">
      <c r="B50" s="492"/>
      <c r="C50" s="382"/>
      <c r="D50" s="198">
        <v>45913</v>
      </c>
      <c r="E50" s="198" t="s">
        <v>89</v>
      </c>
      <c r="F50" s="394">
        <f t="shared" si="0"/>
        <v>201547</v>
      </c>
      <c r="G50" s="489"/>
      <c r="H50" s="479"/>
      <c r="I50" s="375">
        <v>41255</v>
      </c>
      <c r="J50" s="285">
        <f t="shared" si="1"/>
        <v>0.20469170962604255</v>
      </c>
      <c r="K50" s="375">
        <v>61154</v>
      </c>
      <c r="L50" s="285">
        <f t="shared" si="2"/>
        <v>0.30342302291773132</v>
      </c>
      <c r="M50" s="375">
        <f t="shared" si="3"/>
        <v>102409</v>
      </c>
      <c r="N50" s="285">
        <f t="shared" si="4"/>
        <v>0.50811473254377393</v>
      </c>
      <c r="O50" s="375">
        <v>7744</v>
      </c>
      <c r="P50" s="285">
        <f t="shared" si="5"/>
        <v>3.8422799644747874E-2</v>
      </c>
      <c r="Q50" s="375">
        <v>5693</v>
      </c>
      <c r="R50" s="285">
        <f t="shared" si="6"/>
        <v>2.8246513220241434E-2</v>
      </c>
      <c r="S50" s="375">
        <f t="shared" si="7"/>
        <v>13437</v>
      </c>
      <c r="T50" s="285">
        <f t="shared" si="8"/>
        <v>6.6669312864989311E-2</v>
      </c>
      <c r="U50" s="375">
        <v>16173</v>
      </c>
      <c r="V50" s="285">
        <f t="shared" si="9"/>
        <v>8.0244310260137827E-2</v>
      </c>
      <c r="W50" s="375">
        <v>2547</v>
      </c>
      <c r="X50" s="285">
        <f t="shared" si="10"/>
        <v>1.2637250864562608E-2</v>
      </c>
      <c r="Y50" s="375">
        <v>9829</v>
      </c>
      <c r="Z50" s="285">
        <f t="shared" si="11"/>
        <v>4.8767781212322683E-2</v>
      </c>
      <c r="AA50" s="375">
        <v>10762</v>
      </c>
      <c r="AB50" s="285">
        <f t="shared" si="12"/>
        <v>5.3396974402992847E-2</v>
      </c>
      <c r="AC50" s="375">
        <f t="shared" si="13"/>
        <v>20591</v>
      </c>
      <c r="AD50" s="285">
        <f t="shared" si="14"/>
        <v>0.10216475561531553</v>
      </c>
      <c r="AE50" s="375">
        <v>14451</v>
      </c>
      <c r="AF50" s="285">
        <f t="shared" si="15"/>
        <v>7.1700397425910584E-2</v>
      </c>
      <c r="AG50" s="375">
        <v>1650</v>
      </c>
      <c r="AH50" s="285">
        <f t="shared" si="16"/>
        <v>8.1866760606707119E-3</v>
      </c>
      <c r="AI50" s="375">
        <v>25206</v>
      </c>
      <c r="AJ50" s="285">
        <f t="shared" si="17"/>
        <v>0.12506264047591878</v>
      </c>
      <c r="AK50" s="375">
        <v>5083</v>
      </c>
      <c r="AL50" s="285">
        <f t="shared" si="18"/>
        <v>2.5219923888720745E-2</v>
      </c>
    </row>
    <row r="51" spans="2:38" s="73" customFormat="1" ht="14.25">
      <c r="B51" s="492"/>
      <c r="C51" s="382"/>
      <c r="D51" s="198">
        <v>45914</v>
      </c>
      <c r="E51" s="198" t="s">
        <v>84</v>
      </c>
      <c r="F51" s="394">
        <f t="shared" si="0"/>
        <v>263020</v>
      </c>
      <c r="G51" s="489"/>
      <c r="H51" s="479"/>
      <c r="I51" s="375">
        <v>63962</v>
      </c>
      <c r="J51" s="285">
        <f t="shared" si="1"/>
        <v>0.24318302790662308</v>
      </c>
      <c r="K51" s="375">
        <v>68861</v>
      </c>
      <c r="L51" s="285">
        <f t="shared" si="2"/>
        <v>0.26180898790966467</v>
      </c>
      <c r="M51" s="375">
        <f t="shared" si="3"/>
        <v>132823</v>
      </c>
      <c r="N51" s="285">
        <f t="shared" si="4"/>
        <v>0.50499201581628772</v>
      </c>
      <c r="O51" s="375">
        <v>11455</v>
      </c>
      <c r="P51" s="285">
        <f t="shared" si="5"/>
        <v>4.3551821154284846E-2</v>
      </c>
      <c r="Q51" s="375">
        <v>7094</v>
      </c>
      <c r="R51" s="285">
        <f t="shared" si="6"/>
        <v>2.6971332978480724E-2</v>
      </c>
      <c r="S51" s="375">
        <f t="shared" si="7"/>
        <v>18549</v>
      </c>
      <c r="T51" s="285">
        <f t="shared" si="8"/>
        <v>7.0523154132765567E-2</v>
      </c>
      <c r="U51" s="375">
        <v>21928</v>
      </c>
      <c r="V51" s="285">
        <f t="shared" si="9"/>
        <v>8.3370085925024706E-2</v>
      </c>
      <c r="W51" s="375">
        <v>3319</v>
      </c>
      <c r="X51" s="285">
        <f t="shared" si="10"/>
        <v>1.2618812257622994E-2</v>
      </c>
      <c r="Y51" s="375">
        <v>12748</v>
      </c>
      <c r="Z51" s="285">
        <f t="shared" si="11"/>
        <v>4.8467797125693865E-2</v>
      </c>
      <c r="AA51" s="375">
        <v>11956</v>
      </c>
      <c r="AB51" s="285">
        <f t="shared" si="12"/>
        <v>4.5456619268496694E-2</v>
      </c>
      <c r="AC51" s="375">
        <f t="shared" si="13"/>
        <v>24704</v>
      </c>
      <c r="AD51" s="285">
        <f t="shared" si="14"/>
        <v>9.3924416394190552E-2</v>
      </c>
      <c r="AE51" s="375">
        <v>22607</v>
      </c>
      <c r="AF51" s="285">
        <f t="shared" si="15"/>
        <v>8.595163865865714E-2</v>
      </c>
      <c r="AG51" s="375">
        <v>2054</v>
      </c>
      <c r="AH51" s="285">
        <f t="shared" si="16"/>
        <v>7.809292069044179E-3</v>
      </c>
      <c r="AI51" s="375">
        <v>31448</v>
      </c>
      <c r="AJ51" s="285">
        <f t="shared" si="17"/>
        <v>0.11956505208729375</v>
      </c>
      <c r="AK51" s="375">
        <v>5588</v>
      </c>
      <c r="AL51" s="285">
        <f t="shared" si="18"/>
        <v>2.1245532659113376E-2</v>
      </c>
    </row>
    <row r="52" spans="2:38" s="73" customFormat="1" ht="14.25">
      <c r="B52" s="493"/>
      <c r="C52" s="382"/>
      <c r="D52" s="198">
        <v>45915</v>
      </c>
      <c r="E52" s="198" t="s">
        <v>90</v>
      </c>
      <c r="F52" s="394">
        <f t="shared" si="0"/>
        <v>262173</v>
      </c>
      <c r="G52" s="490"/>
      <c r="H52" s="479"/>
      <c r="I52" s="375">
        <v>61247</v>
      </c>
      <c r="J52" s="285">
        <f t="shared" si="1"/>
        <v>0.23361291971331907</v>
      </c>
      <c r="K52" s="375">
        <v>73461</v>
      </c>
      <c r="L52" s="285">
        <f t="shared" si="2"/>
        <v>0.28020047831012346</v>
      </c>
      <c r="M52" s="375">
        <f t="shared" si="3"/>
        <v>134708</v>
      </c>
      <c r="N52" s="285">
        <f t="shared" si="4"/>
        <v>0.5138133980234425</v>
      </c>
      <c r="O52" s="375">
        <v>11662</v>
      </c>
      <c r="P52" s="285">
        <f t="shared" si="5"/>
        <v>4.4482078627471174E-2</v>
      </c>
      <c r="Q52" s="375">
        <v>7204</v>
      </c>
      <c r="R52" s="285">
        <f t="shared" si="6"/>
        <v>2.747803930992131E-2</v>
      </c>
      <c r="S52" s="375">
        <f t="shared" si="7"/>
        <v>18866</v>
      </c>
      <c r="T52" s="285">
        <f t="shared" si="8"/>
        <v>7.1960117937392487E-2</v>
      </c>
      <c r="U52" s="375">
        <v>22186</v>
      </c>
      <c r="V52" s="285">
        <f t="shared" si="9"/>
        <v>8.4623511955845943E-2</v>
      </c>
      <c r="W52" s="375">
        <v>3161</v>
      </c>
      <c r="X52" s="285">
        <f t="shared" si="10"/>
        <v>1.2056924244678132E-2</v>
      </c>
      <c r="Y52" s="375">
        <v>12783</v>
      </c>
      <c r="Z52" s="285">
        <f t="shared" si="11"/>
        <v>4.8757881246352601E-2</v>
      </c>
      <c r="AA52" s="375">
        <v>11803</v>
      </c>
      <c r="AB52" s="285">
        <f t="shared" si="12"/>
        <v>4.5019891445724769E-2</v>
      </c>
      <c r="AC52" s="375">
        <f t="shared" si="13"/>
        <v>24586</v>
      </c>
      <c r="AD52" s="285">
        <f t="shared" si="14"/>
        <v>9.3777772692077363E-2</v>
      </c>
      <c r="AE52" s="375">
        <v>21437</v>
      </c>
      <c r="AF52" s="285">
        <f t="shared" si="15"/>
        <v>8.1766619751080391E-2</v>
      </c>
      <c r="AG52" s="375">
        <v>2037</v>
      </c>
      <c r="AH52" s="285">
        <f t="shared" si="16"/>
        <v>7.7696787998764172E-3</v>
      </c>
      <c r="AI52" s="375">
        <v>29467</v>
      </c>
      <c r="AJ52" s="285">
        <f t="shared" si="17"/>
        <v>0.11239525046438802</v>
      </c>
      <c r="AK52" s="375">
        <v>5725</v>
      </c>
      <c r="AL52" s="285">
        <f t="shared" si="18"/>
        <v>2.18367261312187E-2</v>
      </c>
    </row>
    <row r="53" spans="2:38" ht="14.25">
      <c r="B53" s="476">
        <f t="shared" ref="B53" si="26">B46+7</f>
        <v>45924</v>
      </c>
      <c r="C53" s="393"/>
      <c r="D53" s="201">
        <f t="shared" ref="D53:D73" si="27">D52+1</f>
        <v>45916</v>
      </c>
      <c r="E53" s="201" t="s">
        <v>91</v>
      </c>
      <c r="F53" s="257">
        <f t="shared" ref="F53:F73" si="28">SUM(M53,S53,U53,W53,Y53,AA53,AC53,AE53,AG53,AI53,AK53)</f>
        <v>0</v>
      </c>
      <c r="G53" s="479">
        <f t="shared" ref="G53:G67" si="29">SUM(F53:F59)</f>
        <v>0</v>
      </c>
      <c r="H53" s="479"/>
      <c r="I53" s="375"/>
      <c r="J53" s="95" t="e">
        <f t="shared" ref="J53:J73" si="30">I53/F53</f>
        <v>#DIV/0!</v>
      </c>
      <c r="K53" s="258"/>
      <c r="L53" s="95" t="e">
        <f t="shared" ref="L53:L73" si="31">K53/F53</f>
        <v>#DIV/0!</v>
      </c>
      <c r="M53" s="258">
        <f t="shared" ref="M53:M73" si="32">SUM(I53+K53)</f>
        <v>0</v>
      </c>
      <c r="N53" s="95" t="e">
        <f t="shared" ref="N53:N73" si="33">M53/F53</f>
        <v>#DIV/0!</v>
      </c>
      <c r="O53" s="258"/>
      <c r="P53" s="95" t="e">
        <f t="shared" ref="P53:P73" si="34">O53/F53</f>
        <v>#DIV/0!</v>
      </c>
      <c r="Q53" s="258"/>
      <c r="R53" s="95">
        <f t="shared" ref="R53:R73" si="35">Q53/D53</f>
        <v>0</v>
      </c>
      <c r="S53" s="258">
        <f t="shared" ref="S53:S73" si="36">SUM(O53+Q53)</f>
        <v>0</v>
      </c>
      <c r="T53" s="95" t="e">
        <f t="shared" ref="T53:T73" si="37">S53/F53</f>
        <v>#DIV/0!</v>
      </c>
      <c r="U53" s="258"/>
      <c r="V53" s="95" t="e">
        <f t="shared" ref="V53:V73" si="38">U53/F53</f>
        <v>#DIV/0!</v>
      </c>
      <c r="W53" s="258"/>
      <c r="X53" s="95" t="e">
        <f t="shared" ref="X53:X73" si="39">W53/F53</f>
        <v>#DIV/0!</v>
      </c>
      <c r="Y53" s="258"/>
      <c r="Z53" s="95" t="e">
        <f t="shared" ref="Z53:Z73" si="40">Y53/F53</f>
        <v>#DIV/0!</v>
      </c>
      <c r="AA53" s="258"/>
      <c r="AB53" s="95">
        <f t="shared" ref="AB53:AB73" si="41">AA53/D53</f>
        <v>0</v>
      </c>
      <c r="AC53" s="258">
        <f t="shared" ref="AC53:AC73" si="42">SUM(Y53+AA53)</f>
        <v>0</v>
      </c>
      <c r="AD53" s="95" t="e">
        <f t="shared" ref="AD53:AD73" si="43">AC53/F53</f>
        <v>#DIV/0!</v>
      </c>
      <c r="AE53" s="258"/>
      <c r="AF53" s="95" t="e">
        <f t="shared" ref="AF53:AF73" si="44">AE53/F53</f>
        <v>#DIV/0!</v>
      </c>
      <c r="AG53" s="258"/>
      <c r="AH53" s="95" t="e">
        <f t="shared" ref="AH53:AH73" si="45">AG53/F53</f>
        <v>#DIV/0!</v>
      </c>
      <c r="AI53" s="258"/>
      <c r="AJ53" s="95" t="e">
        <f t="shared" ref="AJ53:AJ73" si="46">AI53/F53</f>
        <v>#DIV/0!</v>
      </c>
      <c r="AK53" s="258"/>
      <c r="AL53" s="95" t="e">
        <f t="shared" ref="AL53:AL73" si="47">AK53/F53</f>
        <v>#DIV/0!</v>
      </c>
    </row>
    <row r="54" spans="2:38" ht="14.25">
      <c r="B54" s="462"/>
      <c r="C54" s="393"/>
      <c r="D54" s="201">
        <f t="shared" si="27"/>
        <v>45917</v>
      </c>
      <c r="E54" s="201" t="s">
        <v>92</v>
      </c>
      <c r="F54" s="257">
        <f t="shared" si="28"/>
        <v>0</v>
      </c>
      <c r="G54" s="479"/>
      <c r="H54" s="479"/>
      <c r="I54" s="375"/>
      <c r="J54" s="95" t="e">
        <f t="shared" si="30"/>
        <v>#DIV/0!</v>
      </c>
      <c r="K54" s="258"/>
      <c r="L54" s="95" t="e">
        <f t="shared" si="31"/>
        <v>#DIV/0!</v>
      </c>
      <c r="M54" s="258">
        <f t="shared" si="32"/>
        <v>0</v>
      </c>
      <c r="N54" s="95" t="e">
        <f t="shared" si="33"/>
        <v>#DIV/0!</v>
      </c>
      <c r="O54" s="258"/>
      <c r="P54" s="95" t="e">
        <f t="shared" si="34"/>
        <v>#DIV/0!</v>
      </c>
      <c r="Q54" s="258"/>
      <c r="R54" s="95">
        <f t="shared" si="35"/>
        <v>0</v>
      </c>
      <c r="S54" s="258">
        <f t="shared" si="36"/>
        <v>0</v>
      </c>
      <c r="T54" s="95" t="e">
        <f t="shared" si="37"/>
        <v>#DIV/0!</v>
      </c>
      <c r="U54" s="258"/>
      <c r="V54" s="95" t="e">
        <f t="shared" si="38"/>
        <v>#DIV/0!</v>
      </c>
      <c r="W54" s="258"/>
      <c r="X54" s="95" t="e">
        <f t="shared" si="39"/>
        <v>#DIV/0!</v>
      </c>
      <c r="Y54" s="258"/>
      <c r="Z54" s="95" t="e">
        <f t="shared" si="40"/>
        <v>#DIV/0!</v>
      </c>
      <c r="AA54" s="258"/>
      <c r="AB54" s="95">
        <f t="shared" si="41"/>
        <v>0</v>
      </c>
      <c r="AC54" s="258">
        <f t="shared" si="42"/>
        <v>0</v>
      </c>
      <c r="AD54" s="95" t="e">
        <f t="shared" si="43"/>
        <v>#DIV/0!</v>
      </c>
      <c r="AE54" s="258"/>
      <c r="AF54" s="95" t="e">
        <f t="shared" si="44"/>
        <v>#DIV/0!</v>
      </c>
      <c r="AG54" s="258"/>
      <c r="AH54" s="95" t="e">
        <f t="shared" si="45"/>
        <v>#DIV/0!</v>
      </c>
      <c r="AI54" s="258"/>
      <c r="AJ54" s="95" t="e">
        <f t="shared" si="46"/>
        <v>#DIV/0!</v>
      </c>
      <c r="AK54" s="258"/>
      <c r="AL54" s="95" t="e">
        <f t="shared" si="47"/>
        <v>#DIV/0!</v>
      </c>
    </row>
    <row r="55" spans="2:38" ht="14.25">
      <c r="B55" s="462"/>
      <c r="C55" s="393"/>
      <c r="D55" s="201">
        <f t="shared" si="27"/>
        <v>45918</v>
      </c>
      <c r="E55" s="201" t="s">
        <v>93</v>
      </c>
      <c r="F55" s="257">
        <f t="shared" si="28"/>
        <v>0</v>
      </c>
      <c r="G55" s="479"/>
      <c r="H55" s="479"/>
      <c r="I55" s="375"/>
      <c r="J55" s="95" t="e">
        <f t="shared" si="30"/>
        <v>#DIV/0!</v>
      </c>
      <c r="K55" s="258"/>
      <c r="L55" s="95" t="e">
        <f t="shared" si="31"/>
        <v>#DIV/0!</v>
      </c>
      <c r="M55" s="258">
        <f t="shared" si="32"/>
        <v>0</v>
      </c>
      <c r="N55" s="95" t="e">
        <f t="shared" si="33"/>
        <v>#DIV/0!</v>
      </c>
      <c r="O55" s="258"/>
      <c r="P55" s="95" t="e">
        <f t="shared" si="34"/>
        <v>#DIV/0!</v>
      </c>
      <c r="Q55" s="258"/>
      <c r="R55" s="95">
        <f t="shared" si="35"/>
        <v>0</v>
      </c>
      <c r="S55" s="258">
        <f t="shared" si="36"/>
        <v>0</v>
      </c>
      <c r="T55" s="95" t="e">
        <f t="shared" si="37"/>
        <v>#DIV/0!</v>
      </c>
      <c r="U55" s="258"/>
      <c r="V55" s="95" t="e">
        <f t="shared" si="38"/>
        <v>#DIV/0!</v>
      </c>
      <c r="W55" s="258"/>
      <c r="X55" s="95" t="e">
        <f t="shared" si="39"/>
        <v>#DIV/0!</v>
      </c>
      <c r="Y55" s="258"/>
      <c r="Z55" s="95" t="e">
        <f t="shared" si="40"/>
        <v>#DIV/0!</v>
      </c>
      <c r="AA55" s="258"/>
      <c r="AB55" s="95">
        <f t="shared" si="41"/>
        <v>0</v>
      </c>
      <c r="AC55" s="258">
        <f t="shared" si="42"/>
        <v>0</v>
      </c>
      <c r="AD55" s="95" t="e">
        <f t="shared" si="43"/>
        <v>#DIV/0!</v>
      </c>
      <c r="AE55" s="258"/>
      <c r="AF55" s="95" t="e">
        <f t="shared" si="44"/>
        <v>#DIV/0!</v>
      </c>
      <c r="AG55" s="258"/>
      <c r="AH55" s="95" t="e">
        <f t="shared" si="45"/>
        <v>#DIV/0!</v>
      </c>
      <c r="AI55" s="258"/>
      <c r="AJ55" s="95" t="e">
        <f t="shared" si="46"/>
        <v>#DIV/0!</v>
      </c>
      <c r="AK55" s="258"/>
      <c r="AL55" s="95" t="e">
        <f t="shared" si="47"/>
        <v>#DIV/0!</v>
      </c>
    </row>
    <row r="56" spans="2:38" ht="14.25">
      <c r="B56" s="462"/>
      <c r="C56" s="393"/>
      <c r="D56" s="201">
        <f t="shared" si="27"/>
        <v>45919</v>
      </c>
      <c r="E56" s="201" t="s">
        <v>88</v>
      </c>
      <c r="F56" s="257">
        <f t="shared" si="28"/>
        <v>0</v>
      </c>
      <c r="G56" s="479"/>
      <c r="H56" s="479"/>
      <c r="I56" s="375"/>
      <c r="J56" s="95" t="e">
        <f t="shared" si="30"/>
        <v>#DIV/0!</v>
      </c>
      <c r="K56" s="258"/>
      <c r="L56" s="95" t="e">
        <f t="shared" si="31"/>
        <v>#DIV/0!</v>
      </c>
      <c r="M56" s="258">
        <f t="shared" si="32"/>
        <v>0</v>
      </c>
      <c r="N56" s="95" t="e">
        <f t="shared" si="33"/>
        <v>#DIV/0!</v>
      </c>
      <c r="O56" s="258"/>
      <c r="P56" s="95" t="e">
        <f t="shared" si="34"/>
        <v>#DIV/0!</v>
      </c>
      <c r="Q56" s="258"/>
      <c r="R56" s="95">
        <f t="shared" si="35"/>
        <v>0</v>
      </c>
      <c r="S56" s="258">
        <f t="shared" si="36"/>
        <v>0</v>
      </c>
      <c r="T56" s="95" t="e">
        <f t="shared" si="37"/>
        <v>#DIV/0!</v>
      </c>
      <c r="U56" s="258"/>
      <c r="V56" s="95" t="e">
        <f t="shared" si="38"/>
        <v>#DIV/0!</v>
      </c>
      <c r="W56" s="258"/>
      <c r="X56" s="95" t="e">
        <f t="shared" si="39"/>
        <v>#DIV/0!</v>
      </c>
      <c r="Y56" s="258"/>
      <c r="Z56" s="95" t="e">
        <f t="shared" si="40"/>
        <v>#DIV/0!</v>
      </c>
      <c r="AA56" s="258"/>
      <c r="AB56" s="95">
        <f t="shared" si="41"/>
        <v>0</v>
      </c>
      <c r="AC56" s="258">
        <f t="shared" si="42"/>
        <v>0</v>
      </c>
      <c r="AD56" s="95" t="e">
        <f t="shared" si="43"/>
        <v>#DIV/0!</v>
      </c>
      <c r="AE56" s="258"/>
      <c r="AF56" s="95" t="e">
        <f t="shared" si="44"/>
        <v>#DIV/0!</v>
      </c>
      <c r="AG56" s="258"/>
      <c r="AH56" s="95" t="e">
        <f t="shared" si="45"/>
        <v>#DIV/0!</v>
      </c>
      <c r="AI56" s="258"/>
      <c r="AJ56" s="95" t="e">
        <f t="shared" si="46"/>
        <v>#DIV/0!</v>
      </c>
      <c r="AK56" s="258"/>
      <c r="AL56" s="95" t="e">
        <f t="shared" si="47"/>
        <v>#DIV/0!</v>
      </c>
    </row>
    <row r="57" spans="2:38" ht="14.25">
      <c r="B57" s="462"/>
      <c r="C57" s="393"/>
      <c r="D57" s="201">
        <f t="shared" si="27"/>
        <v>45920</v>
      </c>
      <c r="E57" s="201" t="s">
        <v>89</v>
      </c>
      <c r="F57" s="257">
        <f t="shared" si="28"/>
        <v>0</v>
      </c>
      <c r="G57" s="479"/>
      <c r="H57" s="479"/>
      <c r="I57" s="375"/>
      <c r="J57" s="95" t="e">
        <f t="shared" si="30"/>
        <v>#DIV/0!</v>
      </c>
      <c r="K57" s="258"/>
      <c r="L57" s="95" t="e">
        <f t="shared" si="31"/>
        <v>#DIV/0!</v>
      </c>
      <c r="M57" s="258">
        <f t="shared" si="32"/>
        <v>0</v>
      </c>
      <c r="N57" s="95" t="e">
        <f t="shared" si="33"/>
        <v>#DIV/0!</v>
      </c>
      <c r="O57" s="258"/>
      <c r="P57" s="95" t="e">
        <f t="shared" si="34"/>
        <v>#DIV/0!</v>
      </c>
      <c r="Q57" s="258"/>
      <c r="R57" s="95">
        <f t="shared" si="35"/>
        <v>0</v>
      </c>
      <c r="S57" s="258">
        <f t="shared" si="36"/>
        <v>0</v>
      </c>
      <c r="T57" s="95" t="e">
        <f t="shared" si="37"/>
        <v>#DIV/0!</v>
      </c>
      <c r="U57" s="258"/>
      <c r="V57" s="95" t="e">
        <f t="shared" si="38"/>
        <v>#DIV/0!</v>
      </c>
      <c r="W57" s="258"/>
      <c r="X57" s="95" t="e">
        <f t="shared" si="39"/>
        <v>#DIV/0!</v>
      </c>
      <c r="Y57" s="258"/>
      <c r="Z57" s="95" t="e">
        <f t="shared" si="40"/>
        <v>#DIV/0!</v>
      </c>
      <c r="AA57" s="258"/>
      <c r="AB57" s="95">
        <f t="shared" si="41"/>
        <v>0</v>
      </c>
      <c r="AC57" s="258">
        <f t="shared" si="42"/>
        <v>0</v>
      </c>
      <c r="AD57" s="95" t="e">
        <f t="shared" si="43"/>
        <v>#DIV/0!</v>
      </c>
      <c r="AE57" s="258"/>
      <c r="AF57" s="95" t="e">
        <f t="shared" si="44"/>
        <v>#DIV/0!</v>
      </c>
      <c r="AG57" s="258"/>
      <c r="AH57" s="95" t="e">
        <f t="shared" si="45"/>
        <v>#DIV/0!</v>
      </c>
      <c r="AI57" s="258"/>
      <c r="AJ57" s="95" t="e">
        <f t="shared" si="46"/>
        <v>#DIV/0!</v>
      </c>
      <c r="AK57" s="258"/>
      <c r="AL57" s="95" t="e">
        <f t="shared" si="47"/>
        <v>#DIV/0!</v>
      </c>
    </row>
    <row r="58" spans="2:38" ht="14.25">
      <c r="B58" s="462"/>
      <c r="C58" s="393"/>
      <c r="D58" s="201">
        <f t="shared" si="27"/>
        <v>45921</v>
      </c>
      <c r="E58" s="201" t="s">
        <v>84</v>
      </c>
      <c r="F58" s="257">
        <f t="shared" si="28"/>
        <v>0</v>
      </c>
      <c r="G58" s="479"/>
      <c r="H58" s="479"/>
      <c r="I58" s="375"/>
      <c r="J58" s="95" t="e">
        <f t="shared" si="30"/>
        <v>#DIV/0!</v>
      </c>
      <c r="K58" s="258"/>
      <c r="L58" s="95" t="e">
        <f t="shared" si="31"/>
        <v>#DIV/0!</v>
      </c>
      <c r="M58" s="258">
        <f t="shared" si="32"/>
        <v>0</v>
      </c>
      <c r="N58" s="95" t="e">
        <f t="shared" si="33"/>
        <v>#DIV/0!</v>
      </c>
      <c r="O58" s="258"/>
      <c r="P58" s="95" t="e">
        <f t="shared" si="34"/>
        <v>#DIV/0!</v>
      </c>
      <c r="Q58" s="258"/>
      <c r="R58" s="95">
        <f t="shared" si="35"/>
        <v>0</v>
      </c>
      <c r="S58" s="258">
        <f t="shared" si="36"/>
        <v>0</v>
      </c>
      <c r="T58" s="95" t="e">
        <f t="shared" si="37"/>
        <v>#DIV/0!</v>
      </c>
      <c r="U58" s="258"/>
      <c r="V58" s="95" t="e">
        <f t="shared" si="38"/>
        <v>#DIV/0!</v>
      </c>
      <c r="W58" s="258"/>
      <c r="X58" s="95" t="e">
        <f t="shared" si="39"/>
        <v>#DIV/0!</v>
      </c>
      <c r="Y58" s="258"/>
      <c r="Z58" s="95" t="e">
        <f t="shared" si="40"/>
        <v>#DIV/0!</v>
      </c>
      <c r="AA58" s="258"/>
      <c r="AB58" s="95">
        <f t="shared" si="41"/>
        <v>0</v>
      </c>
      <c r="AC58" s="258">
        <f t="shared" si="42"/>
        <v>0</v>
      </c>
      <c r="AD58" s="95" t="e">
        <f t="shared" si="43"/>
        <v>#DIV/0!</v>
      </c>
      <c r="AE58" s="258"/>
      <c r="AF58" s="95" t="e">
        <f t="shared" si="44"/>
        <v>#DIV/0!</v>
      </c>
      <c r="AG58" s="258"/>
      <c r="AH58" s="95" t="e">
        <f t="shared" si="45"/>
        <v>#DIV/0!</v>
      </c>
      <c r="AI58" s="258"/>
      <c r="AJ58" s="95" t="e">
        <f t="shared" si="46"/>
        <v>#DIV/0!</v>
      </c>
      <c r="AK58" s="258"/>
      <c r="AL58" s="95" t="e">
        <f t="shared" si="47"/>
        <v>#DIV/0!</v>
      </c>
    </row>
    <row r="59" spans="2:38" ht="14.25">
      <c r="B59" s="462"/>
      <c r="C59" s="393"/>
      <c r="D59" s="201">
        <f t="shared" si="27"/>
        <v>45922</v>
      </c>
      <c r="E59" s="201" t="s">
        <v>90</v>
      </c>
      <c r="F59" s="257">
        <f t="shared" si="28"/>
        <v>0</v>
      </c>
      <c r="G59" s="479"/>
      <c r="H59" s="479"/>
      <c r="I59" s="375"/>
      <c r="J59" s="95" t="e">
        <f t="shared" si="30"/>
        <v>#DIV/0!</v>
      </c>
      <c r="K59" s="258"/>
      <c r="L59" s="95" t="e">
        <f t="shared" si="31"/>
        <v>#DIV/0!</v>
      </c>
      <c r="M59" s="258">
        <f t="shared" si="32"/>
        <v>0</v>
      </c>
      <c r="N59" s="95" t="e">
        <f t="shared" si="33"/>
        <v>#DIV/0!</v>
      </c>
      <c r="O59" s="258"/>
      <c r="P59" s="95" t="e">
        <f t="shared" si="34"/>
        <v>#DIV/0!</v>
      </c>
      <c r="Q59" s="258"/>
      <c r="R59" s="95">
        <f t="shared" si="35"/>
        <v>0</v>
      </c>
      <c r="S59" s="258">
        <f t="shared" si="36"/>
        <v>0</v>
      </c>
      <c r="T59" s="95" t="e">
        <f t="shared" si="37"/>
        <v>#DIV/0!</v>
      </c>
      <c r="U59" s="258"/>
      <c r="V59" s="95" t="e">
        <f t="shared" si="38"/>
        <v>#DIV/0!</v>
      </c>
      <c r="W59" s="258"/>
      <c r="X59" s="95" t="e">
        <f t="shared" si="39"/>
        <v>#DIV/0!</v>
      </c>
      <c r="Y59" s="258"/>
      <c r="Z59" s="95" t="e">
        <f t="shared" si="40"/>
        <v>#DIV/0!</v>
      </c>
      <c r="AA59" s="258"/>
      <c r="AB59" s="95">
        <f t="shared" si="41"/>
        <v>0</v>
      </c>
      <c r="AC59" s="258">
        <f t="shared" si="42"/>
        <v>0</v>
      </c>
      <c r="AD59" s="95" t="e">
        <f t="shared" si="43"/>
        <v>#DIV/0!</v>
      </c>
      <c r="AE59" s="258"/>
      <c r="AF59" s="95" t="e">
        <f t="shared" si="44"/>
        <v>#DIV/0!</v>
      </c>
      <c r="AG59" s="258"/>
      <c r="AH59" s="95" t="e">
        <f t="shared" si="45"/>
        <v>#DIV/0!</v>
      </c>
      <c r="AI59" s="258"/>
      <c r="AJ59" s="95" t="e">
        <f t="shared" si="46"/>
        <v>#DIV/0!</v>
      </c>
      <c r="AK59" s="258"/>
      <c r="AL59" s="95" t="e">
        <f t="shared" si="47"/>
        <v>#DIV/0!</v>
      </c>
    </row>
    <row r="60" spans="2:38" ht="14.25">
      <c r="B60" s="476">
        <f t="shared" ref="B60" si="48">B53+7</f>
        <v>45931</v>
      </c>
      <c r="C60" s="393"/>
      <c r="D60" s="201">
        <f t="shared" si="27"/>
        <v>45923</v>
      </c>
      <c r="E60" s="201" t="s">
        <v>91</v>
      </c>
      <c r="F60" s="257">
        <f t="shared" si="28"/>
        <v>0</v>
      </c>
      <c r="G60" s="479">
        <f t="shared" si="29"/>
        <v>0</v>
      </c>
      <c r="H60" s="479"/>
      <c r="I60" s="375"/>
      <c r="J60" s="95" t="e">
        <f t="shared" si="30"/>
        <v>#DIV/0!</v>
      </c>
      <c r="K60" s="258"/>
      <c r="L60" s="95" t="e">
        <f t="shared" si="31"/>
        <v>#DIV/0!</v>
      </c>
      <c r="M60" s="258">
        <f t="shared" si="32"/>
        <v>0</v>
      </c>
      <c r="N60" s="95" t="e">
        <f t="shared" si="33"/>
        <v>#DIV/0!</v>
      </c>
      <c r="O60" s="258"/>
      <c r="P60" s="95" t="e">
        <f t="shared" si="34"/>
        <v>#DIV/0!</v>
      </c>
      <c r="Q60" s="258"/>
      <c r="R60" s="95">
        <f t="shared" si="35"/>
        <v>0</v>
      </c>
      <c r="S60" s="258">
        <f t="shared" si="36"/>
        <v>0</v>
      </c>
      <c r="T60" s="95" t="e">
        <f t="shared" si="37"/>
        <v>#DIV/0!</v>
      </c>
      <c r="U60" s="258"/>
      <c r="V60" s="95" t="e">
        <f t="shared" si="38"/>
        <v>#DIV/0!</v>
      </c>
      <c r="W60" s="258"/>
      <c r="X60" s="95" t="e">
        <f t="shared" si="39"/>
        <v>#DIV/0!</v>
      </c>
      <c r="Y60" s="258"/>
      <c r="Z60" s="95" t="e">
        <f t="shared" si="40"/>
        <v>#DIV/0!</v>
      </c>
      <c r="AA60" s="258"/>
      <c r="AB60" s="95">
        <f t="shared" si="41"/>
        <v>0</v>
      </c>
      <c r="AC60" s="258">
        <f t="shared" si="42"/>
        <v>0</v>
      </c>
      <c r="AD60" s="95" t="e">
        <f t="shared" si="43"/>
        <v>#DIV/0!</v>
      </c>
      <c r="AE60" s="258"/>
      <c r="AF60" s="95" t="e">
        <f t="shared" si="44"/>
        <v>#DIV/0!</v>
      </c>
      <c r="AG60" s="258"/>
      <c r="AH60" s="95" t="e">
        <f t="shared" si="45"/>
        <v>#DIV/0!</v>
      </c>
      <c r="AI60" s="258"/>
      <c r="AJ60" s="95" t="e">
        <f t="shared" si="46"/>
        <v>#DIV/0!</v>
      </c>
      <c r="AK60" s="258"/>
      <c r="AL60" s="95" t="e">
        <f t="shared" si="47"/>
        <v>#DIV/0!</v>
      </c>
    </row>
    <row r="61" spans="2:38" ht="14.25">
      <c r="B61" s="462"/>
      <c r="C61" s="393"/>
      <c r="D61" s="201">
        <f t="shared" si="27"/>
        <v>45924</v>
      </c>
      <c r="E61" s="201" t="s">
        <v>92</v>
      </c>
      <c r="F61" s="257">
        <f t="shared" si="28"/>
        <v>0</v>
      </c>
      <c r="G61" s="479"/>
      <c r="H61" s="479"/>
      <c r="I61" s="375"/>
      <c r="J61" s="95" t="e">
        <f t="shared" si="30"/>
        <v>#DIV/0!</v>
      </c>
      <c r="K61" s="258"/>
      <c r="L61" s="95" t="e">
        <f t="shared" si="31"/>
        <v>#DIV/0!</v>
      </c>
      <c r="M61" s="258">
        <f t="shared" si="32"/>
        <v>0</v>
      </c>
      <c r="N61" s="95" t="e">
        <f t="shared" si="33"/>
        <v>#DIV/0!</v>
      </c>
      <c r="O61" s="258"/>
      <c r="P61" s="95" t="e">
        <f t="shared" si="34"/>
        <v>#DIV/0!</v>
      </c>
      <c r="Q61" s="258"/>
      <c r="R61" s="95">
        <f t="shared" si="35"/>
        <v>0</v>
      </c>
      <c r="S61" s="258">
        <f t="shared" si="36"/>
        <v>0</v>
      </c>
      <c r="T61" s="95" t="e">
        <f t="shared" si="37"/>
        <v>#DIV/0!</v>
      </c>
      <c r="U61" s="258"/>
      <c r="V61" s="95" t="e">
        <f t="shared" si="38"/>
        <v>#DIV/0!</v>
      </c>
      <c r="W61" s="258"/>
      <c r="X61" s="95" t="e">
        <f t="shared" si="39"/>
        <v>#DIV/0!</v>
      </c>
      <c r="Y61" s="258"/>
      <c r="Z61" s="95" t="e">
        <f t="shared" si="40"/>
        <v>#DIV/0!</v>
      </c>
      <c r="AA61" s="258"/>
      <c r="AB61" s="95">
        <f t="shared" si="41"/>
        <v>0</v>
      </c>
      <c r="AC61" s="258">
        <f t="shared" si="42"/>
        <v>0</v>
      </c>
      <c r="AD61" s="95" t="e">
        <f t="shared" si="43"/>
        <v>#DIV/0!</v>
      </c>
      <c r="AE61" s="258"/>
      <c r="AF61" s="95" t="e">
        <f t="shared" si="44"/>
        <v>#DIV/0!</v>
      </c>
      <c r="AG61" s="258"/>
      <c r="AH61" s="95" t="e">
        <f t="shared" si="45"/>
        <v>#DIV/0!</v>
      </c>
      <c r="AI61" s="258"/>
      <c r="AJ61" s="95" t="e">
        <f t="shared" si="46"/>
        <v>#DIV/0!</v>
      </c>
      <c r="AK61" s="258"/>
      <c r="AL61" s="95" t="e">
        <f t="shared" si="47"/>
        <v>#DIV/0!</v>
      </c>
    </row>
    <row r="62" spans="2:38" ht="14.25">
      <c r="B62" s="462"/>
      <c r="C62" s="393"/>
      <c r="D62" s="201">
        <f t="shared" si="27"/>
        <v>45925</v>
      </c>
      <c r="E62" s="201" t="s">
        <v>93</v>
      </c>
      <c r="F62" s="257">
        <f t="shared" si="28"/>
        <v>0</v>
      </c>
      <c r="G62" s="479"/>
      <c r="H62" s="479"/>
      <c r="I62" s="375"/>
      <c r="J62" s="95" t="e">
        <f t="shared" si="30"/>
        <v>#DIV/0!</v>
      </c>
      <c r="K62" s="258"/>
      <c r="L62" s="95" t="e">
        <f t="shared" si="31"/>
        <v>#DIV/0!</v>
      </c>
      <c r="M62" s="258">
        <f t="shared" si="32"/>
        <v>0</v>
      </c>
      <c r="N62" s="95" t="e">
        <f t="shared" si="33"/>
        <v>#DIV/0!</v>
      </c>
      <c r="O62" s="258"/>
      <c r="P62" s="95" t="e">
        <f t="shared" si="34"/>
        <v>#DIV/0!</v>
      </c>
      <c r="Q62" s="258"/>
      <c r="R62" s="95">
        <f t="shared" si="35"/>
        <v>0</v>
      </c>
      <c r="S62" s="258">
        <f t="shared" si="36"/>
        <v>0</v>
      </c>
      <c r="T62" s="95" t="e">
        <f t="shared" si="37"/>
        <v>#DIV/0!</v>
      </c>
      <c r="U62" s="258"/>
      <c r="V62" s="95" t="e">
        <f t="shared" si="38"/>
        <v>#DIV/0!</v>
      </c>
      <c r="W62" s="258"/>
      <c r="X62" s="95" t="e">
        <f t="shared" si="39"/>
        <v>#DIV/0!</v>
      </c>
      <c r="Y62" s="258"/>
      <c r="Z62" s="95" t="e">
        <f t="shared" si="40"/>
        <v>#DIV/0!</v>
      </c>
      <c r="AA62" s="258"/>
      <c r="AB62" s="95">
        <f t="shared" si="41"/>
        <v>0</v>
      </c>
      <c r="AC62" s="258">
        <f t="shared" si="42"/>
        <v>0</v>
      </c>
      <c r="AD62" s="95" t="e">
        <f t="shared" si="43"/>
        <v>#DIV/0!</v>
      </c>
      <c r="AE62" s="258"/>
      <c r="AF62" s="95" t="e">
        <f t="shared" si="44"/>
        <v>#DIV/0!</v>
      </c>
      <c r="AG62" s="258"/>
      <c r="AH62" s="95" t="e">
        <f t="shared" si="45"/>
        <v>#DIV/0!</v>
      </c>
      <c r="AI62" s="258"/>
      <c r="AJ62" s="95" t="e">
        <f t="shared" si="46"/>
        <v>#DIV/0!</v>
      </c>
      <c r="AK62" s="258"/>
      <c r="AL62" s="95" t="e">
        <f t="shared" si="47"/>
        <v>#DIV/0!</v>
      </c>
    </row>
    <row r="63" spans="2:38" ht="14.25">
      <c r="B63" s="462"/>
      <c r="C63" s="393"/>
      <c r="D63" s="201">
        <f t="shared" si="27"/>
        <v>45926</v>
      </c>
      <c r="E63" s="201" t="s">
        <v>88</v>
      </c>
      <c r="F63" s="257">
        <f t="shared" si="28"/>
        <v>0</v>
      </c>
      <c r="G63" s="479"/>
      <c r="H63" s="479"/>
      <c r="I63" s="375"/>
      <c r="J63" s="95" t="e">
        <f t="shared" si="30"/>
        <v>#DIV/0!</v>
      </c>
      <c r="K63" s="258"/>
      <c r="L63" s="95" t="e">
        <f t="shared" si="31"/>
        <v>#DIV/0!</v>
      </c>
      <c r="M63" s="258">
        <f t="shared" si="32"/>
        <v>0</v>
      </c>
      <c r="N63" s="95" t="e">
        <f t="shared" si="33"/>
        <v>#DIV/0!</v>
      </c>
      <c r="O63" s="258"/>
      <c r="P63" s="95" t="e">
        <f t="shared" si="34"/>
        <v>#DIV/0!</v>
      </c>
      <c r="Q63" s="258"/>
      <c r="R63" s="95">
        <f t="shared" si="35"/>
        <v>0</v>
      </c>
      <c r="S63" s="258">
        <f t="shared" si="36"/>
        <v>0</v>
      </c>
      <c r="T63" s="95" t="e">
        <f t="shared" si="37"/>
        <v>#DIV/0!</v>
      </c>
      <c r="U63" s="258"/>
      <c r="V63" s="95" t="e">
        <f t="shared" si="38"/>
        <v>#DIV/0!</v>
      </c>
      <c r="W63" s="258"/>
      <c r="X63" s="95" t="e">
        <f t="shared" si="39"/>
        <v>#DIV/0!</v>
      </c>
      <c r="Y63" s="258"/>
      <c r="Z63" s="95" t="e">
        <f t="shared" si="40"/>
        <v>#DIV/0!</v>
      </c>
      <c r="AA63" s="258"/>
      <c r="AB63" s="95">
        <f t="shared" si="41"/>
        <v>0</v>
      </c>
      <c r="AC63" s="258">
        <f t="shared" si="42"/>
        <v>0</v>
      </c>
      <c r="AD63" s="95" t="e">
        <f t="shared" si="43"/>
        <v>#DIV/0!</v>
      </c>
      <c r="AE63" s="258"/>
      <c r="AF63" s="95" t="e">
        <f t="shared" si="44"/>
        <v>#DIV/0!</v>
      </c>
      <c r="AG63" s="258"/>
      <c r="AH63" s="95" t="e">
        <f t="shared" si="45"/>
        <v>#DIV/0!</v>
      </c>
      <c r="AI63" s="258"/>
      <c r="AJ63" s="95" t="e">
        <f t="shared" si="46"/>
        <v>#DIV/0!</v>
      </c>
      <c r="AK63" s="258"/>
      <c r="AL63" s="95" t="e">
        <f t="shared" si="47"/>
        <v>#DIV/0!</v>
      </c>
    </row>
    <row r="64" spans="2:38" ht="14.25">
      <c r="B64" s="462"/>
      <c r="C64" s="393"/>
      <c r="D64" s="201">
        <f t="shared" si="27"/>
        <v>45927</v>
      </c>
      <c r="E64" s="201" t="s">
        <v>89</v>
      </c>
      <c r="F64" s="257">
        <f t="shared" si="28"/>
        <v>0</v>
      </c>
      <c r="G64" s="479"/>
      <c r="H64" s="479"/>
      <c r="I64" s="375"/>
      <c r="J64" s="95" t="e">
        <f t="shared" si="30"/>
        <v>#DIV/0!</v>
      </c>
      <c r="K64" s="258"/>
      <c r="L64" s="95" t="e">
        <f t="shared" si="31"/>
        <v>#DIV/0!</v>
      </c>
      <c r="M64" s="258">
        <f t="shared" si="32"/>
        <v>0</v>
      </c>
      <c r="N64" s="95" t="e">
        <f t="shared" si="33"/>
        <v>#DIV/0!</v>
      </c>
      <c r="O64" s="258"/>
      <c r="P64" s="95" t="e">
        <f t="shared" si="34"/>
        <v>#DIV/0!</v>
      </c>
      <c r="Q64" s="258"/>
      <c r="R64" s="95">
        <f t="shared" si="35"/>
        <v>0</v>
      </c>
      <c r="S64" s="258">
        <f t="shared" si="36"/>
        <v>0</v>
      </c>
      <c r="T64" s="95" t="e">
        <f t="shared" si="37"/>
        <v>#DIV/0!</v>
      </c>
      <c r="U64" s="258"/>
      <c r="V64" s="95" t="e">
        <f t="shared" si="38"/>
        <v>#DIV/0!</v>
      </c>
      <c r="W64" s="258"/>
      <c r="X64" s="95" t="e">
        <f t="shared" si="39"/>
        <v>#DIV/0!</v>
      </c>
      <c r="Y64" s="258"/>
      <c r="Z64" s="95" t="e">
        <f t="shared" si="40"/>
        <v>#DIV/0!</v>
      </c>
      <c r="AA64" s="258"/>
      <c r="AB64" s="95">
        <f t="shared" si="41"/>
        <v>0</v>
      </c>
      <c r="AC64" s="258">
        <f t="shared" si="42"/>
        <v>0</v>
      </c>
      <c r="AD64" s="95" t="e">
        <f t="shared" si="43"/>
        <v>#DIV/0!</v>
      </c>
      <c r="AE64" s="258"/>
      <c r="AF64" s="95" t="e">
        <f t="shared" si="44"/>
        <v>#DIV/0!</v>
      </c>
      <c r="AG64" s="258"/>
      <c r="AH64" s="95" t="e">
        <f t="shared" si="45"/>
        <v>#DIV/0!</v>
      </c>
      <c r="AI64" s="258"/>
      <c r="AJ64" s="95" t="e">
        <f t="shared" si="46"/>
        <v>#DIV/0!</v>
      </c>
      <c r="AK64" s="258"/>
      <c r="AL64" s="95" t="e">
        <f t="shared" si="47"/>
        <v>#DIV/0!</v>
      </c>
    </row>
    <row r="65" spans="2:38" ht="14.25">
      <c r="B65" s="462"/>
      <c r="C65" s="393"/>
      <c r="D65" s="201">
        <f t="shared" si="27"/>
        <v>45928</v>
      </c>
      <c r="E65" s="201" t="s">
        <v>84</v>
      </c>
      <c r="F65" s="257">
        <f t="shared" si="28"/>
        <v>0</v>
      </c>
      <c r="G65" s="479"/>
      <c r="H65" s="479"/>
      <c r="I65" s="375"/>
      <c r="J65" s="95" t="e">
        <f t="shared" si="30"/>
        <v>#DIV/0!</v>
      </c>
      <c r="K65" s="258"/>
      <c r="L65" s="95" t="e">
        <f t="shared" si="31"/>
        <v>#DIV/0!</v>
      </c>
      <c r="M65" s="258">
        <f t="shared" si="32"/>
        <v>0</v>
      </c>
      <c r="N65" s="95" t="e">
        <f t="shared" si="33"/>
        <v>#DIV/0!</v>
      </c>
      <c r="O65" s="258"/>
      <c r="P65" s="95" t="e">
        <f t="shared" si="34"/>
        <v>#DIV/0!</v>
      </c>
      <c r="Q65" s="258"/>
      <c r="R65" s="95">
        <f t="shared" si="35"/>
        <v>0</v>
      </c>
      <c r="S65" s="258">
        <f t="shared" si="36"/>
        <v>0</v>
      </c>
      <c r="T65" s="95" t="e">
        <f t="shared" si="37"/>
        <v>#DIV/0!</v>
      </c>
      <c r="U65" s="258"/>
      <c r="V65" s="95" t="e">
        <f t="shared" si="38"/>
        <v>#DIV/0!</v>
      </c>
      <c r="W65" s="258"/>
      <c r="X65" s="95" t="e">
        <f t="shared" si="39"/>
        <v>#DIV/0!</v>
      </c>
      <c r="Y65" s="258"/>
      <c r="Z65" s="95" t="e">
        <f t="shared" si="40"/>
        <v>#DIV/0!</v>
      </c>
      <c r="AA65" s="258"/>
      <c r="AB65" s="95">
        <f t="shared" si="41"/>
        <v>0</v>
      </c>
      <c r="AC65" s="258">
        <f t="shared" si="42"/>
        <v>0</v>
      </c>
      <c r="AD65" s="95" t="e">
        <f t="shared" si="43"/>
        <v>#DIV/0!</v>
      </c>
      <c r="AE65" s="258"/>
      <c r="AF65" s="95" t="e">
        <f t="shared" si="44"/>
        <v>#DIV/0!</v>
      </c>
      <c r="AG65" s="258"/>
      <c r="AH65" s="95" t="e">
        <f t="shared" si="45"/>
        <v>#DIV/0!</v>
      </c>
      <c r="AI65" s="258"/>
      <c r="AJ65" s="95" t="e">
        <f t="shared" si="46"/>
        <v>#DIV/0!</v>
      </c>
      <c r="AK65" s="258"/>
      <c r="AL65" s="95" t="e">
        <f t="shared" si="47"/>
        <v>#DIV/0!</v>
      </c>
    </row>
    <row r="66" spans="2:38" ht="14.25">
      <c r="B66" s="462"/>
      <c r="C66" s="393"/>
      <c r="D66" s="201">
        <f t="shared" si="27"/>
        <v>45929</v>
      </c>
      <c r="E66" s="201" t="s">
        <v>90</v>
      </c>
      <c r="F66" s="257">
        <f t="shared" si="28"/>
        <v>0</v>
      </c>
      <c r="G66" s="479"/>
      <c r="H66" s="479"/>
      <c r="I66" s="375"/>
      <c r="J66" s="95" t="e">
        <f t="shared" si="30"/>
        <v>#DIV/0!</v>
      </c>
      <c r="K66" s="258"/>
      <c r="L66" s="95" t="e">
        <f t="shared" si="31"/>
        <v>#DIV/0!</v>
      </c>
      <c r="M66" s="258">
        <f t="shared" si="32"/>
        <v>0</v>
      </c>
      <c r="N66" s="95" t="e">
        <f t="shared" si="33"/>
        <v>#DIV/0!</v>
      </c>
      <c r="O66" s="258"/>
      <c r="P66" s="95" t="e">
        <f t="shared" si="34"/>
        <v>#DIV/0!</v>
      </c>
      <c r="Q66" s="258"/>
      <c r="R66" s="95">
        <f t="shared" si="35"/>
        <v>0</v>
      </c>
      <c r="S66" s="258">
        <f t="shared" si="36"/>
        <v>0</v>
      </c>
      <c r="T66" s="95" t="e">
        <f t="shared" si="37"/>
        <v>#DIV/0!</v>
      </c>
      <c r="U66" s="258"/>
      <c r="V66" s="95" t="e">
        <f t="shared" si="38"/>
        <v>#DIV/0!</v>
      </c>
      <c r="W66" s="258"/>
      <c r="X66" s="95" t="e">
        <f t="shared" si="39"/>
        <v>#DIV/0!</v>
      </c>
      <c r="Y66" s="258"/>
      <c r="Z66" s="95" t="e">
        <f t="shared" si="40"/>
        <v>#DIV/0!</v>
      </c>
      <c r="AA66" s="258"/>
      <c r="AB66" s="95">
        <f t="shared" si="41"/>
        <v>0</v>
      </c>
      <c r="AC66" s="258">
        <f t="shared" si="42"/>
        <v>0</v>
      </c>
      <c r="AD66" s="95" t="e">
        <f t="shared" si="43"/>
        <v>#DIV/0!</v>
      </c>
      <c r="AE66" s="258"/>
      <c r="AF66" s="95" t="e">
        <f t="shared" si="44"/>
        <v>#DIV/0!</v>
      </c>
      <c r="AG66" s="258"/>
      <c r="AH66" s="95" t="e">
        <f t="shared" si="45"/>
        <v>#DIV/0!</v>
      </c>
      <c r="AI66" s="258"/>
      <c r="AJ66" s="95" t="e">
        <f t="shared" si="46"/>
        <v>#DIV/0!</v>
      </c>
      <c r="AK66" s="258"/>
      <c r="AL66" s="95" t="e">
        <f t="shared" si="47"/>
        <v>#DIV/0!</v>
      </c>
    </row>
    <row r="67" spans="2:38" ht="14.25">
      <c r="B67" s="476">
        <f t="shared" ref="B67" si="49">B60+7</f>
        <v>45938</v>
      </c>
      <c r="C67" s="393"/>
      <c r="D67" s="201">
        <f t="shared" si="27"/>
        <v>45930</v>
      </c>
      <c r="E67" s="201" t="s">
        <v>91</v>
      </c>
      <c r="F67" s="257">
        <f t="shared" si="28"/>
        <v>0</v>
      </c>
      <c r="G67" s="479">
        <f t="shared" si="29"/>
        <v>0</v>
      </c>
      <c r="H67" s="479"/>
      <c r="I67" s="375"/>
      <c r="J67" s="95" t="e">
        <f t="shared" si="30"/>
        <v>#DIV/0!</v>
      </c>
      <c r="K67" s="258"/>
      <c r="L67" s="95" t="e">
        <f t="shared" si="31"/>
        <v>#DIV/0!</v>
      </c>
      <c r="M67" s="258">
        <f t="shared" si="32"/>
        <v>0</v>
      </c>
      <c r="N67" s="95" t="e">
        <f t="shared" si="33"/>
        <v>#DIV/0!</v>
      </c>
      <c r="O67" s="258"/>
      <c r="P67" s="95" t="e">
        <f t="shared" si="34"/>
        <v>#DIV/0!</v>
      </c>
      <c r="Q67" s="258"/>
      <c r="R67" s="95">
        <f t="shared" si="35"/>
        <v>0</v>
      </c>
      <c r="S67" s="258">
        <f t="shared" si="36"/>
        <v>0</v>
      </c>
      <c r="T67" s="95" t="e">
        <f t="shared" si="37"/>
        <v>#DIV/0!</v>
      </c>
      <c r="U67" s="258"/>
      <c r="V67" s="95" t="e">
        <f t="shared" si="38"/>
        <v>#DIV/0!</v>
      </c>
      <c r="W67" s="258"/>
      <c r="X67" s="95" t="e">
        <f t="shared" si="39"/>
        <v>#DIV/0!</v>
      </c>
      <c r="Y67" s="258"/>
      <c r="Z67" s="95" t="e">
        <f t="shared" si="40"/>
        <v>#DIV/0!</v>
      </c>
      <c r="AA67" s="258"/>
      <c r="AB67" s="95">
        <f t="shared" si="41"/>
        <v>0</v>
      </c>
      <c r="AC67" s="258">
        <f t="shared" si="42"/>
        <v>0</v>
      </c>
      <c r="AD67" s="95" t="e">
        <f t="shared" si="43"/>
        <v>#DIV/0!</v>
      </c>
      <c r="AE67" s="258"/>
      <c r="AF67" s="95" t="e">
        <f t="shared" si="44"/>
        <v>#DIV/0!</v>
      </c>
      <c r="AG67" s="258"/>
      <c r="AH67" s="95" t="e">
        <f t="shared" si="45"/>
        <v>#DIV/0!</v>
      </c>
      <c r="AI67" s="258"/>
      <c r="AJ67" s="95" t="e">
        <f t="shared" si="46"/>
        <v>#DIV/0!</v>
      </c>
      <c r="AK67" s="258"/>
      <c r="AL67" s="95" t="e">
        <f t="shared" si="47"/>
        <v>#DIV/0!</v>
      </c>
    </row>
    <row r="68" spans="2:38" ht="14.25">
      <c r="B68" s="462"/>
      <c r="C68" s="393"/>
      <c r="D68" s="201">
        <f t="shared" si="27"/>
        <v>45931</v>
      </c>
      <c r="E68" s="201" t="s">
        <v>92</v>
      </c>
      <c r="F68" s="257">
        <f t="shared" si="28"/>
        <v>0</v>
      </c>
      <c r="G68" s="479"/>
      <c r="H68" s="479"/>
      <c r="I68" s="375"/>
      <c r="J68" s="95" t="e">
        <f t="shared" si="30"/>
        <v>#DIV/0!</v>
      </c>
      <c r="K68" s="258"/>
      <c r="L68" s="95" t="e">
        <f t="shared" si="31"/>
        <v>#DIV/0!</v>
      </c>
      <c r="M68" s="258">
        <f t="shared" si="32"/>
        <v>0</v>
      </c>
      <c r="N68" s="95" t="e">
        <f t="shared" si="33"/>
        <v>#DIV/0!</v>
      </c>
      <c r="O68" s="258"/>
      <c r="P68" s="95" t="e">
        <f t="shared" si="34"/>
        <v>#DIV/0!</v>
      </c>
      <c r="Q68" s="258"/>
      <c r="R68" s="95">
        <f t="shared" si="35"/>
        <v>0</v>
      </c>
      <c r="S68" s="258">
        <f t="shared" si="36"/>
        <v>0</v>
      </c>
      <c r="T68" s="95" t="e">
        <f t="shared" si="37"/>
        <v>#DIV/0!</v>
      </c>
      <c r="U68" s="258"/>
      <c r="V68" s="95" t="e">
        <f t="shared" si="38"/>
        <v>#DIV/0!</v>
      </c>
      <c r="W68" s="258"/>
      <c r="X68" s="95" t="e">
        <f t="shared" si="39"/>
        <v>#DIV/0!</v>
      </c>
      <c r="Y68" s="258"/>
      <c r="Z68" s="95" t="e">
        <f t="shared" si="40"/>
        <v>#DIV/0!</v>
      </c>
      <c r="AA68" s="258"/>
      <c r="AB68" s="95">
        <f t="shared" si="41"/>
        <v>0</v>
      </c>
      <c r="AC68" s="258">
        <f t="shared" si="42"/>
        <v>0</v>
      </c>
      <c r="AD68" s="95" t="e">
        <f t="shared" si="43"/>
        <v>#DIV/0!</v>
      </c>
      <c r="AE68" s="258"/>
      <c r="AF68" s="95" t="e">
        <f t="shared" si="44"/>
        <v>#DIV/0!</v>
      </c>
      <c r="AG68" s="258"/>
      <c r="AH68" s="95" t="e">
        <f t="shared" si="45"/>
        <v>#DIV/0!</v>
      </c>
      <c r="AI68" s="258"/>
      <c r="AJ68" s="95" t="e">
        <f t="shared" si="46"/>
        <v>#DIV/0!</v>
      </c>
      <c r="AK68" s="258"/>
      <c r="AL68" s="95" t="e">
        <f t="shared" si="47"/>
        <v>#DIV/0!</v>
      </c>
    </row>
    <row r="69" spans="2:38" ht="14.25">
      <c r="B69" s="462"/>
      <c r="C69" s="393"/>
      <c r="D69" s="201">
        <f t="shared" si="27"/>
        <v>45932</v>
      </c>
      <c r="E69" s="201" t="s">
        <v>93</v>
      </c>
      <c r="F69" s="257">
        <f t="shared" si="28"/>
        <v>0</v>
      </c>
      <c r="G69" s="479"/>
      <c r="H69" s="99"/>
      <c r="I69" s="375"/>
      <c r="J69" s="95" t="e">
        <f t="shared" si="30"/>
        <v>#DIV/0!</v>
      </c>
      <c r="K69" s="258"/>
      <c r="L69" s="95" t="e">
        <f t="shared" si="31"/>
        <v>#DIV/0!</v>
      </c>
      <c r="M69" s="258">
        <f t="shared" si="32"/>
        <v>0</v>
      </c>
      <c r="N69" s="95" t="e">
        <f t="shared" si="33"/>
        <v>#DIV/0!</v>
      </c>
      <c r="O69" s="258"/>
      <c r="P69" s="95" t="e">
        <f t="shared" si="34"/>
        <v>#DIV/0!</v>
      </c>
      <c r="Q69" s="258"/>
      <c r="R69" s="95">
        <f t="shared" si="35"/>
        <v>0</v>
      </c>
      <c r="S69" s="258">
        <f t="shared" si="36"/>
        <v>0</v>
      </c>
      <c r="T69" s="95" t="e">
        <f t="shared" si="37"/>
        <v>#DIV/0!</v>
      </c>
      <c r="U69" s="258"/>
      <c r="V69" s="95" t="e">
        <f t="shared" si="38"/>
        <v>#DIV/0!</v>
      </c>
      <c r="W69" s="258"/>
      <c r="X69" s="95" t="e">
        <f t="shared" si="39"/>
        <v>#DIV/0!</v>
      </c>
      <c r="Y69" s="258"/>
      <c r="Z69" s="95" t="e">
        <f t="shared" si="40"/>
        <v>#DIV/0!</v>
      </c>
      <c r="AA69" s="258"/>
      <c r="AB69" s="95">
        <f t="shared" si="41"/>
        <v>0</v>
      </c>
      <c r="AC69" s="258">
        <f t="shared" si="42"/>
        <v>0</v>
      </c>
      <c r="AD69" s="95" t="e">
        <f t="shared" si="43"/>
        <v>#DIV/0!</v>
      </c>
      <c r="AE69" s="258"/>
      <c r="AF69" s="95" t="e">
        <f t="shared" si="44"/>
        <v>#DIV/0!</v>
      </c>
      <c r="AG69" s="258"/>
      <c r="AH69" s="95" t="e">
        <f t="shared" si="45"/>
        <v>#DIV/0!</v>
      </c>
      <c r="AI69" s="258"/>
      <c r="AJ69" s="95" t="e">
        <f t="shared" si="46"/>
        <v>#DIV/0!</v>
      </c>
      <c r="AK69" s="258"/>
      <c r="AL69" s="95" t="e">
        <f t="shared" si="47"/>
        <v>#DIV/0!</v>
      </c>
    </row>
    <row r="70" spans="2:38" ht="14.25">
      <c r="B70" s="462"/>
      <c r="C70" s="393"/>
      <c r="D70" s="201">
        <f t="shared" si="27"/>
        <v>45933</v>
      </c>
      <c r="E70" s="201" t="s">
        <v>88</v>
      </c>
      <c r="F70" s="257">
        <f t="shared" si="28"/>
        <v>0</v>
      </c>
      <c r="G70" s="479"/>
      <c r="H70" s="99"/>
      <c r="I70" s="375"/>
      <c r="J70" s="95" t="e">
        <f t="shared" si="30"/>
        <v>#DIV/0!</v>
      </c>
      <c r="K70" s="258"/>
      <c r="L70" s="95" t="e">
        <f t="shared" si="31"/>
        <v>#DIV/0!</v>
      </c>
      <c r="M70" s="258">
        <f t="shared" si="32"/>
        <v>0</v>
      </c>
      <c r="N70" s="95" t="e">
        <f t="shared" si="33"/>
        <v>#DIV/0!</v>
      </c>
      <c r="O70" s="258"/>
      <c r="P70" s="95" t="e">
        <f t="shared" si="34"/>
        <v>#DIV/0!</v>
      </c>
      <c r="Q70" s="258"/>
      <c r="R70" s="95">
        <f t="shared" si="35"/>
        <v>0</v>
      </c>
      <c r="S70" s="258">
        <f t="shared" si="36"/>
        <v>0</v>
      </c>
      <c r="T70" s="95" t="e">
        <f t="shared" si="37"/>
        <v>#DIV/0!</v>
      </c>
      <c r="U70" s="258"/>
      <c r="V70" s="95" t="e">
        <f t="shared" si="38"/>
        <v>#DIV/0!</v>
      </c>
      <c r="W70" s="258"/>
      <c r="X70" s="95" t="e">
        <f t="shared" si="39"/>
        <v>#DIV/0!</v>
      </c>
      <c r="Y70" s="258"/>
      <c r="Z70" s="95" t="e">
        <f t="shared" si="40"/>
        <v>#DIV/0!</v>
      </c>
      <c r="AA70" s="258"/>
      <c r="AB70" s="95">
        <f t="shared" si="41"/>
        <v>0</v>
      </c>
      <c r="AC70" s="258">
        <f t="shared" si="42"/>
        <v>0</v>
      </c>
      <c r="AD70" s="95" t="e">
        <f t="shared" si="43"/>
        <v>#DIV/0!</v>
      </c>
      <c r="AE70" s="258"/>
      <c r="AF70" s="95" t="e">
        <f t="shared" si="44"/>
        <v>#DIV/0!</v>
      </c>
      <c r="AG70" s="258"/>
      <c r="AH70" s="95" t="e">
        <f t="shared" si="45"/>
        <v>#DIV/0!</v>
      </c>
      <c r="AI70" s="258"/>
      <c r="AJ70" s="95" t="e">
        <f t="shared" si="46"/>
        <v>#DIV/0!</v>
      </c>
      <c r="AK70" s="258"/>
      <c r="AL70" s="95" t="e">
        <f t="shared" si="47"/>
        <v>#DIV/0!</v>
      </c>
    </row>
    <row r="71" spans="2:38" ht="14.25">
      <c r="B71" s="462"/>
      <c r="C71" s="393"/>
      <c r="D71" s="201">
        <f t="shared" si="27"/>
        <v>45934</v>
      </c>
      <c r="E71" s="201" t="s">
        <v>89</v>
      </c>
      <c r="F71" s="257">
        <f t="shared" si="28"/>
        <v>0</v>
      </c>
      <c r="G71" s="479"/>
      <c r="H71" s="99"/>
      <c r="I71" s="375"/>
      <c r="J71" s="95" t="e">
        <f t="shared" si="30"/>
        <v>#DIV/0!</v>
      </c>
      <c r="K71" s="258"/>
      <c r="L71" s="95" t="e">
        <f t="shared" si="31"/>
        <v>#DIV/0!</v>
      </c>
      <c r="M71" s="258">
        <f t="shared" si="32"/>
        <v>0</v>
      </c>
      <c r="N71" s="95" t="e">
        <f t="shared" si="33"/>
        <v>#DIV/0!</v>
      </c>
      <c r="O71" s="258"/>
      <c r="P71" s="95" t="e">
        <f t="shared" si="34"/>
        <v>#DIV/0!</v>
      </c>
      <c r="Q71" s="258"/>
      <c r="R71" s="95">
        <f t="shared" si="35"/>
        <v>0</v>
      </c>
      <c r="S71" s="258">
        <f t="shared" si="36"/>
        <v>0</v>
      </c>
      <c r="T71" s="95" t="e">
        <f t="shared" si="37"/>
        <v>#DIV/0!</v>
      </c>
      <c r="U71" s="258"/>
      <c r="V71" s="95" t="e">
        <f t="shared" si="38"/>
        <v>#DIV/0!</v>
      </c>
      <c r="W71" s="258"/>
      <c r="X71" s="95" t="e">
        <f t="shared" si="39"/>
        <v>#DIV/0!</v>
      </c>
      <c r="Y71" s="258"/>
      <c r="Z71" s="95" t="e">
        <f t="shared" si="40"/>
        <v>#DIV/0!</v>
      </c>
      <c r="AA71" s="258"/>
      <c r="AB71" s="95">
        <f t="shared" si="41"/>
        <v>0</v>
      </c>
      <c r="AC71" s="258">
        <f t="shared" si="42"/>
        <v>0</v>
      </c>
      <c r="AD71" s="95" t="e">
        <f t="shared" si="43"/>
        <v>#DIV/0!</v>
      </c>
      <c r="AE71" s="258"/>
      <c r="AF71" s="95" t="e">
        <f t="shared" si="44"/>
        <v>#DIV/0!</v>
      </c>
      <c r="AG71" s="258"/>
      <c r="AH71" s="95" t="e">
        <f t="shared" si="45"/>
        <v>#DIV/0!</v>
      </c>
      <c r="AI71" s="258"/>
      <c r="AJ71" s="95" t="e">
        <f t="shared" si="46"/>
        <v>#DIV/0!</v>
      </c>
      <c r="AK71" s="258"/>
      <c r="AL71" s="95" t="e">
        <f t="shared" si="47"/>
        <v>#DIV/0!</v>
      </c>
    </row>
    <row r="72" spans="2:38" ht="14.25">
      <c r="B72" s="462"/>
      <c r="C72" s="393"/>
      <c r="D72" s="201">
        <f t="shared" si="27"/>
        <v>45935</v>
      </c>
      <c r="E72" s="201" t="s">
        <v>84</v>
      </c>
      <c r="F72" s="257">
        <f t="shared" si="28"/>
        <v>0</v>
      </c>
      <c r="G72" s="479"/>
      <c r="H72" s="99"/>
      <c r="I72" s="375"/>
      <c r="J72" s="95" t="e">
        <f t="shared" si="30"/>
        <v>#DIV/0!</v>
      </c>
      <c r="K72" s="258"/>
      <c r="L72" s="95" t="e">
        <f t="shared" si="31"/>
        <v>#DIV/0!</v>
      </c>
      <c r="M72" s="258">
        <f t="shared" si="32"/>
        <v>0</v>
      </c>
      <c r="N72" s="95" t="e">
        <f t="shared" si="33"/>
        <v>#DIV/0!</v>
      </c>
      <c r="O72" s="258"/>
      <c r="P72" s="95" t="e">
        <f t="shared" si="34"/>
        <v>#DIV/0!</v>
      </c>
      <c r="Q72" s="258"/>
      <c r="R72" s="95">
        <f t="shared" si="35"/>
        <v>0</v>
      </c>
      <c r="S72" s="258">
        <f t="shared" si="36"/>
        <v>0</v>
      </c>
      <c r="T72" s="95" t="e">
        <f t="shared" si="37"/>
        <v>#DIV/0!</v>
      </c>
      <c r="U72" s="258"/>
      <c r="V72" s="95" t="e">
        <f t="shared" si="38"/>
        <v>#DIV/0!</v>
      </c>
      <c r="W72" s="258"/>
      <c r="X72" s="95" t="e">
        <f t="shared" si="39"/>
        <v>#DIV/0!</v>
      </c>
      <c r="Y72" s="258"/>
      <c r="Z72" s="95" t="e">
        <f t="shared" si="40"/>
        <v>#DIV/0!</v>
      </c>
      <c r="AA72" s="258"/>
      <c r="AB72" s="95">
        <f t="shared" si="41"/>
        <v>0</v>
      </c>
      <c r="AC72" s="258">
        <f t="shared" si="42"/>
        <v>0</v>
      </c>
      <c r="AD72" s="95" t="e">
        <f t="shared" si="43"/>
        <v>#DIV/0!</v>
      </c>
      <c r="AE72" s="258"/>
      <c r="AF72" s="95" t="e">
        <f t="shared" si="44"/>
        <v>#DIV/0!</v>
      </c>
      <c r="AG72" s="258"/>
      <c r="AH72" s="95" t="e">
        <f t="shared" si="45"/>
        <v>#DIV/0!</v>
      </c>
      <c r="AI72" s="258"/>
      <c r="AJ72" s="95" t="e">
        <f t="shared" si="46"/>
        <v>#DIV/0!</v>
      </c>
      <c r="AK72" s="258"/>
      <c r="AL72" s="95" t="e">
        <f t="shared" si="47"/>
        <v>#DIV/0!</v>
      </c>
    </row>
    <row r="73" spans="2:38" ht="14.25">
      <c r="B73" s="462"/>
      <c r="C73" s="393"/>
      <c r="D73" s="201">
        <f t="shared" si="27"/>
        <v>45936</v>
      </c>
      <c r="E73" s="201" t="s">
        <v>90</v>
      </c>
      <c r="F73" s="257">
        <f t="shared" si="28"/>
        <v>0</v>
      </c>
      <c r="G73" s="479"/>
      <c r="H73" s="99"/>
      <c r="I73" s="375"/>
      <c r="J73" s="95" t="e">
        <f t="shared" si="30"/>
        <v>#DIV/0!</v>
      </c>
      <c r="K73" s="258"/>
      <c r="L73" s="95" t="e">
        <f t="shared" si="31"/>
        <v>#DIV/0!</v>
      </c>
      <c r="M73" s="258">
        <f t="shared" si="32"/>
        <v>0</v>
      </c>
      <c r="N73" s="95" t="e">
        <f t="shared" si="33"/>
        <v>#DIV/0!</v>
      </c>
      <c r="O73" s="258"/>
      <c r="P73" s="95" t="e">
        <f t="shared" si="34"/>
        <v>#DIV/0!</v>
      </c>
      <c r="Q73" s="258"/>
      <c r="R73" s="95">
        <f t="shared" si="35"/>
        <v>0</v>
      </c>
      <c r="S73" s="258">
        <f t="shared" si="36"/>
        <v>0</v>
      </c>
      <c r="T73" s="95" t="e">
        <f t="shared" si="37"/>
        <v>#DIV/0!</v>
      </c>
      <c r="U73" s="258"/>
      <c r="V73" s="95" t="e">
        <f t="shared" si="38"/>
        <v>#DIV/0!</v>
      </c>
      <c r="W73" s="258"/>
      <c r="X73" s="95" t="e">
        <f t="shared" si="39"/>
        <v>#DIV/0!</v>
      </c>
      <c r="Y73" s="258"/>
      <c r="Z73" s="95" t="e">
        <f t="shared" si="40"/>
        <v>#DIV/0!</v>
      </c>
      <c r="AA73" s="258"/>
      <c r="AB73" s="95">
        <f t="shared" si="41"/>
        <v>0</v>
      </c>
      <c r="AC73" s="258">
        <f t="shared" si="42"/>
        <v>0</v>
      </c>
      <c r="AD73" s="95" t="e">
        <f t="shared" si="43"/>
        <v>#DIV/0!</v>
      </c>
      <c r="AE73" s="258"/>
      <c r="AF73" s="95" t="e">
        <f t="shared" si="44"/>
        <v>#DIV/0!</v>
      </c>
      <c r="AG73" s="258"/>
      <c r="AH73" s="95" t="e">
        <f t="shared" si="45"/>
        <v>#DIV/0!</v>
      </c>
      <c r="AI73" s="258"/>
      <c r="AJ73" s="95" t="e">
        <f t="shared" si="46"/>
        <v>#DIV/0!</v>
      </c>
      <c r="AK73" s="258"/>
      <c r="AL73" s="95" t="e">
        <f t="shared" si="47"/>
        <v>#DIV/0!</v>
      </c>
    </row>
    <row r="74" spans="2:38" ht="14.25">
      <c r="B74" s="78"/>
      <c r="C74" s="75"/>
      <c r="D74" s="77"/>
    </row>
    <row r="75" spans="2:38" ht="14.25">
      <c r="B75" s="78"/>
      <c r="C75" s="75"/>
      <c r="D75" s="77"/>
    </row>
    <row r="76" spans="2:38" ht="14.25">
      <c r="B76" s="78"/>
      <c r="C76" s="75"/>
      <c r="D76" s="77"/>
    </row>
    <row r="77" spans="2:38" ht="14.25">
      <c r="B77" s="78"/>
      <c r="C77" s="75"/>
      <c r="D77" s="77"/>
    </row>
    <row r="78" spans="2:38" ht="14.25">
      <c r="B78" s="78"/>
      <c r="C78" s="75"/>
      <c r="D78" s="77"/>
    </row>
    <row r="79" spans="2:38" ht="14.25">
      <c r="B79" s="78"/>
      <c r="C79" s="75"/>
      <c r="D79" s="77"/>
    </row>
    <row r="80" spans="2:38" ht="14.25">
      <c r="B80" s="78"/>
      <c r="C80" s="75"/>
      <c r="D80" s="77"/>
    </row>
    <row r="81" spans="2:4" ht="14.25">
      <c r="B81" s="78"/>
      <c r="C81" s="75"/>
      <c r="D81" s="77"/>
    </row>
    <row r="82" spans="2:4" ht="14.25">
      <c r="B82" s="78"/>
      <c r="C82" s="75"/>
      <c r="D82" s="77"/>
    </row>
    <row r="83" spans="2:4" ht="14.25">
      <c r="B83" s="78"/>
      <c r="C83" s="75"/>
      <c r="D83" s="77"/>
    </row>
    <row r="84" spans="2:4" ht="14.25">
      <c r="B84" s="78"/>
      <c r="C84" s="75"/>
      <c r="D84" s="77"/>
    </row>
    <row r="85" spans="2:4" ht="14.25">
      <c r="B85" s="78"/>
      <c r="C85" s="75"/>
      <c r="D85" s="77"/>
    </row>
    <row r="86" spans="2:4" ht="14.25">
      <c r="B86" s="78"/>
      <c r="C86" s="75"/>
      <c r="D86" s="77"/>
    </row>
    <row r="87" spans="2:4" ht="14.25">
      <c r="B87" s="78"/>
      <c r="C87" s="75"/>
      <c r="D87" s="77"/>
    </row>
    <row r="88" spans="2:4" ht="14.25">
      <c r="B88" s="78"/>
      <c r="C88" s="75"/>
      <c r="D88" s="77"/>
    </row>
    <row r="89" spans="2:4" ht="14.25">
      <c r="B89" s="78"/>
      <c r="C89" s="75"/>
      <c r="D89" s="77"/>
    </row>
    <row r="90" spans="2:4" ht="14.25">
      <c r="B90" s="78"/>
      <c r="C90" s="75"/>
      <c r="D90" s="77"/>
    </row>
    <row r="91" spans="2:4" ht="14.25">
      <c r="B91" s="78"/>
      <c r="C91" s="75"/>
      <c r="D91" s="77"/>
    </row>
    <row r="92" spans="2:4" ht="14.25">
      <c r="B92" s="78"/>
      <c r="C92" s="75"/>
      <c r="D92" s="77"/>
    </row>
    <row r="93" spans="2:4" ht="14.25">
      <c r="B93" s="78"/>
      <c r="C93" s="75"/>
      <c r="D93" s="77"/>
    </row>
  </sheetData>
  <mergeCells count="55">
    <mergeCell ref="C7:C37"/>
    <mergeCell ref="C3:C6"/>
    <mergeCell ref="G5:G6"/>
    <mergeCell ref="H5:H6"/>
    <mergeCell ref="B67:B73"/>
    <mergeCell ref="G46:G52"/>
    <mergeCell ref="G53:G59"/>
    <mergeCell ref="G60:G66"/>
    <mergeCell ref="G67:G73"/>
    <mergeCell ref="B39:B45"/>
    <mergeCell ref="G39:G45"/>
    <mergeCell ref="B46:B52"/>
    <mergeCell ref="B53:B59"/>
    <mergeCell ref="B60:B66"/>
    <mergeCell ref="B7:B17"/>
    <mergeCell ref="F5:F6"/>
    <mergeCell ref="I4:N4"/>
    <mergeCell ref="M5:N5"/>
    <mergeCell ref="Q5:R5"/>
    <mergeCell ref="AA5:AB5"/>
    <mergeCell ref="O4:T4"/>
    <mergeCell ref="O5:P5"/>
    <mergeCell ref="I5:J5"/>
    <mergeCell ref="B32:B38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G7:G10"/>
    <mergeCell ref="I3:AL3"/>
    <mergeCell ref="D3:E6"/>
    <mergeCell ref="B3:B6"/>
    <mergeCell ref="B18:B24"/>
    <mergeCell ref="B25:B31"/>
    <mergeCell ref="H7:H37"/>
    <mergeCell ref="G11:G17"/>
    <mergeCell ref="G18:G24"/>
    <mergeCell ref="G25:G31"/>
    <mergeCell ref="G32:G38"/>
    <mergeCell ref="H38:H68"/>
    <mergeCell ref="AI4:AJ4"/>
    <mergeCell ref="AI5:AJ5"/>
    <mergeCell ref="K5:L5"/>
    <mergeCell ref="S5:T5"/>
    <mergeCell ref="Y4:AD4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351"/>
  <sheetViews>
    <sheetView zoomScale="85" zoomScaleNormal="85" workbookViewId="0">
      <pane xSplit="13" ySplit="3" topLeftCell="N213" activePane="bottomRight" state="frozen"/>
      <selection pane="bottomRight" activeCell="L261" sqref="L26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57031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7" customWidth="1"/>
    <col min="15" max="15" width="7.140625" style="207" customWidth="1" collapsed="1"/>
    <col min="16" max="16" width="7.7109375" style="207" customWidth="1"/>
    <col min="17" max="18" width="8.7109375" style="207" customWidth="1"/>
    <col min="19" max="19" width="5.7109375" style="207" customWidth="1"/>
    <col min="20" max="20" width="10.7109375" style="207" customWidth="1"/>
    <col min="21" max="21" width="7.7109375" style="208" customWidth="1"/>
    <col min="22" max="23" width="8.7109375" style="208" customWidth="1"/>
    <col min="24" max="24" width="5.42578125" style="207" customWidth="1"/>
    <col min="25" max="25" width="10.7109375" style="208" customWidth="1"/>
    <col min="26" max="26" width="7.7109375" style="208" customWidth="1"/>
    <col min="27" max="28" width="8.7109375" style="208" customWidth="1"/>
    <col min="29" max="29" width="5.42578125" style="207" customWidth="1"/>
    <col min="30" max="30" width="10.7109375" style="208" customWidth="1"/>
    <col min="31" max="31" width="7.7109375" style="208" customWidth="1"/>
    <col min="32" max="33" width="8.7109375" style="208" customWidth="1"/>
    <col min="34" max="34" width="5.42578125" style="207" customWidth="1"/>
    <col min="35" max="35" width="10.7109375" style="208" customWidth="1"/>
    <col min="36" max="36" width="7.7109375" style="208" customWidth="1"/>
    <col min="37" max="38" width="8.7109375" style="208" customWidth="1"/>
    <col min="39" max="39" width="5.42578125" style="207" customWidth="1"/>
    <col min="40" max="40" width="10.7109375" style="208" customWidth="1"/>
    <col min="41" max="41" width="7.7109375" style="208" customWidth="1"/>
    <col min="42" max="43" width="8.7109375" style="208" customWidth="1"/>
    <col min="44" max="44" width="5.42578125" style="208" customWidth="1"/>
    <col min="45" max="45" width="10.7109375" style="208" customWidth="1"/>
    <col min="46" max="46" width="7.7109375" style="208" customWidth="1"/>
    <col min="47" max="48" width="8.7109375" style="208" customWidth="1"/>
    <col min="49" max="49" width="5.42578125" style="208" customWidth="1"/>
    <col min="50" max="50" width="10.7109375" style="208" customWidth="1"/>
    <col min="51" max="16384" width="8.85546875" style="79"/>
  </cols>
  <sheetData>
    <row r="1" spans="1:50" ht="24">
      <c r="A1" s="74"/>
      <c r="B1" s="395" t="s">
        <v>126</v>
      </c>
      <c r="C1" s="204">
        <f>AVERAGE(L147,L182,L217,L252,L287,L322)</f>
        <v>754.38251191588586</v>
      </c>
    </row>
    <row r="2" spans="1:50" ht="14.25" hidden="1" customHeight="1" outlineLevel="1">
      <c r="B2" s="553" t="s">
        <v>127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5"/>
      <c r="N2" s="507" t="s">
        <v>128</v>
      </c>
      <c r="O2" s="507" t="s">
        <v>77</v>
      </c>
      <c r="P2" s="509"/>
      <c r="Q2" s="510"/>
      <c r="R2" s="510"/>
      <c r="S2" s="510"/>
      <c r="T2" s="510"/>
      <c r="U2" s="511"/>
      <c r="V2" s="512"/>
      <c r="W2" s="512"/>
      <c r="X2" s="512"/>
      <c r="Y2" s="512"/>
      <c r="Z2" s="509"/>
      <c r="AA2" s="510"/>
      <c r="AB2" s="510"/>
      <c r="AC2" s="510"/>
      <c r="AD2" s="510"/>
      <c r="AE2" s="511">
        <v>45870</v>
      </c>
      <c r="AF2" s="512"/>
      <c r="AG2" s="512"/>
      <c r="AH2" s="512"/>
      <c r="AI2" s="512"/>
      <c r="AJ2" s="513">
        <v>45871</v>
      </c>
      <c r="AK2" s="514"/>
      <c r="AL2" s="514"/>
      <c r="AM2" s="514"/>
      <c r="AN2" s="515"/>
      <c r="AO2" s="511">
        <v>45872</v>
      </c>
      <c r="AP2" s="512"/>
      <c r="AQ2" s="512"/>
      <c r="AR2" s="512"/>
      <c r="AS2" s="512"/>
      <c r="AT2" s="513">
        <v>45873</v>
      </c>
      <c r="AU2" s="514"/>
      <c r="AV2" s="514"/>
      <c r="AW2" s="514"/>
      <c r="AX2" s="515"/>
    </row>
    <row r="3" spans="1:50" ht="14.25" hidden="1" customHeight="1" outlineLevel="1"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6"/>
      <c r="N3" s="508"/>
      <c r="O3" s="508"/>
      <c r="P3" s="509" t="s">
        <v>91</v>
      </c>
      <c r="Q3" s="510"/>
      <c r="R3" s="510"/>
      <c r="S3" s="510"/>
      <c r="T3" s="510"/>
      <c r="U3" s="511" t="s">
        <v>92</v>
      </c>
      <c r="V3" s="512"/>
      <c r="W3" s="512"/>
      <c r="X3" s="512"/>
      <c r="Y3" s="512"/>
      <c r="Z3" s="509" t="s">
        <v>93</v>
      </c>
      <c r="AA3" s="510"/>
      <c r="AB3" s="510"/>
      <c r="AC3" s="510"/>
      <c r="AD3" s="510"/>
      <c r="AE3" s="517">
        <f>AE2</f>
        <v>45870</v>
      </c>
      <c r="AF3" s="517"/>
      <c r="AG3" s="517"/>
      <c r="AH3" s="517"/>
      <c r="AI3" s="517"/>
      <c r="AJ3" s="518">
        <f t="shared" ref="AJ3" si="0">AJ2</f>
        <v>45871</v>
      </c>
      <c r="AK3" s="519"/>
      <c r="AL3" s="519"/>
      <c r="AM3" s="519"/>
      <c r="AN3" s="520"/>
      <c r="AO3" s="517">
        <f t="shared" ref="AO3" si="1">AO2</f>
        <v>45872</v>
      </c>
      <c r="AP3" s="517"/>
      <c r="AQ3" s="517"/>
      <c r="AR3" s="517"/>
      <c r="AS3" s="517"/>
      <c r="AT3" s="518">
        <f t="shared" ref="AT3" si="2">AT2</f>
        <v>45873</v>
      </c>
      <c r="AU3" s="519"/>
      <c r="AV3" s="519"/>
      <c r="AW3" s="519"/>
      <c r="AX3" s="520"/>
    </row>
    <row r="4" spans="1:50" ht="14.25" hidden="1" customHeight="1" outlineLevel="1">
      <c r="B4" s="460" t="s">
        <v>129</v>
      </c>
      <c r="C4" s="460" t="s">
        <v>130</v>
      </c>
      <c r="D4" s="460"/>
      <c r="E4" s="460" t="s">
        <v>131</v>
      </c>
      <c r="F4" s="460"/>
      <c r="G4" s="460"/>
      <c r="H4" s="460" t="s">
        <v>132</v>
      </c>
      <c r="I4" s="499" t="s">
        <v>133</v>
      </c>
      <c r="J4" s="499"/>
      <c r="K4" s="499"/>
      <c r="L4" s="499" t="s">
        <v>132</v>
      </c>
      <c r="M4" s="499" t="s">
        <v>134</v>
      </c>
      <c r="N4" s="500"/>
      <c r="O4" s="497" t="s">
        <v>135</v>
      </c>
      <c r="P4" s="497" t="s">
        <v>136</v>
      </c>
      <c r="Q4" s="497"/>
      <c r="R4" s="497"/>
      <c r="S4" s="497"/>
      <c r="T4" s="497" t="s">
        <v>132</v>
      </c>
      <c r="U4" s="497" t="s">
        <v>136</v>
      </c>
      <c r="V4" s="497"/>
      <c r="W4" s="497"/>
      <c r="X4" s="497"/>
      <c r="Y4" s="497" t="s">
        <v>132</v>
      </c>
      <c r="Z4" s="497" t="s">
        <v>136</v>
      </c>
      <c r="AA4" s="497"/>
      <c r="AB4" s="497"/>
      <c r="AC4" s="497"/>
      <c r="AD4" s="497" t="s">
        <v>132</v>
      </c>
      <c r="AE4" s="497" t="s">
        <v>136</v>
      </c>
      <c r="AF4" s="497"/>
      <c r="AG4" s="497"/>
      <c r="AH4" s="497"/>
      <c r="AI4" s="497" t="s">
        <v>132</v>
      </c>
      <c r="AJ4" s="497" t="s">
        <v>136</v>
      </c>
      <c r="AK4" s="497"/>
      <c r="AL4" s="497"/>
      <c r="AM4" s="497"/>
      <c r="AN4" s="497" t="s">
        <v>132</v>
      </c>
      <c r="AO4" s="497" t="s">
        <v>136</v>
      </c>
      <c r="AP4" s="497"/>
      <c r="AQ4" s="497"/>
      <c r="AR4" s="497"/>
      <c r="AS4" s="497" t="s">
        <v>132</v>
      </c>
      <c r="AT4" s="497" t="s">
        <v>136</v>
      </c>
      <c r="AU4" s="497"/>
      <c r="AV4" s="497"/>
      <c r="AW4" s="497"/>
      <c r="AX4" s="497" t="s">
        <v>132</v>
      </c>
    </row>
    <row r="5" spans="1:50" ht="14.25" hidden="1" customHeight="1" outlineLevel="1">
      <c r="B5" s="460"/>
      <c r="C5" s="460"/>
      <c r="D5" s="460"/>
      <c r="E5" s="460" t="s">
        <v>137</v>
      </c>
      <c r="F5" s="460"/>
      <c r="G5" s="460"/>
      <c r="H5" s="460"/>
      <c r="I5" s="499" t="s">
        <v>137</v>
      </c>
      <c r="J5" s="499"/>
      <c r="K5" s="499"/>
      <c r="L5" s="499"/>
      <c r="M5" s="499"/>
      <c r="N5" s="500"/>
      <c r="O5" s="497"/>
      <c r="P5" s="497" t="s">
        <v>138</v>
      </c>
      <c r="Q5" s="497"/>
      <c r="R5" s="497"/>
      <c r="S5" s="497"/>
      <c r="T5" s="497"/>
      <c r="U5" s="497" t="s">
        <v>138</v>
      </c>
      <c r="V5" s="497"/>
      <c r="W5" s="497"/>
      <c r="X5" s="497"/>
      <c r="Y5" s="497"/>
      <c r="Z5" s="497" t="s">
        <v>138</v>
      </c>
      <c r="AA5" s="497"/>
      <c r="AB5" s="497"/>
      <c r="AC5" s="497"/>
      <c r="AD5" s="497"/>
      <c r="AE5" s="497" t="s">
        <v>138</v>
      </c>
      <c r="AF5" s="497"/>
      <c r="AG5" s="497"/>
      <c r="AH5" s="497"/>
      <c r="AI5" s="497"/>
      <c r="AJ5" s="497" t="s">
        <v>138</v>
      </c>
      <c r="AK5" s="497"/>
      <c r="AL5" s="497"/>
      <c r="AM5" s="497"/>
      <c r="AN5" s="497"/>
      <c r="AO5" s="497" t="s">
        <v>138</v>
      </c>
      <c r="AP5" s="497"/>
      <c r="AQ5" s="497"/>
      <c r="AR5" s="497"/>
      <c r="AS5" s="497"/>
      <c r="AT5" s="497" t="s">
        <v>138</v>
      </c>
      <c r="AU5" s="497"/>
      <c r="AV5" s="497"/>
      <c r="AW5" s="497"/>
      <c r="AX5" s="497"/>
    </row>
    <row r="6" spans="1:50" ht="14.25" hidden="1" customHeight="1" outlineLevel="1">
      <c r="A6" s="206"/>
      <c r="B6" s="460"/>
      <c r="C6" s="460"/>
      <c r="D6" s="460"/>
      <c r="E6" s="209" t="s">
        <v>139</v>
      </c>
      <c r="F6" s="209" t="s">
        <v>140</v>
      </c>
      <c r="G6" s="209" t="s">
        <v>141</v>
      </c>
      <c r="H6" s="460"/>
      <c r="I6" s="210" t="s">
        <v>139</v>
      </c>
      <c r="J6" s="210" t="s">
        <v>140</v>
      </c>
      <c r="K6" s="210" t="s">
        <v>141</v>
      </c>
      <c r="L6" s="499"/>
      <c r="M6" s="499"/>
      <c r="N6" s="500"/>
      <c r="O6" s="497"/>
      <c r="P6" s="211" t="s">
        <v>139</v>
      </c>
      <c r="Q6" s="211" t="s">
        <v>140</v>
      </c>
      <c r="R6" s="211" t="s">
        <v>141</v>
      </c>
      <c r="S6" s="211" t="s">
        <v>134</v>
      </c>
      <c r="T6" s="497"/>
      <c r="U6" s="211" t="s">
        <v>139</v>
      </c>
      <c r="V6" s="211" t="s">
        <v>140</v>
      </c>
      <c r="W6" s="211" t="s">
        <v>141</v>
      </c>
      <c r="X6" s="211" t="s">
        <v>134</v>
      </c>
      <c r="Y6" s="497"/>
      <c r="Z6" s="211" t="s">
        <v>139</v>
      </c>
      <c r="AA6" s="211" t="s">
        <v>140</v>
      </c>
      <c r="AB6" s="211" t="s">
        <v>141</v>
      </c>
      <c r="AC6" s="211" t="s">
        <v>134</v>
      </c>
      <c r="AD6" s="497"/>
      <c r="AE6" s="211" t="s">
        <v>139</v>
      </c>
      <c r="AF6" s="211" t="s">
        <v>140</v>
      </c>
      <c r="AG6" s="211" t="s">
        <v>141</v>
      </c>
      <c r="AH6" s="211" t="s">
        <v>134</v>
      </c>
      <c r="AI6" s="497"/>
      <c r="AJ6" s="211" t="s">
        <v>139</v>
      </c>
      <c r="AK6" s="211" t="s">
        <v>140</v>
      </c>
      <c r="AL6" s="211" t="s">
        <v>141</v>
      </c>
      <c r="AM6" s="211" t="s">
        <v>134</v>
      </c>
      <c r="AN6" s="497"/>
      <c r="AO6" s="211" t="s">
        <v>139</v>
      </c>
      <c r="AP6" s="211" t="s">
        <v>140</v>
      </c>
      <c r="AQ6" s="211" t="s">
        <v>141</v>
      </c>
      <c r="AR6" s="211" t="s">
        <v>134</v>
      </c>
      <c r="AS6" s="497"/>
      <c r="AT6" s="211" t="s">
        <v>139</v>
      </c>
      <c r="AU6" s="211" t="s">
        <v>140</v>
      </c>
      <c r="AV6" s="211" t="s">
        <v>141</v>
      </c>
      <c r="AW6" s="211" t="s">
        <v>134</v>
      </c>
      <c r="AX6" s="497"/>
    </row>
    <row r="7" spans="1:50" ht="14.25" hidden="1" customHeight="1" outlineLevel="1">
      <c r="B7" s="460" t="s">
        <v>142</v>
      </c>
      <c r="C7" s="209">
        <v>1</v>
      </c>
      <c r="D7" s="212" t="s">
        <v>143</v>
      </c>
      <c r="E7" s="213">
        <v>3</v>
      </c>
      <c r="F7" s="209">
        <v>3300</v>
      </c>
      <c r="G7" s="214">
        <f>F7/E7</f>
        <v>1100</v>
      </c>
      <c r="H7" s="501">
        <f>AVERAGE(G7:G36)</f>
        <v>867.47863247863256</v>
      </c>
      <c r="I7" s="215">
        <f>AVERAGE(P7,U7,Z7,AE7,AJ7,AO7,AT7)</f>
        <v>3</v>
      </c>
      <c r="J7" s="215">
        <f>AVERAGE(Q7,V7,AA7,AF7,AK7,AP7,AU7)</f>
        <v>2804.2204901369228</v>
      </c>
      <c r="K7" s="216">
        <f>AVERAGE(R7,W7,AB7,AG7,AL7,AQ7,AV7)</f>
        <v>934.74016337897433</v>
      </c>
      <c r="L7" s="502">
        <f>IFERROR(AVERAGE(K7:K36),"-")</f>
        <v>726.50479514607912</v>
      </c>
      <c r="M7" s="215">
        <f>RANK(K7, K$7:$K$36)</f>
        <v>7</v>
      </c>
      <c r="N7" s="500"/>
      <c r="O7" s="497"/>
      <c r="P7" s="217"/>
      <c r="Q7" s="217"/>
      <c r="R7" s="218"/>
      <c r="S7" s="211"/>
      <c r="T7" s="498"/>
      <c r="U7" s="217"/>
      <c r="V7" s="217"/>
      <c r="W7" s="218"/>
      <c r="X7" s="211"/>
      <c r="Y7" s="498"/>
      <c r="Z7" s="211"/>
      <c r="AA7" s="217"/>
      <c r="AB7" s="218"/>
      <c r="AC7" s="211"/>
      <c r="AD7" s="498"/>
      <c r="AE7" s="217">
        <v>3</v>
      </c>
      <c r="AF7" s="217">
        <v>2803.6264732547579</v>
      </c>
      <c r="AG7" s="218">
        <f t="shared" ref="AG7:AG33" si="3">AF7/AE7</f>
        <v>934.54215775158593</v>
      </c>
      <c r="AH7" s="211">
        <f>RANK(AG7, AG$7:AG$36)</f>
        <v>7</v>
      </c>
      <c r="AI7" s="498">
        <f>AVERAGE(AG7:AG36)</f>
        <v>726.14776283908429</v>
      </c>
      <c r="AJ7" s="211">
        <v>3</v>
      </c>
      <c r="AK7" s="217">
        <v>2804.0873200185738</v>
      </c>
      <c r="AL7" s="218">
        <f t="shared" ref="AL7:AL33" si="4">AK7/AJ7</f>
        <v>934.69577333952464</v>
      </c>
      <c r="AM7" s="211">
        <f>RANK(AL7, AL$7:AL$36)</f>
        <v>7</v>
      </c>
      <c r="AN7" s="498">
        <f>AVERAGE(AL7:AL36)</f>
        <v>725.97481513892205</v>
      </c>
      <c r="AO7" s="211">
        <v>3</v>
      </c>
      <c r="AP7" s="217">
        <v>2804.5030556449033</v>
      </c>
      <c r="AQ7" s="218">
        <f t="shared" ref="AQ7:AQ33" si="5">AP7/AO7</f>
        <v>934.83435188163446</v>
      </c>
      <c r="AR7" s="211">
        <f>RANK(AQ7, AQ$7:AQ$36)</f>
        <v>7</v>
      </c>
      <c r="AS7" s="498">
        <f>AVERAGE(AQ7:AQ36)</f>
        <v>726.66535927078132</v>
      </c>
      <c r="AT7" s="211">
        <v>3</v>
      </c>
      <c r="AU7" s="217">
        <v>2804.6651116294561</v>
      </c>
      <c r="AV7" s="218">
        <f t="shared" ref="AV7:AV33" si="6">AU7/AT7</f>
        <v>934.88837054315206</v>
      </c>
      <c r="AW7" s="211">
        <f>RANK(AV7, AV$7:AV$36)</f>
        <v>7</v>
      </c>
      <c r="AX7" s="498">
        <f>AVERAGE(AV7:AV36)</f>
        <v>727.23124333552823</v>
      </c>
    </row>
    <row r="8" spans="1:50" ht="14.25" hidden="1" customHeight="1" outlineLevel="1">
      <c r="B8" s="460"/>
      <c r="C8" s="209">
        <v>2</v>
      </c>
      <c r="D8" s="212" t="s">
        <v>144</v>
      </c>
      <c r="E8" s="213">
        <v>4</v>
      </c>
      <c r="F8" s="209">
        <v>3300</v>
      </c>
      <c r="G8" s="214">
        <f t="shared" ref="G8:G33" si="7">F8/E8</f>
        <v>825</v>
      </c>
      <c r="H8" s="501"/>
      <c r="I8" s="215">
        <f t="shared" ref="I8:K23" si="8">AVERAGE(P8,U8,Z8,AE8,AJ8,AO8,AT8)</f>
        <v>4</v>
      </c>
      <c r="J8" s="215">
        <f t="shared" si="8"/>
        <v>2738.264573261853</v>
      </c>
      <c r="K8" s="216">
        <f t="shared" si="8"/>
        <v>684.56614331546325</v>
      </c>
      <c r="L8" s="502"/>
      <c r="M8" s="215">
        <f>RANK(K8, K$7:$K$36)</f>
        <v>14</v>
      </c>
      <c r="N8" s="500"/>
      <c r="O8" s="497"/>
      <c r="P8" s="217"/>
      <c r="Q8" s="217"/>
      <c r="R8" s="218"/>
      <c r="S8" s="211"/>
      <c r="T8" s="498"/>
      <c r="U8" s="217"/>
      <c r="V8" s="217"/>
      <c r="W8" s="218"/>
      <c r="X8" s="211"/>
      <c r="Y8" s="498"/>
      <c r="Z8" s="211"/>
      <c r="AA8" s="217"/>
      <c r="AB8" s="218"/>
      <c r="AC8" s="211"/>
      <c r="AD8" s="498"/>
      <c r="AE8" s="217">
        <v>4</v>
      </c>
      <c r="AF8" s="217">
        <v>2735.7085020242921</v>
      </c>
      <c r="AG8" s="218">
        <f t="shared" si="3"/>
        <v>683.92712550607303</v>
      </c>
      <c r="AH8" s="211">
        <f t="shared" ref="AH8:AH33" si="9">RANK(AG8, AG$7:AG$36)</f>
        <v>14</v>
      </c>
      <c r="AI8" s="498"/>
      <c r="AJ8" s="211">
        <v>4</v>
      </c>
      <c r="AK8" s="217">
        <v>2734.9770162975365</v>
      </c>
      <c r="AL8" s="218">
        <f t="shared" si="4"/>
        <v>683.74425407438412</v>
      </c>
      <c r="AM8" s="211">
        <f t="shared" ref="AM8:AM33" si="10">RANK(AL8, AL$7:AL$36)</f>
        <v>14</v>
      </c>
      <c r="AN8" s="498"/>
      <c r="AO8" s="211">
        <v>4</v>
      </c>
      <c r="AP8" s="217">
        <v>2739.3025447690866</v>
      </c>
      <c r="AQ8" s="218">
        <f t="shared" si="5"/>
        <v>684.82563619227165</v>
      </c>
      <c r="AR8" s="211">
        <f t="shared" ref="AR8:AR33" si="11">RANK(AQ8, AQ$7:AQ$36)</f>
        <v>14</v>
      </c>
      <c r="AS8" s="498"/>
      <c r="AT8" s="211">
        <v>4</v>
      </c>
      <c r="AU8" s="217">
        <v>2743.0702299564964</v>
      </c>
      <c r="AV8" s="218">
        <f t="shared" si="6"/>
        <v>685.7675574891241</v>
      </c>
      <c r="AW8" s="211">
        <f t="shared" ref="AW8:AW33" si="12">RANK(AV8, AV$7:AV$36)</f>
        <v>14</v>
      </c>
      <c r="AX8" s="498"/>
    </row>
    <row r="9" spans="1:50" ht="14.25" hidden="1" customHeight="1" outlineLevel="1">
      <c r="B9" s="460"/>
      <c r="C9" s="209">
        <v>3</v>
      </c>
      <c r="D9" s="212" t="s">
        <v>145</v>
      </c>
      <c r="E9" s="213">
        <v>3</v>
      </c>
      <c r="F9" s="209">
        <v>3600</v>
      </c>
      <c r="G9" s="214">
        <f t="shared" si="7"/>
        <v>1200</v>
      </c>
      <c r="H9" s="501"/>
      <c r="I9" s="215">
        <f t="shared" si="8"/>
        <v>3</v>
      </c>
      <c r="J9" s="215">
        <f t="shared" si="8"/>
        <v>2988.7439729996204</v>
      </c>
      <c r="K9" s="216">
        <f t="shared" si="8"/>
        <v>996.24799099987342</v>
      </c>
      <c r="L9" s="502"/>
      <c r="M9" s="215">
        <f>RANK(K9, K$7:$K$36)</f>
        <v>5</v>
      </c>
      <c r="N9" s="500"/>
      <c r="O9" s="497"/>
      <c r="P9" s="217"/>
      <c r="Q9" s="217"/>
      <c r="R9" s="218"/>
      <c r="S9" s="211"/>
      <c r="T9" s="498"/>
      <c r="U9" s="217"/>
      <c r="V9" s="217"/>
      <c r="W9" s="218"/>
      <c r="X9" s="211"/>
      <c r="Y9" s="498"/>
      <c r="Z9" s="211"/>
      <c r="AA9" s="217"/>
      <c r="AB9" s="218"/>
      <c r="AC9" s="211"/>
      <c r="AD9" s="498"/>
      <c r="AE9" s="217">
        <v>3</v>
      </c>
      <c r="AF9" s="217">
        <v>2990.0552486187817</v>
      </c>
      <c r="AG9" s="218">
        <f t="shared" si="3"/>
        <v>996.68508287292718</v>
      </c>
      <c r="AH9" s="211">
        <f t="shared" si="9"/>
        <v>5</v>
      </c>
      <c r="AI9" s="498"/>
      <c r="AJ9" s="211">
        <v>3</v>
      </c>
      <c r="AK9" s="217">
        <v>2986.2869988759853</v>
      </c>
      <c r="AL9" s="218">
        <f t="shared" si="4"/>
        <v>995.4289996253284</v>
      </c>
      <c r="AM9" s="211">
        <f t="shared" si="10"/>
        <v>5</v>
      </c>
      <c r="AN9" s="498"/>
      <c r="AO9" s="211">
        <v>3</v>
      </c>
      <c r="AP9" s="217">
        <v>2989.2413793103428</v>
      </c>
      <c r="AQ9" s="218">
        <f t="shared" si="5"/>
        <v>996.41379310344757</v>
      </c>
      <c r="AR9" s="211">
        <f t="shared" si="11"/>
        <v>4</v>
      </c>
      <c r="AS9" s="498"/>
      <c r="AT9" s="211">
        <v>3</v>
      </c>
      <c r="AU9" s="217">
        <v>2989.3922651933713</v>
      </c>
      <c r="AV9" s="218">
        <f t="shared" si="6"/>
        <v>996.46408839779042</v>
      </c>
      <c r="AW9" s="211">
        <f t="shared" si="12"/>
        <v>5</v>
      </c>
      <c r="AX9" s="498"/>
    </row>
    <row r="10" spans="1:50" ht="14.25" hidden="1" customHeight="1" outlineLevel="1">
      <c r="B10" s="460"/>
      <c r="C10" s="209">
        <v>4</v>
      </c>
      <c r="D10" s="212" t="s">
        <v>146</v>
      </c>
      <c r="E10" s="213">
        <v>4</v>
      </c>
      <c r="F10" s="209">
        <v>3000</v>
      </c>
      <c r="G10" s="214">
        <f t="shared" si="7"/>
        <v>750</v>
      </c>
      <c r="H10" s="501"/>
      <c r="I10" s="215">
        <f t="shared" si="8"/>
        <v>4</v>
      </c>
      <c r="J10" s="215">
        <f t="shared" si="8"/>
        <v>2505.5634086239716</v>
      </c>
      <c r="K10" s="216">
        <f t="shared" si="8"/>
        <v>626.39085215599289</v>
      </c>
      <c r="L10" s="502"/>
      <c r="M10" s="215">
        <f>RANK(K10, K$7:$K$36)</f>
        <v>19</v>
      </c>
      <c r="N10" s="500"/>
      <c r="O10" s="497"/>
      <c r="P10" s="217"/>
      <c r="Q10" s="217"/>
      <c r="R10" s="218"/>
      <c r="S10" s="211"/>
      <c r="T10" s="498"/>
      <c r="U10" s="217"/>
      <c r="V10" s="217"/>
      <c r="W10" s="218"/>
      <c r="X10" s="211"/>
      <c r="Y10" s="498"/>
      <c r="Z10" s="211"/>
      <c r="AA10" s="217"/>
      <c r="AB10" s="218"/>
      <c r="AC10" s="211"/>
      <c r="AD10" s="498"/>
      <c r="AE10" s="217">
        <v>4</v>
      </c>
      <c r="AF10" s="217">
        <v>2498.0897378942709</v>
      </c>
      <c r="AG10" s="218">
        <f t="shared" si="3"/>
        <v>624.52243447356773</v>
      </c>
      <c r="AH10" s="211">
        <f t="shared" si="9"/>
        <v>19</v>
      </c>
      <c r="AI10" s="498"/>
      <c r="AJ10" s="211">
        <v>4</v>
      </c>
      <c r="AK10" s="217">
        <v>2504.9999999999977</v>
      </c>
      <c r="AL10" s="218">
        <f t="shared" si="4"/>
        <v>626.24999999999943</v>
      </c>
      <c r="AM10" s="211">
        <f t="shared" si="10"/>
        <v>18</v>
      </c>
      <c r="AN10" s="498"/>
      <c r="AO10" s="211">
        <v>4</v>
      </c>
      <c r="AP10" s="217">
        <v>2508.1318681318667</v>
      </c>
      <c r="AQ10" s="218">
        <f t="shared" si="5"/>
        <v>627.03296703296667</v>
      </c>
      <c r="AR10" s="211">
        <f t="shared" si="11"/>
        <v>19</v>
      </c>
      <c r="AS10" s="498"/>
      <c r="AT10" s="211">
        <v>4</v>
      </c>
      <c r="AU10" s="217">
        <v>2511.0320284697509</v>
      </c>
      <c r="AV10" s="218">
        <f t="shared" si="6"/>
        <v>627.75800711743773</v>
      </c>
      <c r="AW10" s="211">
        <f t="shared" si="12"/>
        <v>19</v>
      </c>
      <c r="AX10" s="498"/>
    </row>
    <row r="11" spans="1:50" ht="14.25" hidden="1" customHeight="1" outlineLevel="1">
      <c r="B11" s="460"/>
      <c r="C11" s="209">
        <v>5</v>
      </c>
      <c r="D11" s="212" t="s">
        <v>147</v>
      </c>
      <c r="E11" s="213">
        <v>5</v>
      </c>
      <c r="F11" s="209">
        <v>3300</v>
      </c>
      <c r="G11" s="214">
        <f t="shared" si="7"/>
        <v>660</v>
      </c>
      <c r="H11" s="501"/>
      <c r="I11" s="215">
        <f t="shared" si="8"/>
        <v>5</v>
      </c>
      <c r="J11" s="215">
        <f t="shared" si="8"/>
        <v>2733.3546540993839</v>
      </c>
      <c r="K11" s="216">
        <f t="shared" si="8"/>
        <v>546.67093081987684</v>
      </c>
      <c r="L11" s="502"/>
      <c r="M11" s="215">
        <f>RANK(K11, K$7:$K$36)</f>
        <v>26</v>
      </c>
      <c r="N11" s="500"/>
      <c r="O11" s="497"/>
      <c r="P11" s="217"/>
      <c r="Q11" s="217"/>
      <c r="R11" s="218"/>
      <c r="S11" s="211"/>
      <c r="T11" s="498"/>
      <c r="U11" s="217"/>
      <c r="V11" s="217"/>
      <c r="W11" s="218"/>
      <c r="X11" s="211"/>
      <c r="Y11" s="498"/>
      <c r="Z11" s="211"/>
      <c r="AA11" s="217"/>
      <c r="AB11" s="218"/>
      <c r="AC11" s="211"/>
      <c r="AD11" s="498"/>
      <c r="AE11" s="217">
        <v>5</v>
      </c>
      <c r="AF11" s="217">
        <v>2732.5872284397642</v>
      </c>
      <c r="AG11" s="218">
        <f t="shared" si="3"/>
        <v>546.51744568795289</v>
      </c>
      <c r="AH11" s="211">
        <f t="shared" si="9"/>
        <v>26</v>
      </c>
      <c r="AI11" s="498"/>
      <c r="AJ11" s="211">
        <v>5</v>
      </c>
      <c r="AK11" s="217">
        <v>2731.4436387607107</v>
      </c>
      <c r="AL11" s="218">
        <f t="shared" si="4"/>
        <v>546.28872775214211</v>
      </c>
      <c r="AM11" s="211">
        <f t="shared" si="10"/>
        <v>26</v>
      </c>
      <c r="AN11" s="498"/>
      <c r="AO11" s="211">
        <v>5</v>
      </c>
      <c r="AP11" s="217">
        <v>2733.5294117647022</v>
      </c>
      <c r="AQ11" s="218">
        <f t="shared" si="5"/>
        <v>546.70588235294042</v>
      </c>
      <c r="AR11" s="211">
        <f t="shared" si="11"/>
        <v>26</v>
      </c>
      <c r="AS11" s="498"/>
      <c r="AT11" s="211">
        <v>5</v>
      </c>
      <c r="AU11" s="217">
        <v>2735.8583374323598</v>
      </c>
      <c r="AV11" s="218">
        <f t="shared" si="6"/>
        <v>547.17166748647196</v>
      </c>
      <c r="AW11" s="211">
        <f t="shared" si="12"/>
        <v>26</v>
      </c>
      <c r="AX11" s="498"/>
    </row>
    <row r="12" spans="1:50" ht="14.25" hidden="1" customHeight="1" outlineLevel="1">
      <c r="B12" s="460"/>
      <c r="C12" s="209">
        <v>6</v>
      </c>
      <c r="D12" s="212" t="s">
        <v>148</v>
      </c>
      <c r="E12" s="213">
        <v>4</v>
      </c>
      <c r="F12" s="209">
        <v>2700</v>
      </c>
      <c r="G12" s="214">
        <f t="shared" si="7"/>
        <v>675</v>
      </c>
      <c r="H12" s="501"/>
      <c r="I12" s="215">
        <f t="shared" si="8"/>
        <v>4</v>
      </c>
      <c r="J12" s="215">
        <f t="shared" si="8"/>
        <v>2358.1938549644819</v>
      </c>
      <c r="K12" s="216">
        <f t="shared" si="8"/>
        <v>589.54846374112049</v>
      </c>
      <c r="L12" s="502"/>
      <c r="M12" s="215">
        <f>RANK(K12, K$7:$K$36)</f>
        <v>24</v>
      </c>
      <c r="N12" s="500"/>
      <c r="O12" s="497"/>
      <c r="P12" s="217"/>
      <c r="Q12" s="217"/>
      <c r="R12" s="218"/>
      <c r="S12" s="211"/>
      <c r="T12" s="498"/>
      <c r="U12" s="217"/>
      <c r="V12" s="217"/>
      <c r="W12" s="218"/>
      <c r="X12" s="211"/>
      <c r="Y12" s="498"/>
      <c r="Z12" s="211"/>
      <c r="AA12" s="217"/>
      <c r="AB12" s="218"/>
      <c r="AC12" s="211"/>
      <c r="AD12" s="498"/>
      <c r="AE12" s="217">
        <v>4</v>
      </c>
      <c r="AF12" s="217">
        <v>2357.2331119390897</v>
      </c>
      <c r="AG12" s="218">
        <f t="shared" si="3"/>
        <v>589.30827798477242</v>
      </c>
      <c r="AH12" s="211">
        <f t="shared" si="9"/>
        <v>24</v>
      </c>
      <c r="AI12" s="498"/>
      <c r="AJ12" s="211">
        <v>4</v>
      </c>
      <c r="AK12" s="217">
        <v>2357.5008352823243</v>
      </c>
      <c r="AL12" s="218">
        <f t="shared" si="4"/>
        <v>589.37520882058107</v>
      </c>
      <c r="AM12" s="211">
        <f t="shared" si="10"/>
        <v>24</v>
      </c>
      <c r="AN12" s="498"/>
      <c r="AO12" s="211">
        <v>4</v>
      </c>
      <c r="AP12" s="217">
        <v>2358.649207443143</v>
      </c>
      <c r="AQ12" s="218">
        <f t="shared" si="5"/>
        <v>589.66230186078576</v>
      </c>
      <c r="AR12" s="211">
        <f t="shared" si="11"/>
        <v>24</v>
      </c>
      <c r="AS12" s="498"/>
      <c r="AT12" s="211">
        <v>4</v>
      </c>
      <c r="AU12" s="217">
        <v>2359.3922651933713</v>
      </c>
      <c r="AV12" s="218">
        <f t="shared" si="6"/>
        <v>589.84806629834281</v>
      </c>
      <c r="AW12" s="211">
        <f t="shared" si="12"/>
        <v>24</v>
      </c>
      <c r="AX12" s="498"/>
    </row>
    <row r="13" spans="1:50" ht="14.25" hidden="1" customHeight="1" outlineLevel="1">
      <c r="B13" s="460"/>
      <c r="C13" s="209">
        <v>7</v>
      </c>
      <c r="D13" s="212" t="s">
        <v>149</v>
      </c>
      <c r="E13" s="213">
        <v>4</v>
      </c>
      <c r="F13" s="209">
        <v>3300</v>
      </c>
      <c r="G13" s="214">
        <f t="shared" si="7"/>
        <v>825</v>
      </c>
      <c r="H13" s="501"/>
      <c r="I13" s="215">
        <f t="shared" si="8"/>
        <v>4</v>
      </c>
      <c r="J13" s="215">
        <f t="shared" si="8"/>
        <v>2731.7819812080179</v>
      </c>
      <c r="K13" s="216">
        <f t="shared" si="8"/>
        <v>682.94549530200447</v>
      </c>
      <c r="L13" s="502"/>
      <c r="M13" s="215">
        <f>RANK(K13, K$7:$K$36)</f>
        <v>16</v>
      </c>
      <c r="N13" s="500"/>
      <c r="O13" s="497"/>
      <c r="P13" s="217"/>
      <c r="Q13" s="217"/>
      <c r="R13" s="218"/>
      <c r="S13" s="211"/>
      <c r="T13" s="498"/>
      <c r="U13" s="217"/>
      <c r="V13" s="217"/>
      <c r="W13" s="218"/>
      <c r="X13" s="211"/>
      <c r="Y13" s="498"/>
      <c r="Z13" s="211"/>
      <c r="AA13" s="217"/>
      <c r="AB13" s="218"/>
      <c r="AC13" s="211"/>
      <c r="AD13" s="498"/>
      <c r="AE13" s="217">
        <v>4</v>
      </c>
      <c r="AF13" s="217">
        <v>2729.1189646590401</v>
      </c>
      <c r="AG13" s="218">
        <f t="shared" si="3"/>
        <v>682.27974116476003</v>
      </c>
      <c r="AH13" s="211">
        <f t="shared" si="9"/>
        <v>15</v>
      </c>
      <c r="AI13" s="498"/>
      <c r="AJ13" s="211">
        <v>4</v>
      </c>
      <c r="AK13" s="217">
        <v>2727.0466321243575</v>
      </c>
      <c r="AL13" s="218">
        <f t="shared" si="4"/>
        <v>681.76165803108938</v>
      </c>
      <c r="AM13" s="211">
        <f t="shared" si="10"/>
        <v>16</v>
      </c>
      <c r="AN13" s="498"/>
      <c r="AO13" s="211">
        <v>4</v>
      </c>
      <c r="AP13" s="217">
        <v>2731.8032786885269</v>
      </c>
      <c r="AQ13" s="218">
        <f t="shared" si="5"/>
        <v>682.95081967213173</v>
      </c>
      <c r="AR13" s="211">
        <f t="shared" si="11"/>
        <v>17</v>
      </c>
      <c r="AS13" s="498"/>
      <c r="AT13" s="211">
        <v>4</v>
      </c>
      <c r="AU13" s="217">
        <v>2739.1590493601475</v>
      </c>
      <c r="AV13" s="218">
        <f t="shared" si="6"/>
        <v>684.78976234003687</v>
      </c>
      <c r="AW13" s="211">
        <f t="shared" si="12"/>
        <v>16</v>
      </c>
      <c r="AX13" s="498"/>
    </row>
    <row r="14" spans="1:50" ht="14.25" hidden="1" customHeight="1" outlineLevel="1">
      <c r="B14" s="460"/>
      <c r="C14" s="209">
        <v>8</v>
      </c>
      <c r="D14" s="212" t="s">
        <v>150</v>
      </c>
      <c r="E14" s="213">
        <v>3</v>
      </c>
      <c r="F14" s="209">
        <v>3600</v>
      </c>
      <c r="G14" s="214">
        <f t="shared" si="7"/>
        <v>1200</v>
      </c>
      <c r="H14" s="501"/>
      <c r="I14" s="215">
        <f t="shared" si="8"/>
        <v>3</v>
      </c>
      <c r="J14" s="215">
        <f t="shared" si="8"/>
        <v>2993.4092048637831</v>
      </c>
      <c r="K14" s="216">
        <f t="shared" si="8"/>
        <v>997.80306828792754</v>
      </c>
      <c r="L14" s="502"/>
      <c r="M14" s="215">
        <f>RANK(K14, K$7:$K$36)</f>
        <v>3</v>
      </c>
      <c r="N14" s="500"/>
      <c r="O14" s="497"/>
      <c r="P14" s="217"/>
      <c r="Q14" s="217"/>
      <c r="R14" s="218"/>
      <c r="S14" s="211"/>
      <c r="T14" s="498"/>
      <c r="U14" s="217"/>
      <c r="V14" s="217"/>
      <c r="W14" s="218"/>
      <c r="X14" s="211"/>
      <c r="Y14" s="498"/>
      <c r="Z14" s="211"/>
      <c r="AA14" s="217"/>
      <c r="AB14" s="218"/>
      <c r="AC14" s="211"/>
      <c r="AD14" s="498"/>
      <c r="AE14" s="217">
        <v>3</v>
      </c>
      <c r="AF14" s="217">
        <v>2992.5811437403381</v>
      </c>
      <c r="AG14" s="218">
        <f t="shared" si="3"/>
        <v>997.52704791344604</v>
      </c>
      <c r="AH14" s="211">
        <f t="shared" si="9"/>
        <v>3</v>
      </c>
      <c r="AI14" s="498"/>
      <c r="AJ14" s="211">
        <v>3</v>
      </c>
      <c r="AK14" s="217">
        <v>2991.4917753828649</v>
      </c>
      <c r="AL14" s="218">
        <f t="shared" si="4"/>
        <v>997.16392512762161</v>
      </c>
      <c r="AM14" s="211">
        <f t="shared" si="10"/>
        <v>3</v>
      </c>
      <c r="AN14" s="498"/>
      <c r="AO14" s="211">
        <v>3</v>
      </c>
      <c r="AP14" s="217">
        <v>2994.6572789397414</v>
      </c>
      <c r="AQ14" s="218">
        <f t="shared" si="5"/>
        <v>998.21909297991385</v>
      </c>
      <c r="AR14" s="211">
        <f t="shared" si="11"/>
        <v>3</v>
      </c>
      <c r="AS14" s="498"/>
      <c r="AT14" s="211">
        <v>3</v>
      </c>
      <c r="AU14" s="217">
        <v>2994.9066213921865</v>
      </c>
      <c r="AV14" s="218">
        <f t="shared" si="6"/>
        <v>998.30220713072879</v>
      </c>
      <c r="AW14" s="211">
        <f t="shared" si="12"/>
        <v>3</v>
      </c>
      <c r="AX14" s="498"/>
    </row>
    <row r="15" spans="1:50" ht="14.25" hidden="1" customHeight="1" outlineLevel="1">
      <c r="B15" s="460"/>
      <c r="C15" s="209">
        <v>9</v>
      </c>
      <c r="D15" s="212" t="s">
        <v>151</v>
      </c>
      <c r="E15" s="213">
        <v>3</v>
      </c>
      <c r="F15" s="209">
        <v>3600</v>
      </c>
      <c r="G15" s="214">
        <f t="shared" si="7"/>
        <v>1200</v>
      </c>
      <c r="H15" s="501"/>
      <c r="I15" s="215">
        <f t="shared" si="8"/>
        <v>3</v>
      </c>
      <c r="J15" s="215">
        <f t="shared" si="8"/>
        <v>2998.7166954426757</v>
      </c>
      <c r="K15" s="216">
        <f t="shared" si="8"/>
        <v>999.57223181422512</v>
      </c>
      <c r="L15" s="502"/>
      <c r="M15" s="215">
        <f>RANK(K15, K$7:$K$36)</f>
        <v>2</v>
      </c>
      <c r="N15" s="500"/>
      <c r="O15" s="497"/>
      <c r="P15" s="217"/>
      <c r="Q15" s="217"/>
      <c r="R15" s="218"/>
      <c r="S15" s="211"/>
      <c r="T15" s="498"/>
      <c r="U15" s="217"/>
      <c r="V15" s="217"/>
      <c r="W15" s="218"/>
      <c r="X15" s="211"/>
      <c r="Y15" s="498"/>
      <c r="Z15" s="211"/>
      <c r="AA15" s="217"/>
      <c r="AB15" s="218"/>
      <c r="AC15" s="211"/>
      <c r="AD15" s="498"/>
      <c r="AE15" s="217">
        <v>3</v>
      </c>
      <c r="AF15" s="217">
        <v>2997.7397260273992</v>
      </c>
      <c r="AG15" s="218">
        <f t="shared" si="3"/>
        <v>999.24657534246637</v>
      </c>
      <c r="AH15" s="211">
        <f>RANK(AG15, AG$7:AG$36)</f>
        <v>2</v>
      </c>
      <c r="AI15" s="498"/>
      <c r="AJ15" s="211">
        <v>3</v>
      </c>
      <c r="AK15" s="217">
        <v>2997.3371205396761</v>
      </c>
      <c r="AL15" s="218">
        <f t="shared" si="4"/>
        <v>999.11237351322541</v>
      </c>
      <c r="AM15" s="211">
        <f>RANK(AL15, AL$7:AL$36)</f>
        <v>2</v>
      </c>
      <c r="AN15" s="498"/>
      <c r="AO15" s="211">
        <v>3</v>
      </c>
      <c r="AP15" s="217">
        <v>2998.0258519388954</v>
      </c>
      <c r="AQ15" s="218">
        <f t="shared" si="5"/>
        <v>999.34195064629841</v>
      </c>
      <c r="AR15" s="211">
        <f>RANK(AQ15, AQ$7:AQ$36)</f>
        <v>2</v>
      </c>
      <c r="AS15" s="498"/>
      <c r="AT15" s="211">
        <v>3</v>
      </c>
      <c r="AU15" s="217">
        <v>3001.7640832647312</v>
      </c>
      <c r="AV15" s="218">
        <f t="shared" si="6"/>
        <v>1000.5880277549104</v>
      </c>
      <c r="AW15" s="211">
        <f>RANK(AV15, AV$7:AV$36)</f>
        <v>2</v>
      </c>
      <c r="AX15" s="498"/>
    </row>
    <row r="16" spans="1:50" ht="14.25" hidden="1" customHeight="1" outlineLevel="1">
      <c r="B16" s="460"/>
      <c r="C16" s="209">
        <v>10</v>
      </c>
      <c r="D16" s="212" t="s">
        <v>152</v>
      </c>
      <c r="E16" s="213">
        <v>3</v>
      </c>
      <c r="F16" s="209">
        <v>3000</v>
      </c>
      <c r="G16" s="214">
        <f t="shared" si="7"/>
        <v>1000</v>
      </c>
      <c r="H16" s="501"/>
      <c r="I16" s="215">
        <f t="shared" si="8"/>
        <v>3</v>
      </c>
      <c r="J16" s="215">
        <f t="shared" si="8"/>
        <v>2509.7088446724138</v>
      </c>
      <c r="K16" s="216">
        <f t="shared" si="8"/>
        <v>836.5696148908047</v>
      </c>
      <c r="L16" s="502"/>
      <c r="M16" s="215">
        <f>RANK(K16, K$7:$K$36)</f>
        <v>8</v>
      </c>
      <c r="N16" s="500"/>
      <c r="O16" s="497"/>
      <c r="P16" s="217"/>
      <c r="Q16" s="217"/>
      <c r="R16" s="218"/>
      <c r="S16" s="211"/>
      <c r="T16" s="498"/>
      <c r="U16" s="217"/>
      <c r="V16" s="217"/>
      <c r="W16" s="218"/>
      <c r="X16" s="211"/>
      <c r="Y16" s="498"/>
      <c r="Z16" s="211"/>
      <c r="AA16" s="217"/>
      <c r="AB16" s="218"/>
      <c r="AC16" s="211"/>
      <c r="AD16" s="498"/>
      <c r="AE16" s="217">
        <v>3</v>
      </c>
      <c r="AF16" s="217">
        <v>2497.7736974982777</v>
      </c>
      <c r="AG16" s="218">
        <f t="shared" si="3"/>
        <v>832.59123249942593</v>
      </c>
      <c r="AH16" s="211">
        <f t="shared" si="9"/>
        <v>8</v>
      </c>
      <c r="AI16" s="498"/>
      <c r="AJ16" s="211">
        <v>3</v>
      </c>
      <c r="AK16" s="217">
        <v>2507.2941176470586</v>
      </c>
      <c r="AL16" s="218">
        <f t="shared" si="4"/>
        <v>835.76470588235281</v>
      </c>
      <c r="AM16" s="211">
        <f t="shared" si="10"/>
        <v>8</v>
      </c>
      <c r="AN16" s="498"/>
      <c r="AO16" s="211">
        <v>3</v>
      </c>
      <c r="AP16" s="217">
        <v>2514.3142144638405</v>
      </c>
      <c r="AQ16" s="218">
        <f t="shared" si="5"/>
        <v>838.10473815461353</v>
      </c>
      <c r="AR16" s="211">
        <f t="shared" si="11"/>
        <v>8</v>
      </c>
      <c r="AS16" s="498"/>
      <c r="AT16" s="211">
        <v>3</v>
      </c>
      <c r="AU16" s="217">
        <v>2519.4533490804797</v>
      </c>
      <c r="AV16" s="218">
        <f t="shared" si="6"/>
        <v>839.81778302682653</v>
      </c>
      <c r="AW16" s="211">
        <f t="shared" si="12"/>
        <v>8</v>
      </c>
      <c r="AX16" s="498"/>
    </row>
    <row r="17" spans="2:50" ht="14.25" hidden="1" customHeight="1" outlineLevel="1">
      <c r="B17" s="460"/>
      <c r="C17" s="209">
        <v>11</v>
      </c>
      <c r="D17" s="212" t="s">
        <v>153</v>
      </c>
      <c r="E17" s="213">
        <v>4</v>
      </c>
      <c r="F17" s="209">
        <v>3300</v>
      </c>
      <c r="G17" s="214">
        <f t="shared" si="7"/>
        <v>825</v>
      </c>
      <c r="H17" s="501"/>
      <c r="I17" s="215">
        <f t="shared" si="8"/>
        <v>4</v>
      </c>
      <c r="J17" s="215">
        <f t="shared" si="8"/>
        <v>2817.1796817960035</v>
      </c>
      <c r="K17" s="216">
        <f t="shared" si="8"/>
        <v>704.29492044900087</v>
      </c>
      <c r="L17" s="502"/>
      <c r="M17" s="215">
        <f>RANK(K17, K$7:$K$36)</f>
        <v>9</v>
      </c>
      <c r="N17" s="500"/>
      <c r="O17" s="497"/>
      <c r="P17" s="211"/>
      <c r="Q17" s="211"/>
      <c r="R17" s="211"/>
      <c r="S17" s="211"/>
      <c r="T17" s="498"/>
      <c r="U17" s="211"/>
      <c r="V17" s="211"/>
      <c r="W17" s="211"/>
      <c r="X17" s="211"/>
      <c r="Y17" s="498"/>
      <c r="Z17" s="211"/>
      <c r="AA17" s="211"/>
      <c r="AB17" s="211"/>
      <c r="AC17" s="211"/>
      <c r="AD17" s="498"/>
      <c r="AE17" s="211">
        <v>4</v>
      </c>
      <c r="AF17" s="217">
        <v>2817.5789053136218</v>
      </c>
      <c r="AG17" s="218">
        <f t="shared" si="3"/>
        <v>704.39472632840545</v>
      </c>
      <c r="AH17" s="211">
        <f t="shared" si="9"/>
        <v>9</v>
      </c>
      <c r="AI17" s="498"/>
      <c r="AJ17" s="211">
        <v>4</v>
      </c>
      <c r="AK17" s="217">
        <v>2816.4923076923051</v>
      </c>
      <c r="AL17" s="218">
        <f t="shared" si="4"/>
        <v>704.12307692307627</v>
      </c>
      <c r="AM17" s="211">
        <f t="shared" si="10"/>
        <v>9</v>
      </c>
      <c r="AN17" s="498"/>
      <c r="AO17" s="211">
        <v>4</v>
      </c>
      <c r="AP17" s="217">
        <v>2816.6643209007743</v>
      </c>
      <c r="AQ17" s="218">
        <f t="shared" si="5"/>
        <v>704.16608022519358</v>
      </c>
      <c r="AR17" s="211">
        <f t="shared" si="11"/>
        <v>9</v>
      </c>
      <c r="AS17" s="498"/>
      <c r="AT17" s="211">
        <v>4</v>
      </c>
      <c r="AU17" s="217">
        <v>2817.9831932773118</v>
      </c>
      <c r="AV17" s="218">
        <f t="shared" si="6"/>
        <v>704.49579831932795</v>
      </c>
      <c r="AW17" s="211">
        <f t="shared" si="12"/>
        <v>9</v>
      </c>
      <c r="AX17" s="498"/>
    </row>
    <row r="18" spans="2:50" ht="14.25" hidden="1" customHeight="1" outlineLevel="1">
      <c r="B18" s="460"/>
      <c r="C18" s="209">
        <v>12</v>
      </c>
      <c r="D18" s="212" t="s">
        <v>154</v>
      </c>
      <c r="E18" s="213">
        <v>4</v>
      </c>
      <c r="F18" s="209">
        <v>3300</v>
      </c>
      <c r="G18" s="214">
        <f t="shared" si="7"/>
        <v>825</v>
      </c>
      <c r="H18" s="501"/>
      <c r="I18" s="215">
        <f t="shared" si="8"/>
        <v>4</v>
      </c>
      <c r="J18" s="215">
        <f t="shared" si="8"/>
        <v>2772.8538227221775</v>
      </c>
      <c r="K18" s="216">
        <f t="shared" si="8"/>
        <v>693.21345568054437</v>
      </c>
      <c r="L18" s="502"/>
      <c r="M18" s="215">
        <f>RANK(K18, K$7:$K$36)</f>
        <v>13</v>
      </c>
      <c r="N18" s="500"/>
      <c r="O18" s="497"/>
      <c r="P18" s="211"/>
      <c r="Q18" s="211"/>
      <c r="R18" s="211"/>
      <c r="S18" s="211"/>
      <c r="T18" s="498"/>
      <c r="U18" s="211"/>
      <c r="V18" s="211"/>
      <c r="W18" s="211"/>
      <c r="X18" s="211"/>
      <c r="Y18" s="498"/>
      <c r="Z18" s="211"/>
      <c r="AA18" s="211"/>
      <c r="AB18" s="211"/>
      <c r="AC18" s="211"/>
      <c r="AD18" s="498"/>
      <c r="AE18" s="211">
        <v>4</v>
      </c>
      <c r="AF18" s="217">
        <v>2770.1809107922641</v>
      </c>
      <c r="AG18" s="218">
        <f t="shared" si="3"/>
        <v>692.54522769806601</v>
      </c>
      <c r="AH18" s="211">
        <f>RANK(AG18, AG$7:AG$36)</f>
        <v>13</v>
      </c>
      <c r="AI18" s="498"/>
      <c r="AJ18" s="211">
        <v>4</v>
      </c>
      <c r="AK18" s="217">
        <v>2767.9245283018881</v>
      </c>
      <c r="AL18" s="218">
        <f t="shared" si="4"/>
        <v>691.98113207547203</v>
      </c>
      <c r="AM18" s="211">
        <f>RANK(AL18, AL$7:AL$36)</f>
        <v>13</v>
      </c>
      <c r="AN18" s="498"/>
      <c r="AO18" s="211">
        <v>4</v>
      </c>
      <c r="AP18" s="217">
        <v>2773.6363636363631</v>
      </c>
      <c r="AQ18" s="218">
        <f t="shared" si="5"/>
        <v>693.40909090909076</v>
      </c>
      <c r="AR18" s="211">
        <f>RANK(AQ18, AQ$7:AQ$36)</f>
        <v>13</v>
      </c>
      <c r="AS18" s="498"/>
      <c r="AT18" s="211">
        <v>4</v>
      </c>
      <c r="AU18" s="217">
        <v>2779.6734881581961</v>
      </c>
      <c r="AV18" s="218">
        <f t="shared" si="6"/>
        <v>694.91837203954901</v>
      </c>
      <c r="AW18" s="211">
        <f>RANK(AV18, AV$7:AV$36)</f>
        <v>12</v>
      </c>
      <c r="AX18" s="498"/>
    </row>
    <row r="19" spans="2:50" ht="14.25" hidden="1" customHeight="1" outlineLevel="1">
      <c r="B19" s="460"/>
      <c r="C19" s="209">
        <v>13</v>
      </c>
      <c r="D19" s="212" t="s">
        <v>155</v>
      </c>
      <c r="E19" s="213">
        <v>4</v>
      </c>
      <c r="F19" s="209">
        <v>3000</v>
      </c>
      <c r="G19" s="214">
        <f t="shared" si="7"/>
        <v>750</v>
      </c>
      <c r="H19" s="501"/>
      <c r="I19" s="215">
        <f t="shared" si="8"/>
        <v>4</v>
      </c>
      <c r="J19" s="215">
        <f t="shared" si="8"/>
        <v>2489.7287654564734</v>
      </c>
      <c r="K19" s="216">
        <f t="shared" si="8"/>
        <v>622.43219136411835</v>
      </c>
      <c r="L19" s="502"/>
      <c r="M19" s="215">
        <f>RANK(K19, K$7:$K$36)</f>
        <v>21</v>
      </c>
      <c r="N19" s="500"/>
      <c r="O19" s="497"/>
      <c r="P19" s="211"/>
      <c r="Q19" s="211"/>
      <c r="R19" s="211"/>
      <c r="S19" s="211"/>
      <c r="T19" s="498"/>
      <c r="U19" s="211"/>
      <c r="V19" s="211"/>
      <c r="W19" s="211"/>
      <c r="X19" s="211"/>
      <c r="Y19" s="498"/>
      <c r="Z19" s="211"/>
      <c r="AA19" s="211"/>
      <c r="AB19" s="211"/>
      <c r="AC19" s="211"/>
      <c r="AD19" s="498"/>
      <c r="AE19" s="211">
        <v>4</v>
      </c>
      <c r="AF19" s="217">
        <v>2493.7392303273973</v>
      </c>
      <c r="AG19" s="218">
        <f t="shared" si="3"/>
        <v>623.43480758184933</v>
      </c>
      <c r="AH19" s="211">
        <f t="shared" si="9"/>
        <v>20</v>
      </c>
      <c r="AI19" s="498"/>
      <c r="AJ19" s="211">
        <v>4</v>
      </c>
      <c r="AK19" s="217">
        <v>2487.8601794992933</v>
      </c>
      <c r="AL19" s="218">
        <f t="shared" si="4"/>
        <v>621.96504487482332</v>
      </c>
      <c r="AM19" s="211">
        <f t="shared" si="10"/>
        <v>21</v>
      </c>
      <c r="AN19" s="498"/>
      <c r="AO19" s="211">
        <v>4</v>
      </c>
      <c r="AP19" s="217">
        <v>2488.4267631103107</v>
      </c>
      <c r="AQ19" s="218">
        <f t="shared" si="5"/>
        <v>622.10669077757768</v>
      </c>
      <c r="AR19" s="211">
        <f t="shared" si="11"/>
        <v>21</v>
      </c>
      <c r="AS19" s="498"/>
      <c r="AT19" s="211">
        <v>4</v>
      </c>
      <c r="AU19" s="217">
        <v>2488.8888888888928</v>
      </c>
      <c r="AV19" s="218">
        <f t="shared" si="6"/>
        <v>622.22222222222319</v>
      </c>
      <c r="AW19" s="211">
        <f t="shared" si="12"/>
        <v>20</v>
      </c>
      <c r="AX19" s="498"/>
    </row>
    <row r="20" spans="2:50" ht="14.25" hidden="1" customHeight="1" outlineLevel="1">
      <c r="B20" s="460"/>
      <c r="C20" s="209">
        <v>14</v>
      </c>
      <c r="D20" s="212" t="s">
        <v>156</v>
      </c>
      <c r="E20" s="213">
        <v>4</v>
      </c>
      <c r="F20" s="209">
        <v>3000</v>
      </c>
      <c r="G20" s="214">
        <f t="shared" si="7"/>
        <v>750</v>
      </c>
      <c r="H20" s="501"/>
      <c r="I20" s="215">
        <f t="shared" si="8"/>
        <v>4</v>
      </c>
      <c r="J20" s="215">
        <f>AVERAGE(Q20,V20,AA20,AF20,AK20,AP20,AU20)</f>
        <v>2478.7125524956577</v>
      </c>
      <c r="K20" s="216">
        <f t="shared" si="8"/>
        <v>619.67813812391444</v>
      </c>
      <c r="L20" s="502"/>
      <c r="M20" s="215">
        <f>RANK(K20, K$7:$K$36)</f>
        <v>22</v>
      </c>
      <c r="N20" s="500"/>
      <c r="O20" s="497"/>
      <c r="P20" s="211"/>
      <c r="Q20" s="211"/>
      <c r="R20" s="211"/>
      <c r="S20" s="211"/>
      <c r="T20" s="498"/>
      <c r="U20" s="211"/>
      <c r="V20" s="211"/>
      <c r="W20" s="211"/>
      <c r="X20" s="211"/>
      <c r="Y20" s="498"/>
      <c r="Z20" s="211"/>
      <c r="AA20" s="211"/>
      <c r="AB20" s="211"/>
      <c r="AC20" s="211"/>
      <c r="AD20" s="498"/>
      <c r="AE20" s="211">
        <v>4</v>
      </c>
      <c r="AF20" s="217">
        <v>2477.8867924528313</v>
      </c>
      <c r="AG20" s="218">
        <f t="shared" si="3"/>
        <v>619.47169811320782</v>
      </c>
      <c r="AH20" s="211">
        <f t="shared" si="9"/>
        <v>22</v>
      </c>
      <c r="AI20" s="498"/>
      <c r="AJ20" s="211">
        <v>4</v>
      </c>
      <c r="AK20" s="217">
        <v>2477.6470588235288</v>
      </c>
      <c r="AL20" s="218">
        <f t="shared" si="4"/>
        <v>619.41176470588221</v>
      </c>
      <c r="AM20" s="211">
        <f t="shared" si="10"/>
        <v>22</v>
      </c>
      <c r="AN20" s="498"/>
      <c r="AO20" s="211">
        <v>4</v>
      </c>
      <c r="AP20" s="217">
        <v>2479.04191616767</v>
      </c>
      <c r="AQ20" s="218">
        <f t="shared" si="5"/>
        <v>619.76047904191751</v>
      </c>
      <c r="AR20" s="211">
        <f t="shared" si="11"/>
        <v>22</v>
      </c>
      <c r="AS20" s="498"/>
      <c r="AT20" s="211">
        <v>4</v>
      </c>
      <c r="AU20" s="217">
        <v>2480.2744425386004</v>
      </c>
      <c r="AV20" s="218">
        <f t="shared" si="6"/>
        <v>620.0686106346501</v>
      </c>
      <c r="AW20" s="211">
        <f t="shared" si="12"/>
        <v>22</v>
      </c>
      <c r="AX20" s="498"/>
    </row>
    <row r="21" spans="2:50" ht="14.25" hidden="1" customHeight="1" outlineLevel="1">
      <c r="B21" s="460"/>
      <c r="C21" s="209">
        <v>15</v>
      </c>
      <c r="D21" s="212" t="s">
        <v>157</v>
      </c>
      <c r="E21" s="213">
        <v>4</v>
      </c>
      <c r="F21" s="209">
        <v>3000</v>
      </c>
      <c r="G21" s="214">
        <f t="shared" si="7"/>
        <v>750</v>
      </c>
      <c r="H21" s="501"/>
      <c r="I21" s="215">
        <f t="shared" si="8"/>
        <v>4</v>
      </c>
      <c r="J21" s="215">
        <f t="shared" si="8"/>
        <v>2490.676070476693</v>
      </c>
      <c r="K21" s="216">
        <f t="shared" si="8"/>
        <v>622.66901761917325</v>
      </c>
      <c r="L21" s="502"/>
      <c r="M21" s="215">
        <f>RANK(K21, K$7:$K$36)</f>
        <v>20</v>
      </c>
      <c r="N21" s="500"/>
      <c r="O21" s="497"/>
      <c r="P21" s="211"/>
      <c r="Q21" s="211"/>
      <c r="R21" s="211"/>
      <c r="S21" s="211"/>
      <c r="T21" s="498"/>
      <c r="U21" s="211"/>
      <c r="V21" s="211"/>
      <c r="W21" s="211"/>
      <c r="X21" s="211"/>
      <c r="Y21" s="498"/>
      <c r="Z21" s="211"/>
      <c r="AA21" s="211"/>
      <c r="AB21" s="211"/>
      <c r="AC21" s="211"/>
      <c r="AD21" s="498"/>
      <c r="AE21" s="211">
        <v>4</v>
      </c>
      <c r="AF21" s="217">
        <v>2492.3076923076942</v>
      </c>
      <c r="AG21" s="218">
        <f t="shared" si="3"/>
        <v>623.07692307692355</v>
      </c>
      <c r="AH21" s="211">
        <f t="shared" si="9"/>
        <v>21</v>
      </c>
      <c r="AI21" s="498"/>
      <c r="AJ21" s="211">
        <v>4</v>
      </c>
      <c r="AK21" s="217">
        <v>2492.0886075949415</v>
      </c>
      <c r="AL21" s="218">
        <f t="shared" si="4"/>
        <v>623.02215189873539</v>
      </c>
      <c r="AM21" s="211">
        <f t="shared" si="10"/>
        <v>20</v>
      </c>
      <c r="AN21" s="498"/>
      <c r="AO21" s="211">
        <v>4</v>
      </c>
      <c r="AP21" s="217">
        <v>2491.2850812407728</v>
      </c>
      <c r="AQ21" s="218">
        <f t="shared" si="5"/>
        <v>622.8212703101932</v>
      </c>
      <c r="AR21" s="211">
        <f t="shared" si="11"/>
        <v>20</v>
      </c>
      <c r="AS21" s="498"/>
      <c r="AT21" s="211">
        <v>4</v>
      </c>
      <c r="AU21" s="217">
        <v>2487.0229007633643</v>
      </c>
      <c r="AV21" s="218">
        <f t="shared" si="6"/>
        <v>621.75572519084108</v>
      </c>
      <c r="AW21" s="211">
        <f t="shared" si="12"/>
        <v>21</v>
      </c>
      <c r="AX21" s="498"/>
    </row>
    <row r="22" spans="2:50" ht="14.25" hidden="1" customHeight="1" outlineLevel="1">
      <c r="B22" s="460"/>
      <c r="C22" s="209">
        <v>16</v>
      </c>
      <c r="D22" s="212" t="s">
        <v>158</v>
      </c>
      <c r="E22" s="213">
        <v>4</v>
      </c>
      <c r="F22" s="209">
        <v>3300</v>
      </c>
      <c r="G22" s="214">
        <f t="shared" si="7"/>
        <v>825</v>
      </c>
      <c r="H22" s="501"/>
      <c r="I22" s="215">
        <f t="shared" si="8"/>
        <v>4</v>
      </c>
      <c r="J22" s="215">
        <f t="shared" si="8"/>
        <v>2729.6512615556694</v>
      </c>
      <c r="K22" s="216">
        <f t="shared" si="8"/>
        <v>682.41281538891735</v>
      </c>
      <c r="L22" s="502"/>
      <c r="M22" s="215">
        <f>RANK(K22, K$7:$K$36)</f>
        <v>17</v>
      </c>
      <c r="N22" s="500"/>
      <c r="O22" s="497"/>
      <c r="P22" s="211"/>
      <c r="Q22" s="211"/>
      <c r="R22" s="211"/>
      <c r="S22" s="211"/>
      <c r="T22" s="498"/>
      <c r="U22" s="211"/>
      <c r="V22" s="211"/>
      <c r="W22" s="211"/>
      <c r="X22" s="211"/>
      <c r="Y22" s="498"/>
      <c r="Z22" s="211"/>
      <c r="AA22" s="211"/>
      <c r="AB22" s="211"/>
      <c r="AC22" s="211"/>
      <c r="AD22" s="498"/>
      <c r="AE22" s="211">
        <v>4</v>
      </c>
      <c r="AF22" s="217">
        <v>2726.0363853265735</v>
      </c>
      <c r="AG22" s="218">
        <f t="shared" si="3"/>
        <v>681.50909633164338</v>
      </c>
      <c r="AH22" s="211">
        <f t="shared" si="9"/>
        <v>17</v>
      </c>
      <c r="AI22" s="498"/>
      <c r="AJ22" s="211">
        <v>4</v>
      </c>
      <c r="AK22" s="217">
        <v>2725.9180977542933</v>
      </c>
      <c r="AL22" s="218">
        <f t="shared" si="4"/>
        <v>681.47952443857332</v>
      </c>
      <c r="AM22" s="211">
        <f t="shared" si="10"/>
        <v>17</v>
      </c>
      <c r="AN22" s="498"/>
      <c r="AO22" s="211">
        <v>4</v>
      </c>
      <c r="AP22" s="217">
        <v>2732.2195704057303</v>
      </c>
      <c r="AQ22" s="218">
        <f t="shared" si="5"/>
        <v>683.05489260143258</v>
      </c>
      <c r="AR22" s="211">
        <f t="shared" si="11"/>
        <v>15</v>
      </c>
      <c r="AS22" s="498"/>
      <c r="AT22" s="211">
        <v>4</v>
      </c>
      <c r="AU22" s="217">
        <v>2734.43099273608</v>
      </c>
      <c r="AV22" s="218">
        <f t="shared" si="6"/>
        <v>683.60774818402001</v>
      </c>
      <c r="AW22" s="211">
        <f t="shared" si="12"/>
        <v>17</v>
      </c>
      <c r="AX22" s="498"/>
    </row>
    <row r="23" spans="2:50" ht="14.25" hidden="1" customHeight="1" outlineLevel="1">
      <c r="B23" s="460"/>
      <c r="C23" s="209">
        <v>17</v>
      </c>
      <c r="D23" s="212" t="s">
        <v>159</v>
      </c>
      <c r="E23" s="213">
        <v>13</v>
      </c>
      <c r="F23" s="209">
        <v>3600</v>
      </c>
      <c r="G23" s="214">
        <f t="shared" si="7"/>
        <v>276.92307692307691</v>
      </c>
      <c r="H23" s="501"/>
      <c r="I23" s="215">
        <f t="shared" si="8"/>
        <v>13</v>
      </c>
      <c r="J23" s="215">
        <f t="shared" si="8"/>
        <v>2997.1419222208124</v>
      </c>
      <c r="K23" s="216">
        <f t="shared" si="8"/>
        <v>230.54937863237018</v>
      </c>
      <c r="L23" s="502"/>
      <c r="M23" s="215">
        <f>RANK(K23, K$7:$K$36)</f>
        <v>27</v>
      </c>
      <c r="N23" s="500"/>
      <c r="O23" s="497"/>
      <c r="P23" s="211"/>
      <c r="Q23" s="211"/>
      <c r="R23" s="211"/>
      <c r="S23" s="211"/>
      <c r="T23" s="498"/>
      <c r="U23" s="211"/>
      <c r="V23" s="211"/>
      <c r="W23" s="211"/>
      <c r="X23" s="211"/>
      <c r="Y23" s="498"/>
      <c r="Z23" s="211"/>
      <c r="AA23" s="211"/>
      <c r="AB23" s="211"/>
      <c r="AC23" s="211"/>
      <c r="AD23" s="498"/>
      <c r="AE23" s="211">
        <v>13</v>
      </c>
      <c r="AF23" s="217">
        <v>2992.9742388758764</v>
      </c>
      <c r="AG23" s="218">
        <f t="shared" si="3"/>
        <v>230.22878760583666</v>
      </c>
      <c r="AH23" s="211">
        <f t="shared" si="9"/>
        <v>27</v>
      </c>
      <c r="AI23" s="498"/>
      <c r="AJ23" s="211">
        <v>13</v>
      </c>
      <c r="AK23" s="217">
        <v>2994.365046957947</v>
      </c>
      <c r="AL23" s="218">
        <f t="shared" si="4"/>
        <v>230.335772842919</v>
      </c>
      <c r="AM23" s="211">
        <f t="shared" si="10"/>
        <v>27</v>
      </c>
      <c r="AN23" s="498"/>
      <c r="AO23" s="211">
        <v>13</v>
      </c>
      <c r="AP23" s="217">
        <v>2996.8012185834027</v>
      </c>
      <c r="AQ23" s="218">
        <f t="shared" si="5"/>
        <v>230.52317066026174</v>
      </c>
      <c r="AR23" s="211">
        <f t="shared" si="11"/>
        <v>27</v>
      </c>
      <c r="AS23" s="498"/>
      <c r="AT23" s="211">
        <v>13</v>
      </c>
      <c r="AU23" s="217">
        <v>3004.4271844660234</v>
      </c>
      <c r="AV23" s="218">
        <f t="shared" si="6"/>
        <v>231.10978342046334</v>
      </c>
      <c r="AW23" s="211">
        <f t="shared" si="12"/>
        <v>27</v>
      </c>
      <c r="AX23" s="498"/>
    </row>
    <row r="24" spans="2:50" ht="14.25" hidden="1" customHeight="1" outlineLevel="1">
      <c r="B24" s="460"/>
      <c r="C24" s="209">
        <v>18</v>
      </c>
      <c r="D24" s="212" t="s">
        <v>160</v>
      </c>
      <c r="E24" s="213">
        <v>3</v>
      </c>
      <c r="F24" s="209">
        <v>3600</v>
      </c>
      <c r="G24" s="214">
        <f t="shared" si="7"/>
        <v>1200</v>
      </c>
      <c r="H24" s="501"/>
      <c r="I24" s="215">
        <f t="shared" ref="I24:K33" si="13">AVERAGE(P24,U24,Z24,AE24,AJ24,AO24,AT24)</f>
        <v>3</v>
      </c>
      <c r="J24" s="215">
        <f t="shared" si="13"/>
        <v>2961.2324140616961</v>
      </c>
      <c r="K24" s="216">
        <f t="shared" si="13"/>
        <v>987.07747135389877</v>
      </c>
      <c r="L24" s="502"/>
      <c r="M24" s="215">
        <f>RANK(K24, K$7:$K$36)</f>
        <v>6</v>
      </c>
      <c r="N24" s="500"/>
      <c r="O24" s="497"/>
      <c r="P24" s="211"/>
      <c r="Q24" s="211"/>
      <c r="R24" s="211"/>
      <c r="S24" s="211"/>
      <c r="T24" s="498"/>
      <c r="U24" s="211"/>
      <c r="V24" s="211"/>
      <c r="W24" s="211"/>
      <c r="X24" s="211"/>
      <c r="Y24" s="498"/>
      <c r="Z24" s="211"/>
      <c r="AA24" s="211"/>
      <c r="AB24" s="211"/>
      <c r="AC24" s="211"/>
      <c r="AD24" s="498"/>
      <c r="AE24" s="211">
        <v>3</v>
      </c>
      <c r="AF24" s="217">
        <v>2966.5962190779069</v>
      </c>
      <c r="AG24" s="218">
        <f t="shared" si="3"/>
        <v>988.86540635930226</v>
      </c>
      <c r="AH24" s="211">
        <f>RANK(AG24, AG$7:AG$36)</f>
        <v>6</v>
      </c>
      <c r="AI24" s="498"/>
      <c r="AJ24" s="211">
        <v>3</v>
      </c>
      <c r="AK24" s="217">
        <v>2962.2650384083231</v>
      </c>
      <c r="AL24" s="218">
        <f t="shared" si="4"/>
        <v>987.42167946944107</v>
      </c>
      <c r="AM24" s="211">
        <f t="shared" si="10"/>
        <v>6</v>
      </c>
      <c r="AN24" s="498"/>
      <c r="AO24" s="211">
        <v>3</v>
      </c>
      <c r="AP24" s="217">
        <v>2957.9767115258669</v>
      </c>
      <c r="AQ24" s="218">
        <f t="shared" si="5"/>
        <v>985.99223717528901</v>
      </c>
      <c r="AR24" s="211">
        <f t="shared" si="11"/>
        <v>6</v>
      </c>
      <c r="AS24" s="498"/>
      <c r="AT24" s="211">
        <v>3</v>
      </c>
      <c r="AU24" s="217">
        <v>2958.0916872346879</v>
      </c>
      <c r="AV24" s="218">
        <f t="shared" si="6"/>
        <v>986.03056241156264</v>
      </c>
      <c r="AW24" s="211">
        <f>RANK(AV24, AV$7:AV$36)</f>
        <v>6</v>
      </c>
      <c r="AX24" s="498"/>
    </row>
    <row r="25" spans="2:50" ht="14.25" hidden="1" customHeight="1" outlineLevel="1">
      <c r="B25" s="460"/>
      <c r="C25" s="209">
        <v>19</v>
      </c>
      <c r="D25" s="212" t="s">
        <v>161</v>
      </c>
      <c r="E25" s="213">
        <v>4</v>
      </c>
      <c r="F25" s="209">
        <v>3300</v>
      </c>
      <c r="G25" s="214">
        <f t="shared" si="7"/>
        <v>825</v>
      </c>
      <c r="H25" s="501"/>
      <c r="I25" s="215">
        <f t="shared" si="13"/>
        <v>4</v>
      </c>
      <c r="J25" s="215">
        <f t="shared" si="13"/>
        <v>2808.7112212709899</v>
      </c>
      <c r="K25" s="216">
        <f t="shared" si="13"/>
        <v>702.17780531774747</v>
      </c>
      <c r="L25" s="502"/>
      <c r="M25" s="215">
        <f>RANK(K25, K$7:$K$36)</f>
        <v>11</v>
      </c>
      <c r="N25" s="500"/>
      <c r="O25" s="497"/>
      <c r="P25" s="211"/>
      <c r="Q25" s="211"/>
      <c r="R25" s="211"/>
      <c r="S25" s="211"/>
      <c r="T25" s="498"/>
      <c r="U25" s="211"/>
      <c r="V25" s="211"/>
      <c r="W25" s="211"/>
      <c r="X25" s="211"/>
      <c r="Y25" s="498"/>
      <c r="Z25" s="211"/>
      <c r="AA25" s="211"/>
      <c r="AB25" s="211"/>
      <c r="AC25" s="211"/>
      <c r="AD25" s="498"/>
      <c r="AE25" s="211">
        <v>4</v>
      </c>
      <c r="AF25" s="217">
        <v>2806.545961002781</v>
      </c>
      <c r="AG25" s="218">
        <f t="shared" si="3"/>
        <v>701.63649025069526</v>
      </c>
      <c r="AH25" s="211">
        <f t="shared" si="9"/>
        <v>11</v>
      </c>
      <c r="AI25" s="498"/>
      <c r="AJ25" s="211">
        <v>4</v>
      </c>
      <c r="AK25" s="217">
        <v>2806.5088757396497</v>
      </c>
      <c r="AL25" s="218">
        <f t="shared" si="4"/>
        <v>701.62721893491243</v>
      </c>
      <c r="AM25" s="211">
        <f t="shared" si="10"/>
        <v>10</v>
      </c>
      <c r="AN25" s="498"/>
      <c r="AO25" s="211">
        <v>4</v>
      </c>
      <c r="AP25" s="217">
        <v>2810.0284311191563</v>
      </c>
      <c r="AQ25" s="218">
        <f t="shared" si="5"/>
        <v>702.50710777978907</v>
      </c>
      <c r="AR25" s="211">
        <f t="shared" si="11"/>
        <v>11</v>
      </c>
      <c r="AS25" s="498"/>
      <c r="AT25" s="211">
        <v>4</v>
      </c>
      <c r="AU25" s="217">
        <v>2811.7616172223725</v>
      </c>
      <c r="AV25" s="218">
        <f t="shared" si="6"/>
        <v>702.94040430559312</v>
      </c>
      <c r="AW25" s="211">
        <f t="shared" si="12"/>
        <v>11</v>
      </c>
      <c r="AX25" s="498"/>
    </row>
    <row r="26" spans="2:50" ht="14.25" hidden="1" customHeight="1" outlineLevel="1">
      <c r="B26" s="460"/>
      <c r="C26" s="209">
        <v>20</v>
      </c>
      <c r="D26" s="212" t="s">
        <v>162</v>
      </c>
      <c r="E26" s="213">
        <v>4</v>
      </c>
      <c r="F26" s="209">
        <v>3000</v>
      </c>
      <c r="G26" s="214">
        <f t="shared" si="7"/>
        <v>750</v>
      </c>
      <c r="H26" s="501"/>
      <c r="I26" s="215">
        <f t="shared" si="13"/>
        <v>4</v>
      </c>
      <c r="J26" s="215">
        <f t="shared" si="13"/>
        <v>2507.5541571668846</v>
      </c>
      <c r="K26" s="216">
        <f t="shared" si="13"/>
        <v>626.88853929172114</v>
      </c>
      <c r="L26" s="502"/>
      <c r="M26" s="215">
        <f>RANK(K26, K$7:$K$36)</f>
        <v>18</v>
      </c>
      <c r="N26" s="500"/>
      <c r="O26" s="497"/>
      <c r="P26" s="211"/>
      <c r="Q26" s="211"/>
      <c r="R26" s="211"/>
      <c r="S26" s="211"/>
      <c r="T26" s="498"/>
      <c r="U26" s="211"/>
      <c r="V26" s="211"/>
      <c r="W26" s="211"/>
      <c r="X26" s="211"/>
      <c r="Y26" s="498"/>
      <c r="Z26" s="211"/>
      <c r="AA26" s="211"/>
      <c r="AB26" s="211"/>
      <c r="AC26" s="211"/>
      <c r="AD26" s="498"/>
      <c r="AE26" s="211">
        <v>4</v>
      </c>
      <c r="AF26" s="217">
        <v>2504.7409733123927</v>
      </c>
      <c r="AG26" s="218">
        <f t="shared" si="3"/>
        <v>626.18524332809818</v>
      </c>
      <c r="AH26" s="211">
        <f t="shared" si="9"/>
        <v>18</v>
      </c>
      <c r="AI26" s="498"/>
      <c r="AJ26" s="211">
        <v>4</v>
      </c>
      <c r="AK26" s="217">
        <v>2503.2786885245796</v>
      </c>
      <c r="AL26" s="218">
        <f t="shared" si="4"/>
        <v>625.8196721311449</v>
      </c>
      <c r="AM26" s="211">
        <f t="shared" si="10"/>
        <v>19</v>
      </c>
      <c r="AN26" s="498"/>
      <c r="AO26" s="211">
        <v>4</v>
      </c>
      <c r="AP26" s="217">
        <v>2509.8019553772797</v>
      </c>
      <c r="AQ26" s="218">
        <f t="shared" si="5"/>
        <v>627.45048884431992</v>
      </c>
      <c r="AR26" s="211">
        <f t="shared" si="11"/>
        <v>18</v>
      </c>
      <c r="AS26" s="498"/>
      <c r="AT26" s="211">
        <v>4</v>
      </c>
      <c r="AU26" s="217">
        <v>2512.3950114532877</v>
      </c>
      <c r="AV26" s="218">
        <f t="shared" si="6"/>
        <v>628.09875286332192</v>
      </c>
      <c r="AW26" s="211">
        <f t="shared" si="12"/>
        <v>18</v>
      </c>
      <c r="AX26" s="498"/>
    </row>
    <row r="27" spans="2:50" ht="14.25" hidden="1" customHeight="1" outlineLevel="1">
      <c r="B27" s="460"/>
      <c r="C27" s="209">
        <v>21</v>
      </c>
      <c r="D27" s="212" t="s">
        <v>163</v>
      </c>
      <c r="E27" s="213">
        <v>5</v>
      </c>
      <c r="F27" s="209">
        <v>3300</v>
      </c>
      <c r="G27" s="214">
        <f t="shared" si="7"/>
        <v>660</v>
      </c>
      <c r="H27" s="501"/>
      <c r="I27" s="215">
        <f t="shared" si="13"/>
        <v>5</v>
      </c>
      <c r="J27" s="215">
        <f t="shared" si="13"/>
        <v>2768.6261537459709</v>
      </c>
      <c r="K27" s="216">
        <f t="shared" si="13"/>
        <v>553.72523074919422</v>
      </c>
      <c r="L27" s="502"/>
      <c r="M27" s="215">
        <f>RANK(K27, K$7:$K$36)</f>
        <v>25</v>
      </c>
      <c r="N27" s="500"/>
      <c r="O27" s="497"/>
      <c r="P27" s="211"/>
      <c r="Q27" s="211"/>
      <c r="R27" s="211"/>
      <c r="S27" s="211"/>
      <c r="T27" s="498"/>
      <c r="U27" s="211"/>
      <c r="V27" s="211"/>
      <c r="W27" s="211"/>
      <c r="X27" s="211"/>
      <c r="Y27" s="498"/>
      <c r="Z27" s="211"/>
      <c r="AA27" s="211"/>
      <c r="AB27" s="211"/>
      <c r="AC27" s="211"/>
      <c r="AD27" s="498"/>
      <c r="AE27" s="211">
        <v>5</v>
      </c>
      <c r="AF27" s="217">
        <v>2769.2307692307763</v>
      </c>
      <c r="AG27" s="218">
        <f t="shared" si="3"/>
        <v>553.84615384615529</v>
      </c>
      <c r="AH27" s="211">
        <f t="shared" si="9"/>
        <v>25</v>
      </c>
      <c r="AI27" s="498"/>
      <c r="AJ27" s="211">
        <v>5</v>
      </c>
      <c r="AK27" s="217">
        <v>2767.4518201284714</v>
      </c>
      <c r="AL27" s="218">
        <f t="shared" si="4"/>
        <v>553.49036402569425</v>
      </c>
      <c r="AM27" s="211">
        <f t="shared" si="10"/>
        <v>25</v>
      </c>
      <c r="AN27" s="498"/>
      <c r="AO27" s="211">
        <v>5</v>
      </c>
      <c r="AP27" s="217">
        <v>2768.2514734774054</v>
      </c>
      <c r="AQ27" s="218">
        <f t="shared" si="5"/>
        <v>553.65029469548108</v>
      </c>
      <c r="AR27" s="211">
        <f t="shared" si="11"/>
        <v>25</v>
      </c>
      <c r="AS27" s="498"/>
      <c r="AT27" s="211">
        <v>5</v>
      </c>
      <c r="AU27" s="217">
        <v>2769.57055214723</v>
      </c>
      <c r="AV27" s="218">
        <f t="shared" si="6"/>
        <v>553.91411042944605</v>
      </c>
      <c r="AW27" s="211">
        <f t="shared" si="12"/>
        <v>25</v>
      </c>
      <c r="AX27" s="498"/>
    </row>
    <row r="28" spans="2:50" ht="14.25" hidden="1" customHeight="1" outlineLevel="1">
      <c r="B28" s="460"/>
      <c r="C28" s="209">
        <v>22</v>
      </c>
      <c r="D28" s="212" t="s">
        <v>164</v>
      </c>
      <c r="E28" s="213">
        <v>4</v>
      </c>
      <c r="F28" s="209">
        <v>2700</v>
      </c>
      <c r="G28" s="214">
        <f t="shared" si="7"/>
        <v>675</v>
      </c>
      <c r="H28" s="501"/>
      <c r="I28" s="215">
        <f t="shared" si="13"/>
        <v>4</v>
      </c>
      <c r="J28" s="215">
        <f t="shared" si="13"/>
        <v>2396.9621427622824</v>
      </c>
      <c r="K28" s="216">
        <f t="shared" si="13"/>
        <v>599.2405356905706</v>
      </c>
      <c r="L28" s="502"/>
      <c r="M28" s="215">
        <f>RANK(K28, K$7:$K$36)</f>
        <v>23</v>
      </c>
      <c r="N28" s="500"/>
      <c r="O28" s="497"/>
      <c r="P28" s="211"/>
      <c r="Q28" s="211"/>
      <c r="R28" s="211"/>
      <c r="S28" s="211"/>
      <c r="T28" s="498"/>
      <c r="U28" s="211"/>
      <c r="V28" s="211"/>
      <c r="W28" s="211"/>
      <c r="X28" s="211"/>
      <c r="Y28" s="498"/>
      <c r="Z28" s="211"/>
      <c r="AA28" s="211"/>
      <c r="AB28" s="211"/>
      <c r="AC28" s="211"/>
      <c r="AD28" s="498"/>
      <c r="AE28" s="211">
        <v>4</v>
      </c>
      <c r="AF28" s="217">
        <v>2396.1979791060121</v>
      </c>
      <c r="AG28" s="218">
        <f t="shared" si="3"/>
        <v>599.04949477650302</v>
      </c>
      <c r="AH28" s="211">
        <f t="shared" si="9"/>
        <v>23</v>
      </c>
      <c r="AI28" s="498"/>
      <c r="AJ28" s="211">
        <v>4</v>
      </c>
      <c r="AK28" s="217">
        <v>2396.4383561643835</v>
      </c>
      <c r="AL28" s="218">
        <f t="shared" si="4"/>
        <v>599.10958904109589</v>
      </c>
      <c r="AM28" s="211">
        <f t="shared" si="10"/>
        <v>23</v>
      </c>
      <c r="AN28" s="498"/>
      <c r="AO28" s="211">
        <v>4</v>
      </c>
      <c r="AP28" s="217">
        <v>2397.3263433813895</v>
      </c>
      <c r="AQ28" s="218">
        <f t="shared" si="5"/>
        <v>599.33158584534738</v>
      </c>
      <c r="AR28" s="211">
        <f t="shared" si="11"/>
        <v>23</v>
      </c>
      <c r="AS28" s="498"/>
      <c r="AT28" s="211">
        <v>4</v>
      </c>
      <c r="AU28" s="217">
        <v>2397.8858923973435</v>
      </c>
      <c r="AV28" s="218">
        <f t="shared" si="6"/>
        <v>599.47147309933587</v>
      </c>
      <c r="AW28" s="211">
        <f t="shared" si="12"/>
        <v>23</v>
      </c>
      <c r="AX28" s="498"/>
    </row>
    <row r="29" spans="2:50" ht="14.25" hidden="1" customHeight="1" outlineLevel="1">
      <c r="B29" s="460"/>
      <c r="C29" s="209">
        <v>23</v>
      </c>
      <c r="D29" s="212" t="s">
        <v>165</v>
      </c>
      <c r="E29" s="213">
        <v>4</v>
      </c>
      <c r="F29" s="209">
        <v>3300</v>
      </c>
      <c r="G29" s="214">
        <f t="shared" si="7"/>
        <v>825</v>
      </c>
      <c r="H29" s="501"/>
      <c r="I29" s="215">
        <f t="shared" si="13"/>
        <v>4</v>
      </c>
      <c r="J29" s="215">
        <f t="shared" si="13"/>
        <v>2732.3670171687154</v>
      </c>
      <c r="K29" s="216">
        <f t="shared" si="13"/>
        <v>683.09175429217885</v>
      </c>
      <c r="L29" s="502"/>
      <c r="M29" s="215">
        <f>RANK(K29, K$7:$K$36)</f>
        <v>15</v>
      </c>
      <c r="N29" s="500"/>
      <c r="O29" s="497"/>
      <c r="P29" s="211"/>
      <c r="Q29" s="211"/>
      <c r="R29" s="211"/>
      <c r="S29" s="211"/>
      <c r="T29" s="498"/>
      <c r="U29" s="211"/>
      <c r="V29" s="211"/>
      <c r="W29" s="211"/>
      <c r="X29" s="211"/>
      <c r="Y29" s="498"/>
      <c r="Z29" s="211"/>
      <c r="AA29" s="211"/>
      <c r="AB29" s="211"/>
      <c r="AC29" s="211"/>
      <c r="AD29" s="498"/>
      <c r="AE29" s="211">
        <v>4</v>
      </c>
      <c r="AF29" s="217">
        <v>2728.3911671924193</v>
      </c>
      <c r="AG29" s="218">
        <f t="shared" si="3"/>
        <v>682.09779179810482</v>
      </c>
      <c r="AH29" s="211">
        <f t="shared" si="9"/>
        <v>16</v>
      </c>
      <c r="AI29" s="498"/>
      <c r="AJ29" s="211">
        <v>4</v>
      </c>
      <c r="AK29" s="217">
        <v>2728.6153846153788</v>
      </c>
      <c r="AL29" s="218">
        <f t="shared" si="4"/>
        <v>682.15384615384471</v>
      </c>
      <c r="AM29" s="211">
        <f t="shared" si="10"/>
        <v>15</v>
      </c>
      <c r="AN29" s="498"/>
      <c r="AO29" s="211">
        <v>4</v>
      </c>
      <c r="AP29" s="217">
        <v>2732.163009404383</v>
      </c>
      <c r="AQ29" s="218">
        <f t="shared" si="5"/>
        <v>683.04075235109576</v>
      </c>
      <c r="AR29" s="211">
        <f t="shared" si="11"/>
        <v>16</v>
      </c>
      <c r="AS29" s="498"/>
      <c r="AT29" s="211">
        <v>4</v>
      </c>
      <c r="AU29" s="217">
        <v>2740.2985074626813</v>
      </c>
      <c r="AV29" s="218">
        <f t="shared" si="6"/>
        <v>685.07462686567033</v>
      </c>
      <c r="AW29" s="211">
        <f t="shared" si="12"/>
        <v>15</v>
      </c>
      <c r="AX29" s="498"/>
    </row>
    <row r="30" spans="2:50" ht="14.25" hidden="1" customHeight="1" outlineLevel="1">
      <c r="B30" s="460"/>
      <c r="C30" s="209">
        <v>24</v>
      </c>
      <c r="D30" s="212" t="s">
        <v>166</v>
      </c>
      <c r="E30" s="213">
        <v>3</v>
      </c>
      <c r="F30" s="209">
        <v>3600</v>
      </c>
      <c r="G30" s="214">
        <f t="shared" si="7"/>
        <v>1200</v>
      </c>
      <c r="H30" s="501"/>
      <c r="I30" s="215">
        <f t="shared" si="13"/>
        <v>3</v>
      </c>
      <c r="J30" s="215">
        <f t="shared" si="13"/>
        <v>2989.1226380645317</v>
      </c>
      <c r="K30" s="216">
        <f t="shared" si="13"/>
        <v>996.37421268817729</v>
      </c>
      <c r="L30" s="502"/>
      <c r="M30" s="215">
        <f>RANK(K30, K$7:$K$36)</f>
        <v>4</v>
      </c>
      <c r="N30" s="500"/>
      <c r="O30" s="497"/>
      <c r="P30" s="211"/>
      <c r="Q30" s="211"/>
      <c r="R30" s="211"/>
      <c r="S30" s="211"/>
      <c r="T30" s="498"/>
      <c r="U30" s="211"/>
      <c r="V30" s="211"/>
      <c r="W30" s="211"/>
      <c r="X30" s="211"/>
      <c r="Y30" s="498"/>
      <c r="Z30" s="211"/>
      <c r="AA30" s="211"/>
      <c r="AB30" s="211"/>
      <c r="AC30" s="211"/>
      <c r="AD30" s="498"/>
      <c r="AE30" s="211">
        <v>3</v>
      </c>
      <c r="AF30" s="217">
        <v>2990.1931649331405</v>
      </c>
      <c r="AG30" s="218">
        <f t="shared" si="3"/>
        <v>996.73105497771348</v>
      </c>
      <c r="AH30" s="211">
        <f t="shared" si="9"/>
        <v>4</v>
      </c>
      <c r="AI30" s="498"/>
      <c r="AJ30" s="211">
        <v>3</v>
      </c>
      <c r="AK30" s="217">
        <v>2987.5000000000032</v>
      </c>
      <c r="AL30" s="218">
        <f t="shared" si="4"/>
        <v>995.83333333333439</v>
      </c>
      <c r="AM30" s="211">
        <f t="shared" si="10"/>
        <v>4</v>
      </c>
      <c r="AN30" s="498"/>
      <c r="AO30" s="211">
        <v>3</v>
      </c>
      <c r="AP30" s="217">
        <v>2989.0922749468045</v>
      </c>
      <c r="AQ30" s="218">
        <f t="shared" si="5"/>
        <v>996.36409164893485</v>
      </c>
      <c r="AR30" s="211">
        <f t="shared" si="11"/>
        <v>5</v>
      </c>
      <c r="AS30" s="498"/>
      <c r="AT30" s="211">
        <v>3</v>
      </c>
      <c r="AU30" s="217">
        <v>2989.7051123781789</v>
      </c>
      <c r="AV30" s="218">
        <f t="shared" si="6"/>
        <v>996.56837079272634</v>
      </c>
      <c r="AW30" s="211">
        <f t="shared" si="12"/>
        <v>4</v>
      </c>
      <c r="AX30" s="498"/>
    </row>
    <row r="31" spans="2:50" ht="14.25" hidden="1" customHeight="1" outlineLevel="1">
      <c r="B31" s="460"/>
      <c r="C31" s="209">
        <v>25</v>
      </c>
      <c r="D31" s="212" t="s">
        <v>167</v>
      </c>
      <c r="E31" s="213">
        <v>3</v>
      </c>
      <c r="F31" s="209">
        <v>3600</v>
      </c>
      <c r="G31" s="214">
        <f t="shared" si="7"/>
        <v>1200</v>
      </c>
      <c r="H31" s="501"/>
      <c r="I31" s="215">
        <f t="shared" si="13"/>
        <v>3</v>
      </c>
      <c r="J31" s="215">
        <f t="shared" si="13"/>
        <v>3000.967154392622</v>
      </c>
      <c r="K31" s="216">
        <f t="shared" si="13"/>
        <v>1000.3223847975406</v>
      </c>
      <c r="L31" s="502"/>
      <c r="M31" s="215">
        <f>RANK(K31, K$7:$K$36)</f>
        <v>1</v>
      </c>
      <c r="N31" s="500"/>
      <c r="O31" s="497"/>
      <c r="P31" s="211"/>
      <c r="Q31" s="211"/>
      <c r="R31" s="211"/>
      <c r="S31" s="211"/>
      <c r="T31" s="498"/>
      <c r="U31" s="211"/>
      <c r="V31" s="211"/>
      <c r="W31" s="211"/>
      <c r="X31" s="211"/>
      <c r="Y31" s="498"/>
      <c r="Z31" s="211"/>
      <c r="AA31" s="211"/>
      <c r="AB31" s="211"/>
      <c r="AC31" s="211"/>
      <c r="AD31" s="498"/>
      <c r="AE31" s="211">
        <v>3</v>
      </c>
      <c r="AF31" s="217">
        <v>3002.3595505617977</v>
      </c>
      <c r="AG31" s="218">
        <f t="shared" si="3"/>
        <v>1000.7865168539325</v>
      </c>
      <c r="AH31" s="211">
        <f t="shared" si="9"/>
        <v>1</v>
      </c>
      <c r="AI31" s="498"/>
      <c r="AJ31" s="211">
        <v>3</v>
      </c>
      <c r="AK31" s="217">
        <v>2998.1443888348413</v>
      </c>
      <c r="AL31" s="218">
        <f t="shared" si="4"/>
        <v>999.38146294494709</v>
      </c>
      <c r="AM31" s="211">
        <f t="shared" si="10"/>
        <v>1</v>
      </c>
      <c r="AN31" s="498"/>
      <c r="AO31" s="211">
        <v>3</v>
      </c>
      <c r="AP31" s="217">
        <v>3000.8258168155476</v>
      </c>
      <c r="AQ31" s="218">
        <f t="shared" si="5"/>
        <v>1000.2752722718492</v>
      </c>
      <c r="AR31" s="211">
        <f t="shared" si="11"/>
        <v>1</v>
      </c>
      <c r="AS31" s="498"/>
      <c r="AT31" s="211">
        <v>3</v>
      </c>
      <c r="AU31" s="217">
        <v>3002.5388613583018</v>
      </c>
      <c r="AV31" s="218">
        <f t="shared" si="6"/>
        <v>1000.8462871194339</v>
      </c>
      <c r="AW31" s="211">
        <f t="shared" si="12"/>
        <v>1</v>
      </c>
      <c r="AX31" s="498"/>
    </row>
    <row r="32" spans="2:50" ht="14.25" hidden="1" customHeight="1" outlineLevel="1">
      <c r="B32" s="460"/>
      <c r="C32" s="209">
        <v>26</v>
      </c>
      <c r="D32" s="212" t="s">
        <v>168</v>
      </c>
      <c r="E32" s="213">
        <v>4</v>
      </c>
      <c r="F32" s="209">
        <v>3300</v>
      </c>
      <c r="G32" s="214">
        <f t="shared" si="7"/>
        <v>825</v>
      </c>
      <c r="H32" s="501"/>
      <c r="I32" s="215">
        <f t="shared" si="13"/>
        <v>4</v>
      </c>
      <c r="J32" s="215">
        <f t="shared" si="13"/>
        <v>2775.5393252324402</v>
      </c>
      <c r="K32" s="216">
        <f t="shared" si="13"/>
        <v>693.88483130811005</v>
      </c>
      <c r="L32" s="502"/>
      <c r="M32" s="215">
        <f>RANK(K32, K$7:$K$36)</f>
        <v>12</v>
      </c>
      <c r="N32" s="500"/>
      <c r="O32" s="497"/>
      <c r="P32" s="211"/>
      <c r="Q32" s="211"/>
      <c r="R32" s="211"/>
      <c r="S32" s="211"/>
      <c r="T32" s="498"/>
      <c r="U32" s="211"/>
      <c r="V32" s="211"/>
      <c r="W32" s="211"/>
      <c r="X32" s="211"/>
      <c r="Y32" s="498"/>
      <c r="Z32" s="211"/>
      <c r="AA32" s="211"/>
      <c r="AB32" s="211"/>
      <c r="AC32" s="211"/>
      <c r="AD32" s="498"/>
      <c r="AE32" s="211">
        <v>4</v>
      </c>
      <c r="AF32" s="217">
        <v>2773.3189655172414</v>
      </c>
      <c r="AG32" s="218">
        <f t="shared" si="3"/>
        <v>693.32974137931035</v>
      </c>
      <c r="AH32" s="211">
        <f t="shared" si="9"/>
        <v>12</v>
      </c>
      <c r="AI32" s="498"/>
      <c r="AJ32" s="211">
        <v>4</v>
      </c>
      <c r="AK32" s="217">
        <v>2772.3537433001029</v>
      </c>
      <c r="AL32" s="218">
        <f t="shared" si="4"/>
        <v>693.08843582502573</v>
      </c>
      <c r="AM32" s="211">
        <f t="shared" si="10"/>
        <v>12</v>
      </c>
      <c r="AN32" s="498"/>
      <c r="AO32" s="211">
        <v>4</v>
      </c>
      <c r="AP32" s="217">
        <v>2778.6806280008559</v>
      </c>
      <c r="AQ32" s="218">
        <f t="shared" si="5"/>
        <v>694.67015700021398</v>
      </c>
      <c r="AR32" s="211">
        <f t="shared" si="11"/>
        <v>12</v>
      </c>
      <c r="AS32" s="498"/>
      <c r="AT32" s="211">
        <v>4</v>
      </c>
      <c r="AU32" s="217">
        <v>2777.8039641115615</v>
      </c>
      <c r="AV32" s="218">
        <f t="shared" si="6"/>
        <v>694.45099102789038</v>
      </c>
      <c r="AW32" s="211">
        <f t="shared" si="12"/>
        <v>13</v>
      </c>
      <c r="AX32" s="498"/>
    </row>
    <row r="33" spans="1:50" ht="14.25" hidden="1" customHeight="1" outlineLevel="1">
      <c r="B33" s="460"/>
      <c r="C33" s="209">
        <v>27</v>
      </c>
      <c r="D33" s="212" t="s">
        <v>169</v>
      </c>
      <c r="E33" s="213">
        <v>4</v>
      </c>
      <c r="F33" s="209">
        <v>3300</v>
      </c>
      <c r="G33" s="214">
        <f t="shared" si="7"/>
        <v>825</v>
      </c>
      <c r="H33" s="501"/>
      <c r="I33" s="215">
        <f t="shared" si="13"/>
        <v>4</v>
      </c>
      <c r="J33" s="215">
        <f t="shared" si="13"/>
        <v>2810.1673259627592</v>
      </c>
      <c r="K33" s="216">
        <f t="shared" si="13"/>
        <v>702.54183149068979</v>
      </c>
      <c r="L33" s="502"/>
      <c r="M33" s="215">
        <f>RANK(K33, K$7:$K$36)</f>
        <v>10</v>
      </c>
      <c r="N33" s="500"/>
      <c r="O33" s="497"/>
      <c r="P33" s="211"/>
      <c r="Q33" s="211"/>
      <c r="R33" s="211"/>
      <c r="S33" s="211"/>
      <c r="T33" s="498"/>
      <c r="U33" s="211"/>
      <c r="V33" s="211"/>
      <c r="W33" s="211"/>
      <c r="X33" s="211"/>
      <c r="Y33" s="498"/>
      <c r="Z33" s="211"/>
      <c r="AA33" s="211"/>
      <c r="AB33" s="211"/>
      <c r="AC33" s="211"/>
      <c r="AD33" s="498"/>
      <c r="AE33" s="211">
        <v>4</v>
      </c>
      <c r="AF33" s="217">
        <v>2806.6132606101928</v>
      </c>
      <c r="AG33" s="218">
        <f t="shared" si="3"/>
        <v>701.6533151525482</v>
      </c>
      <c r="AH33" s="211">
        <f t="shared" si="9"/>
        <v>10</v>
      </c>
      <c r="AI33" s="498"/>
      <c r="AJ33" s="211">
        <v>4</v>
      </c>
      <c r="AK33" s="217">
        <v>2805.9612518628924</v>
      </c>
      <c r="AL33" s="218">
        <f t="shared" si="4"/>
        <v>701.49031296572309</v>
      </c>
      <c r="AM33" s="211">
        <f t="shared" si="10"/>
        <v>11</v>
      </c>
      <c r="AN33" s="498"/>
      <c r="AO33" s="211">
        <v>4</v>
      </c>
      <c r="AP33" s="217">
        <v>2810.9980171844031</v>
      </c>
      <c r="AQ33" s="218">
        <f t="shared" si="5"/>
        <v>702.74950429610078</v>
      </c>
      <c r="AR33" s="211">
        <f t="shared" si="11"/>
        <v>10</v>
      </c>
      <c r="AS33" s="498"/>
      <c r="AT33" s="211">
        <v>4</v>
      </c>
      <c r="AU33" s="217">
        <v>2817.0967741935474</v>
      </c>
      <c r="AV33" s="218">
        <f t="shared" si="6"/>
        <v>704.27419354838685</v>
      </c>
      <c r="AW33" s="211">
        <f t="shared" si="12"/>
        <v>10</v>
      </c>
      <c r="AX33" s="498"/>
    </row>
    <row r="34" spans="1:50" ht="14.25" hidden="1" customHeight="1" outlineLevel="1">
      <c r="B34" s="460"/>
      <c r="C34" s="209">
        <v>28</v>
      </c>
      <c r="D34" s="212"/>
      <c r="E34" s="209"/>
      <c r="F34" s="209"/>
      <c r="G34" s="209"/>
      <c r="H34" s="501"/>
      <c r="I34" s="215"/>
      <c r="J34" s="215"/>
      <c r="K34" s="216"/>
      <c r="L34" s="502"/>
      <c r="M34" s="215"/>
      <c r="N34" s="500"/>
      <c r="O34" s="497"/>
      <c r="P34" s="211"/>
      <c r="Q34" s="211"/>
      <c r="R34" s="211"/>
      <c r="S34" s="211"/>
      <c r="T34" s="498"/>
      <c r="U34" s="211"/>
      <c r="V34" s="211"/>
      <c r="W34" s="211"/>
      <c r="X34" s="211"/>
      <c r="Y34" s="498"/>
      <c r="Z34" s="211"/>
      <c r="AA34" s="211"/>
      <c r="AB34" s="211"/>
      <c r="AC34" s="211"/>
      <c r="AD34" s="498"/>
      <c r="AE34" s="211"/>
      <c r="AF34" s="211"/>
      <c r="AG34" s="211"/>
      <c r="AH34" s="211"/>
      <c r="AI34" s="498"/>
      <c r="AJ34" s="211"/>
      <c r="AK34" s="211"/>
      <c r="AL34" s="211"/>
      <c r="AM34" s="211"/>
      <c r="AN34" s="498"/>
      <c r="AO34" s="211"/>
      <c r="AP34" s="217"/>
      <c r="AQ34" s="218"/>
      <c r="AR34" s="211"/>
      <c r="AS34" s="498"/>
      <c r="AT34" s="211"/>
      <c r="AU34" s="217"/>
      <c r="AV34" s="218"/>
      <c r="AW34" s="211"/>
      <c r="AX34" s="498"/>
    </row>
    <row r="35" spans="1:50" ht="14.25" hidden="1" customHeight="1" outlineLevel="1">
      <c r="B35" s="460"/>
      <c r="C35" s="209">
        <v>29</v>
      </c>
      <c r="D35" s="212"/>
      <c r="E35" s="209"/>
      <c r="F35" s="209"/>
      <c r="G35" s="209"/>
      <c r="H35" s="501"/>
      <c r="I35" s="215"/>
      <c r="J35" s="215"/>
      <c r="K35" s="216"/>
      <c r="L35" s="502"/>
      <c r="M35" s="215"/>
      <c r="N35" s="500"/>
      <c r="O35" s="497"/>
      <c r="P35" s="211"/>
      <c r="Q35" s="211"/>
      <c r="R35" s="211"/>
      <c r="S35" s="211"/>
      <c r="T35" s="498"/>
      <c r="U35" s="211"/>
      <c r="V35" s="211"/>
      <c r="W35" s="211"/>
      <c r="X35" s="211"/>
      <c r="Y35" s="498"/>
      <c r="Z35" s="211"/>
      <c r="AA35" s="211"/>
      <c r="AB35" s="211"/>
      <c r="AC35" s="211"/>
      <c r="AD35" s="498"/>
      <c r="AE35" s="211"/>
      <c r="AF35" s="211"/>
      <c r="AG35" s="211"/>
      <c r="AH35" s="211"/>
      <c r="AI35" s="498"/>
      <c r="AJ35" s="211"/>
      <c r="AK35" s="211"/>
      <c r="AL35" s="211"/>
      <c r="AM35" s="211"/>
      <c r="AN35" s="498"/>
      <c r="AO35" s="211"/>
      <c r="AP35" s="217"/>
      <c r="AQ35" s="218"/>
      <c r="AR35" s="211"/>
      <c r="AS35" s="498"/>
      <c r="AT35" s="211"/>
      <c r="AU35" s="217"/>
      <c r="AV35" s="218"/>
      <c r="AW35" s="211"/>
      <c r="AX35" s="498"/>
    </row>
    <row r="36" spans="1:50" ht="14.25" hidden="1" customHeight="1" outlineLevel="1">
      <c r="B36" s="460"/>
      <c r="C36" s="209">
        <v>30</v>
      </c>
      <c r="D36" s="212"/>
      <c r="E36" s="209"/>
      <c r="F36" s="209"/>
      <c r="G36" s="209"/>
      <c r="H36" s="501"/>
      <c r="I36" s="215"/>
      <c r="J36" s="215"/>
      <c r="K36" s="216"/>
      <c r="L36" s="502"/>
      <c r="M36" s="215"/>
      <c r="N36" s="500"/>
      <c r="O36" s="497"/>
      <c r="P36" s="211"/>
      <c r="Q36" s="211"/>
      <c r="R36" s="211"/>
      <c r="S36" s="211"/>
      <c r="T36" s="498"/>
      <c r="U36" s="211"/>
      <c r="V36" s="211"/>
      <c r="W36" s="211"/>
      <c r="X36" s="211"/>
      <c r="Y36" s="498"/>
      <c r="Z36" s="211"/>
      <c r="AA36" s="211"/>
      <c r="AB36" s="211"/>
      <c r="AC36" s="211"/>
      <c r="AD36" s="498"/>
      <c r="AE36" s="211"/>
      <c r="AF36" s="211"/>
      <c r="AG36" s="211"/>
      <c r="AH36" s="211"/>
      <c r="AI36" s="498"/>
      <c r="AJ36" s="211"/>
      <c r="AK36" s="211"/>
      <c r="AL36" s="211"/>
      <c r="AM36" s="211"/>
      <c r="AN36" s="498"/>
      <c r="AO36" s="211"/>
      <c r="AP36" s="217"/>
      <c r="AQ36" s="218"/>
      <c r="AR36" s="211"/>
      <c r="AS36" s="498"/>
      <c r="AT36" s="211"/>
      <c r="AU36" s="217"/>
      <c r="AV36" s="218"/>
      <c r="AW36" s="211"/>
      <c r="AX36" s="498"/>
    </row>
    <row r="37" spans="1:50" ht="14.25" hidden="1" customHeight="1" outlineLevel="1" collapsed="1">
      <c r="B37" s="552" t="s">
        <v>170</v>
      </c>
      <c r="C37" s="503"/>
      <c r="D37" s="503"/>
      <c r="E37" s="503"/>
      <c r="F37" s="503"/>
      <c r="G37" s="503"/>
      <c r="H37" s="503"/>
      <c r="I37" s="195"/>
      <c r="J37" s="195"/>
      <c r="K37" s="195"/>
      <c r="L37" s="195"/>
      <c r="M37" s="219"/>
      <c r="N37" s="497" t="s">
        <v>128</v>
      </c>
      <c r="O37" s="497" t="s">
        <v>77</v>
      </c>
      <c r="P37" s="509">
        <f>AT2+1</f>
        <v>45874</v>
      </c>
      <c r="Q37" s="510"/>
      <c r="R37" s="510"/>
      <c r="S37" s="510"/>
      <c r="T37" s="510"/>
      <c r="U37" s="511">
        <f>P37+1</f>
        <v>45875</v>
      </c>
      <c r="V37" s="512"/>
      <c r="W37" s="512"/>
      <c r="X37" s="512"/>
      <c r="Y37" s="512"/>
      <c r="Z37" s="509">
        <f t="shared" ref="Z37" si="14">U37+1</f>
        <v>45876</v>
      </c>
      <c r="AA37" s="510"/>
      <c r="AB37" s="510"/>
      <c r="AC37" s="510"/>
      <c r="AD37" s="510"/>
      <c r="AE37" s="511">
        <f t="shared" ref="AE37" si="15">Z37+1</f>
        <v>45877</v>
      </c>
      <c r="AF37" s="512"/>
      <c r="AG37" s="512"/>
      <c r="AH37" s="512"/>
      <c r="AI37" s="512"/>
      <c r="AJ37" s="509">
        <f t="shared" ref="AJ37" si="16">AE37+1</f>
        <v>45878</v>
      </c>
      <c r="AK37" s="509"/>
      <c r="AL37" s="509"/>
      <c r="AM37" s="509"/>
      <c r="AN37" s="509"/>
      <c r="AO37" s="511">
        <f t="shared" ref="AO37" si="17">AJ37+1</f>
        <v>45879</v>
      </c>
      <c r="AP37" s="512"/>
      <c r="AQ37" s="512"/>
      <c r="AR37" s="512"/>
      <c r="AS37" s="512"/>
      <c r="AT37" s="509">
        <f t="shared" ref="AT37" si="18">AO37+1</f>
        <v>45880</v>
      </c>
      <c r="AU37" s="509"/>
      <c r="AV37" s="509"/>
      <c r="AW37" s="509"/>
      <c r="AX37" s="509"/>
    </row>
    <row r="38" spans="1:50" ht="14.25" hidden="1" customHeight="1" outlineLevel="1">
      <c r="B38" s="505"/>
      <c r="C38" s="505"/>
      <c r="D38" s="505"/>
      <c r="E38" s="505"/>
      <c r="F38" s="505"/>
      <c r="G38" s="505"/>
      <c r="H38" s="505"/>
      <c r="I38" s="197"/>
      <c r="J38" s="197"/>
      <c r="K38" s="197"/>
      <c r="L38" s="197"/>
      <c r="M38" s="220"/>
      <c r="N38" s="497"/>
      <c r="O38" s="497"/>
      <c r="P38" s="516">
        <f>P37</f>
        <v>45874</v>
      </c>
      <c r="Q38" s="516"/>
      <c r="R38" s="516"/>
      <c r="S38" s="516"/>
      <c r="T38" s="516"/>
      <c r="U38" s="517">
        <f>U37</f>
        <v>45875</v>
      </c>
      <c r="V38" s="517"/>
      <c r="W38" s="517"/>
      <c r="X38" s="517"/>
      <c r="Y38" s="517"/>
      <c r="Z38" s="516">
        <f t="shared" ref="Z38" si="19">Z37</f>
        <v>45876</v>
      </c>
      <c r="AA38" s="516"/>
      <c r="AB38" s="516"/>
      <c r="AC38" s="516"/>
      <c r="AD38" s="516"/>
      <c r="AE38" s="517">
        <f t="shared" ref="AE38" si="20">AE37</f>
        <v>45877</v>
      </c>
      <c r="AF38" s="517"/>
      <c r="AG38" s="517"/>
      <c r="AH38" s="517"/>
      <c r="AI38" s="517"/>
      <c r="AJ38" s="516">
        <f t="shared" ref="AJ38" si="21">AJ37</f>
        <v>45878</v>
      </c>
      <c r="AK38" s="516"/>
      <c r="AL38" s="516"/>
      <c r="AM38" s="516"/>
      <c r="AN38" s="516"/>
      <c r="AO38" s="517">
        <f t="shared" ref="AO38" si="22">AO37</f>
        <v>45879</v>
      </c>
      <c r="AP38" s="517"/>
      <c r="AQ38" s="517"/>
      <c r="AR38" s="517"/>
      <c r="AS38" s="517"/>
      <c r="AT38" s="516">
        <f t="shared" ref="AT38" si="23">AT37</f>
        <v>45880</v>
      </c>
      <c r="AU38" s="516"/>
      <c r="AV38" s="516"/>
      <c r="AW38" s="516"/>
      <c r="AX38" s="516"/>
    </row>
    <row r="39" spans="1:50" ht="14.25" hidden="1" customHeight="1" outlineLevel="1">
      <c r="B39" s="460" t="s">
        <v>129</v>
      </c>
      <c r="C39" s="460" t="s">
        <v>130</v>
      </c>
      <c r="D39" s="460"/>
      <c r="E39" s="460" t="s">
        <v>131</v>
      </c>
      <c r="F39" s="460"/>
      <c r="G39" s="460"/>
      <c r="H39" s="460" t="s">
        <v>132</v>
      </c>
      <c r="I39" s="499" t="s">
        <v>133</v>
      </c>
      <c r="J39" s="499"/>
      <c r="K39" s="499"/>
      <c r="L39" s="499" t="s">
        <v>132</v>
      </c>
      <c r="M39" s="499" t="s">
        <v>134</v>
      </c>
      <c r="N39" s="500"/>
      <c r="O39" s="497" t="s">
        <v>135</v>
      </c>
      <c r="P39" s="497" t="s">
        <v>136</v>
      </c>
      <c r="Q39" s="497"/>
      <c r="R39" s="497"/>
      <c r="S39" s="497"/>
      <c r="T39" s="497" t="s">
        <v>132</v>
      </c>
      <c r="U39" s="497" t="s">
        <v>136</v>
      </c>
      <c r="V39" s="497"/>
      <c r="W39" s="497"/>
      <c r="X39" s="497"/>
      <c r="Y39" s="497" t="s">
        <v>132</v>
      </c>
      <c r="Z39" s="497" t="s">
        <v>136</v>
      </c>
      <c r="AA39" s="497"/>
      <c r="AB39" s="497"/>
      <c r="AC39" s="497"/>
      <c r="AD39" s="497" t="s">
        <v>132</v>
      </c>
      <c r="AE39" s="497" t="s">
        <v>136</v>
      </c>
      <c r="AF39" s="497"/>
      <c r="AG39" s="497"/>
      <c r="AH39" s="497"/>
      <c r="AI39" s="497" t="s">
        <v>132</v>
      </c>
      <c r="AJ39" s="497" t="s">
        <v>136</v>
      </c>
      <c r="AK39" s="497"/>
      <c r="AL39" s="497"/>
      <c r="AM39" s="497"/>
      <c r="AN39" s="497" t="s">
        <v>132</v>
      </c>
      <c r="AO39" s="497" t="s">
        <v>136</v>
      </c>
      <c r="AP39" s="497"/>
      <c r="AQ39" s="497"/>
      <c r="AR39" s="497"/>
      <c r="AS39" s="497" t="s">
        <v>132</v>
      </c>
      <c r="AT39" s="497" t="s">
        <v>136</v>
      </c>
      <c r="AU39" s="497"/>
      <c r="AV39" s="497"/>
      <c r="AW39" s="497"/>
      <c r="AX39" s="497" t="s">
        <v>132</v>
      </c>
    </row>
    <row r="40" spans="1:50" ht="14.25" hidden="1" customHeight="1" outlineLevel="1">
      <c r="B40" s="460"/>
      <c r="C40" s="460"/>
      <c r="D40" s="460"/>
      <c r="E40" s="460" t="s">
        <v>137</v>
      </c>
      <c r="F40" s="460"/>
      <c r="G40" s="460"/>
      <c r="H40" s="460"/>
      <c r="I40" s="499" t="s">
        <v>137</v>
      </c>
      <c r="J40" s="499"/>
      <c r="K40" s="499"/>
      <c r="L40" s="499"/>
      <c r="M40" s="499"/>
      <c r="N40" s="500"/>
      <c r="O40" s="497"/>
      <c r="P40" s="497" t="s">
        <v>138</v>
      </c>
      <c r="Q40" s="497"/>
      <c r="R40" s="497"/>
      <c r="S40" s="497"/>
      <c r="T40" s="497"/>
      <c r="U40" s="497" t="s">
        <v>138</v>
      </c>
      <c r="V40" s="497"/>
      <c r="W40" s="497"/>
      <c r="X40" s="497"/>
      <c r="Y40" s="497"/>
      <c r="Z40" s="497" t="s">
        <v>138</v>
      </c>
      <c r="AA40" s="497"/>
      <c r="AB40" s="497"/>
      <c r="AC40" s="497"/>
      <c r="AD40" s="497"/>
      <c r="AE40" s="497" t="s">
        <v>138</v>
      </c>
      <c r="AF40" s="497"/>
      <c r="AG40" s="497"/>
      <c r="AH40" s="497"/>
      <c r="AI40" s="497"/>
      <c r="AJ40" s="497" t="s">
        <v>138</v>
      </c>
      <c r="AK40" s="497"/>
      <c r="AL40" s="497"/>
      <c r="AM40" s="497"/>
      <c r="AN40" s="497"/>
      <c r="AO40" s="497" t="s">
        <v>138</v>
      </c>
      <c r="AP40" s="497"/>
      <c r="AQ40" s="497"/>
      <c r="AR40" s="497"/>
      <c r="AS40" s="497"/>
      <c r="AT40" s="497" t="s">
        <v>138</v>
      </c>
      <c r="AU40" s="497"/>
      <c r="AV40" s="497"/>
      <c r="AW40" s="497"/>
      <c r="AX40" s="497"/>
    </row>
    <row r="41" spans="1:50" ht="14.25" hidden="1" customHeight="1" outlineLevel="1">
      <c r="A41" s="206"/>
      <c r="B41" s="460"/>
      <c r="C41" s="460"/>
      <c r="D41" s="460"/>
      <c r="E41" s="209" t="s">
        <v>139</v>
      </c>
      <c r="F41" s="209" t="s">
        <v>140</v>
      </c>
      <c r="G41" s="209" t="s">
        <v>141</v>
      </c>
      <c r="H41" s="460"/>
      <c r="I41" s="210" t="s">
        <v>139</v>
      </c>
      <c r="J41" s="210" t="s">
        <v>140</v>
      </c>
      <c r="K41" s="210" t="s">
        <v>141</v>
      </c>
      <c r="L41" s="499"/>
      <c r="M41" s="499"/>
      <c r="N41" s="500"/>
      <c r="O41" s="497"/>
      <c r="P41" s="211" t="s">
        <v>139</v>
      </c>
      <c r="Q41" s="211" t="s">
        <v>140</v>
      </c>
      <c r="R41" s="211" t="s">
        <v>141</v>
      </c>
      <c r="S41" s="211" t="s">
        <v>134</v>
      </c>
      <c r="T41" s="497"/>
      <c r="U41" s="211" t="s">
        <v>139</v>
      </c>
      <c r="V41" s="211" t="s">
        <v>140</v>
      </c>
      <c r="W41" s="211" t="s">
        <v>141</v>
      </c>
      <c r="X41" s="211" t="s">
        <v>134</v>
      </c>
      <c r="Y41" s="497"/>
      <c r="Z41" s="211" t="s">
        <v>139</v>
      </c>
      <c r="AA41" s="211" t="s">
        <v>140</v>
      </c>
      <c r="AB41" s="211" t="s">
        <v>141</v>
      </c>
      <c r="AC41" s="211" t="s">
        <v>134</v>
      </c>
      <c r="AD41" s="497"/>
      <c r="AE41" s="211" t="s">
        <v>139</v>
      </c>
      <c r="AF41" s="211" t="s">
        <v>140</v>
      </c>
      <c r="AG41" s="211" t="s">
        <v>141</v>
      </c>
      <c r="AH41" s="211" t="s">
        <v>134</v>
      </c>
      <c r="AI41" s="497"/>
      <c r="AJ41" s="211" t="s">
        <v>139</v>
      </c>
      <c r="AK41" s="211" t="s">
        <v>140</v>
      </c>
      <c r="AL41" s="211" t="s">
        <v>141</v>
      </c>
      <c r="AM41" s="211" t="s">
        <v>134</v>
      </c>
      <c r="AN41" s="497"/>
      <c r="AO41" s="211" t="s">
        <v>139</v>
      </c>
      <c r="AP41" s="211" t="s">
        <v>140</v>
      </c>
      <c r="AQ41" s="211" t="s">
        <v>141</v>
      </c>
      <c r="AR41" s="211" t="s">
        <v>134</v>
      </c>
      <c r="AS41" s="497"/>
      <c r="AT41" s="211" t="s">
        <v>139</v>
      </c>
      <c r="AU41" s="211" t="s">
        <v>140</v>
      </c>
      <c r="AV41" s="211" t="s">
        <v>141</v>
      </c>
      <c r="AW41" s="211" t="s">
        <v>134</v>
      </c>
      <c r="AX41" s="497"/>
    </row>
    <row r="42" spans="1:50" ht="14.25" hidden="1" customHeight="1" outlineLevel="1">
      <c r="B42" s="460" t="s">
        <v>142</v>
      </c>
      <c r="C42" s="209">
        <v>1</v>
      </c>
      <c r="D42" s="212" t="s">
        <v>171</v>
      </c>
      <c r="E42" s="213">
        <v>3</v>
      </c>
      <c r="F42" s="209">
        <v>3300</v>
      </c>
      <c r="G42" s="214">
        <f t="shared" ref="G42:G68" si="24">F42/E42</f>
        <v>1100</v>
      </c>
      <c r="H42" s="501">
        <f>AVERAGE(G42:G71)</f>
        <v>867.47863247863256</v>
      </c>
      <c r="I42" s="215">
        <f>AVERAGE(P42,U42,Z42,AE42,AJ42,AO42,AT42)</f>
        <v>3</v>
      </c>
      <c r="J42" s="215">
        <f>AVERAGE(Q42,V42,AA42,AF42,AK42,AP42,AU42)</f>
        <v>2800.4670239167326</v>
      </c>
      <c r="K42" s="216">
        <f>AVERAGE(R42,W42,AB42,AG42,AL42,AQ42,AV42)</f>
        <v>933.48900797224428</v>
      </c>
      <c r="L42" s="502">
        <f>IFERROR(AVERAGE(K42:K71),"-")</f>
        <v>727.64191160600978</v>
      </c>
      <c r="M42" s="215">
        <f>RANK(K42, K$42:$K$71)</f>
        <v>7</v>
      </c>
      <c r="N42" s="500"/>
      <c r="O42" s="497"/>
      <c r="P42" s="211">
        <v>3</v>
      </c>
      <c r="Q42" s="217">
        <v>2804.4806517311563</v>
      </c>
      <c r="R42" s="214">
        <f t="shared" ref="R42:R68" si="25">Q42/P42</f>
        <v>934.82688391038539</v>
      </c>
      <c r="S42" s="211">
        <f>RANK(R42, R$42:R$71)</f>
        <v>7</v>
      </c>
      <c r="T42" s="498">
        <f>AVERAGE(R42:R71)</f>
        <v>727.43911371364607</v>
      </c>
      <c r="U42" s="211">
        <v>3</v>
      </c>
      <c r="V42" s="217">
        <v>2803.8821490467908</v>
      </c>
      <c r="W42" s="214">
        <f t="shared" ref="W42:W68" si="26">V42/U42</f>
        <v>934.62738301559693</v>
      </c>
      <c r="X42" s="211">
        <f>RANK(W42, W$42:W$71)</f>
        <v>7</v>
      </c>
      <c r="Y42" s="498">
        <f>AVERAGE(W42:W71)</f>
        <v>727.76374056337613</v>
      </c>
      <c r="Z42" s="211">
        <v>3</v>
      </c>
      <c r="AA42" s="217">
        <v>2802.6402640263982</v>
      </c>
      <c r="AB42" s="214">
        <f t="shared" ref="AB42:AB68" si="27">AA42/Z42</f>
        <v>934.21342134213273</v>
      </c>
      <c r="AC42" s="211">
        <f>RANK(AB42, AB$42:AB$71)</f>
        <v>7</v>
      </c>
      <c r="AD42" s="498">
        <f>AVERAGE(AB42:AB71)</f>
        <v>728.00046633707439</v>
      </c>
      <c r="AE42" s="211">
        <v>3</v>
      </c>
      <c r="AF42" s="217">
        <v>2800.9886307464208</v>
      </c>
      <c r="AG42" s="214">
        <f t="shared" ref="AG42:AG68" si="28">AF42/AE42</f>
        <v>933.66287691547359</v>
      </c>
      <c r="AH42" s="211">
        <f>RANK(AG42, AG$42:AG$71)</f>
        <v>7</v>
      </c>
      <c r="AI42" s="498">
        <f>AVERAGE(AG42:AG71)</f>
        <v>727.42050305976022</v>
      </c>
      <c r="AJ42" s="211">
        <v>3</v>
      </c>
      <c r="AK42" s="217">
        <v>2796.8652037617599</v>
      </c>
      <c r="AL42" s="214">
        <f t="shared" ref="AL42:AL68" si="29">AK42/AJ42</f>
        <v>932.28840125391991</v>
      </c>
      <c r="AM42" s="211">
        <f>RANK(AL42, AL$42:AL$71)</f>
        <v>7</v>
      </c>
      <c r="AN42" s="498">
        <f>AVERAGE(AL42:AL71)</f>
        <v>727.35148025920807</v>
      </c>
      <c r="AO42" s="211">
        <v>3</v>
      </c>
      <c r="AP42" s="217">
        <v>2797.7504393673062</v>
      </c>
      <c r="AQ42" s="214">
        <f t="shared" ref="AQ42:AQ68" si="30">AP42/AO42</f>
        <v>932.58347978910206</v>
      </c>
      <c r="AR42" s="211">
        <f>RANK(AQ42, AQ$42:AQ$71)</f>
        <v>7</v>
      </c>
      <c r="AS42" s="498">
        <f>AVERAGE(AQ42:AQ71)</f>
        <v>727.83064234165431</v>
      </c>
      <c r="AT42" s="211">
        <v>3</v>
      </c>
      <c r="AU42" s="217">
        <v>2796.661828737298</v>
      </c>
      <c r="AV42" s="214">
        <f t="shared" ref="AV42:AV68" si="31">AU42/AT42</f>
        <v>932.22060957909935</v>
      </c>
      <c r="AW42" s="211">
        <f>RANK(AV42, AV$42:AV$71)</f>
        <v>7</v>
      </c>
      <c r="AX42" s="498">
        <f>AVERAGE(AV42:AV71)</f>
        <v>731.89461369336163</v>
      </c>
    </row>
    <row r="43" spans="1:50" ht="14.25" hidden="1" customHeight="1" outlineLevel="1">
      <c r="B43" s="460"/>
      <c r="C43" s="209">
        <v>2</v>
      </c>
      <c r="D43" s="212" t="s">
        <v>172</v>
      </c>
      <c r="E43" s="213">
        <v>4</v>
      </c>
      <c r="F43" s="209">
        <v>3300</v>
      </c>
      <c r="G43" s="214">
        <f t="shared" si="24"/>
        <v>825</v>
      </c>
      <c r="H43" s="501"/>
      <c r="I43" s="215">
        <f t="shared" ref="I43:K68" si="32">AVERAGE(P43,U43,Z43,AE43,AJ43,AO43,AT43)</f>
        <v>4</v>
      </c>
      <c r="J43" s="215">
        <f t="shared" si="32"/>
        <v>2749.8412773718096</v>
      </c>
      <c r="K43" s="216">
        <f t="shared" si="32"/>
        <v>687.4603193429524</v>
      </c>
      <c r="L43" s="502"/>
      <c r="M43" s="215">
        <f>RANK(K43, K$42:$K$71)</f>
        <v>15</v>
      </c>
      <c r="N43" s="500"/>
      <c r="O43" s="497"/>
      <c r="P43" s="211">
        <v>4</v>
      </c>
      <c r="Q43" s="217">
        <v>2747.8414096916299</v>
      </c>
      <c r="R43" s="214">
        <f t="shared" si="25"/>
        <v>686.96035242290748</v>
      </c>
      <c r="S43" s="211">
        <f t="shared" ref="S43:S68" si="33">RANK(R43, R$42:R$71)</f>
        <v>14</v>
      </c>
      <c r="T43" s="498"/>
      <c r="U43" s="211">
        <v>4</v>
      </c>
      <c r="V43" s="217">
        <v>2750.4208998548638</v>
      </c>
      <c r="W43" s="214">
        <f t="shared" si="26"/>
        <v>687.60522496371595</v>
      </c>
      <c r="X43" s="211">
        <f t="shared" ref="X43:X68" si="34">RANK(W43, W$42:W$71)</f>
        <v>14</v>
      </c>
      <c r="Y43" s="498"/>
      <c r="Z43" s="211">
        <v>4</v>
      </c>
      <c r="AA43" s="217">
        <v>2751.1242603550299</v>
      </c>
      <c r="AB43" s="214">
        <f t="shared" si="27"/>
        <v>687.78106508875749</v>
      </c>
      <c r="AC43" s="211">
        <f t="shared" ref="AC43:AC68" si="35">RANK(AB43, AB$42:AB$71)</f>
        <v>15</v>
      </c>
      <c r="AD43" s="498"/>
      <c r="AE43" s="211">
        <v>4</v>
      </c>
      <c r="AF43" s="217">
        <v>2750.5617977528068</v>
      </c>
      <c r="AG43" s="214">
        <f t="shared" si="28"/>
        <v>687.6404494382017</v>
      </c>
      <c r="AH43" s="211">
        <f t="shared" ref="AH43:AH68" si="36">RANK(AG43, AG$42:AG$71)</f>
        <v>15</v>
      </c>
      <c r="AI43" s="498"/>
      <c r="AJ43" s="211">
        <v>4</v>
      </c>
      <c r="AK43" s="217">
        <v>2748.9291598023037</v>
      </c>
      <c r="AL43" s="214">
        <f t="shared" si="29"/>
        <v>687.23228995057593</v>
      </c>
      <c r="AM43" s="211">
        <f t="shared" ref="AM43:AM68" si="37">RANK(AL43, AL$42:AL$71)</f>
        <v>15</v>
      </c>
      <c r="AN43" s="498"/>
      <c r="AO43" s="211">
        <v>4</v>
      </c>
      <c r="AP43" s="217">
        <v>2750.5035971222997</v>
      </c>
      <c r="AQ43" s="214">
        <f t="shared" si="30"/>
        <v>687.62589928057491</v>
      </c>
      <c r="AR43" s="211">
        <f t="shared" ref="AR43:AR68" si="38">RANK(AQ43, AQ$42:AQ$71)</f>
        <v>15</v>
      </c>
      <c r="AS43" s="498"/>
      <c r="AT43" s="211">
        <v>4</v>
      </c>
      <c r="AU43" s="217">
        <v>2749.5078170237371</v>
      </c>
      <c r="AV43" s="214">
        <f t="shared" si="31"/>
        <v>687.37695425593427</v>
      </c>
      <c r="AW43" s="211">
        <f t="shared" ref="AW43:AW68" si="39">RANK(AV43, AV$42:AV$71)</f>
        <v>15</v>
      </c>
      <c r="AX43" s="498"/>
    </row>
    <row r="44" spans="1:50" ht="14.25" hidden="1" customHeight="1" outlineLevel="1">
      <c r="B44" s="460"/>
      <c r="C44" s="209">
        <v>3</v>
      </c>
      <c r="D44" s="212" t="s">
        <v>173</v>
      </c>
      <c r="E44" s="213">
        <v>3</v>
      </c>
      <c r="F44" s="209">
        <v>3600</v>
      </c>
      <c r="G44" s="214">
        <f t="shared" si="24"/>
        <v>1200</v>
      </c>
      <c r="H44" s="501"/>
      <c r="I44" s="215">
        <f t="shared" si="32"/>
        <v>3</v>
      </c>
      <c r="J44" s="215">
        <f t="shared" si="32"/>
        <v>2989.1996007234461</v>
      </c>
      <c r="K44" s="216">
        <f t="shared" si="32"/>
        <v>996.39986690781552</v>
      </c>
      <c r="L44" s="502"/>
      <c r="M44" s="215">
        <f>RANK(K44, K$42:$K$71)</f>
        <v>4</v>
      </c>
      <c r="N44" s="500"/>
      <c r="O44" s="497"/>
      <c r="P44" s="211">
        <v>3</v>
      </c>
      <c r="Q44" s="217">
        <v>2991.0949313917645</v>
      </c>
      <c r="R44" s="214">
        <f t="shared" si="25"/>
        <v>997.03164379725479</v>
      </c>
      <c r="S44" s="211">
        <f t="shared" si="33"/>
        <v>4</v>
      </c>
      <c r="T44" s="498"/>
      <c r="U44" s="211">
        <v>3</v>
      </c>
      <c r="V44" s="217">
        <v>2989.6609227348545</v>
      </c>
      <c r="W44" s="214">
        <f t="shared" si="26"/>
        <v>996.55364091161812</v>
      </c>
      <c r="X44" s="211">
        <f t="shared" si="34"/>
        <v>4</v>
      </c>
      <c r="Y44" s="498"/>
      <c r="Z44" s="211">
        <v>3</v>
      </c>
      <c r="AA44" s="217">
        <v>2994.5454545454545</v>
      </c>
      <c r="AB44" s="214">
        <f t="shared" si="27"/>
        <v>998.18181818181813</v>
      </c>
      <c r="AC44" s="211">
        <f t="shared" si="35"/>
        <v>4</v>
      </c>
      <c r="AD44" s="498"/>
      <c r="AE44" s="211">
        <v>3</v>
      </c>
      <c r="AF44" s="217">
        <v>2986.3783783783761</v>
      </c>
      <c r="AG44" s="214">
        <f t="shared" si="28"/>
        <v>995.45945945945869</v>
      </c>
      <c r="AH44" s="211">
        <f t="shared" si="36"/>
        <v>5</v>
      </c>
      <c r="AI44" s="498"/>
      <c r="AJ44" s="211">
        <v>3</v>
      </c>
      <c r="AK44" s="217">
        <v>2987.0631970260206</v>
      </c>
      <c r="AL44" s="214">
        <f t="shared" si="29"/>
        <v>995.68773234200683</v>
      </c>
      <c r="AM44" s="211">
        <f t="shared" si="37"/>
        <v>5</v>
      </c>
      <c r="AN44" s="498"/>
      <c r="AO44" s="211">
        <v>3</v>
      </c>
      <c r="AP44" s="217">
        <v>2987.654320987655</v>
      </c>
      <c r="AQ44" s="214">
        <f t="shared" si="30"/>
        <v>995.88477366255165</v>
      </c>
      <c r="AR44" s="211">
        <f t="shared" si="38"/>
        <v>5</v>
      </c>
      <c r="AS44" s="498"/>
      <c r="AT44" s="211">
        <v>3</v>
      </c>
      <c r="AU44" s="217">
        <v>2987.9999999999986</v>
      </c>
      <c r="AV44" s="214">
        <f t="shared" si="31"/>
        <v>995.99999999999955</v>
      </c>
      <c r="AW44" s="211">
        <f t="shared" si="39"/>
        <v>5</v>
      </c>
      <c r="AX44" s="498"/>
    </row>
    <row r="45" spans="1:50" ht="14.25" hidden="1" customHeight="1" outlineLevel="1">
      <c r="B45" s="460"/>
      <c r="C45" s="209">
        <v>4</v>
      </c>
      <c r="D45" s="212" t="s">
        <v>174</v>
      </c>
      <c r="E45" s="213">
        <v>4</v>
      </c>
      <c r="F45" s="209">
        <v>3000</v>
      </c>
      <c r="G45" s="214">
        <f t="shared" si="24"/>
        <v>750</v>
      </c>
      <c r="H45" s="501"/>
      <c r="I45" s="215">
        <f t="shared" si="32"/>
        <v>4</v>
      </c>
      <c r="J45" s="215">
        <f t="shared" si="32"/>
        <v>2516.5802972179526</v>
      </c>
      <c r="K45" s="216">
        <f t="shared" si="32"/>
        <v>629.14507430448816</v>
      </c>
      <c r="L45" s="502"/>
      <c r="M45" s="215">
        <f>RANK(K45, K$42:$K$71)</f>
        <v>18</v>
      </c>
      <c r="N45" s="500"/>
      <c r="O45" s="497"/>
      <c r="P45" s="211">
        <v>4</v>
      </c>
      <c r="Q45" s="217">
        <v>2510.5096660808435</v>
      </c>
      <c r="R45" s="214">
        <f t="shared" si="25"/>
        <v>627.62741652021089</v>
      </c>
      <c r="S45" s="211">
        <f t="shared" si="33"/>
        <v>19</v>
      </c>
      <c r="T45" s="498"/>
      <c r="U45" s="211">
        <v>4</v>
      </c>
      <c r="V45" s="217">
        <v>2511.5978456014363</v>
      </c>
      <c r="W45" s="214">
        <f t="shared" si="26"/>
        <v>627.89946140035909</v>
      </c>
      <c r="X45" s="211">
        <f t="shared" si="34"/>
        <v>19</v>
      </c>
      <c r="Y45" s="498"/>
      <c r="Z45" s="211">
        <v>4</v>
      </c>
      <c r="AA45" s="217">
        <v>2518.6153846153829</v>
      </c>
      <c r="AB45" s="214">
        <f t="shared" si="27"/>
        <v>629.65384615384573</v>
      </c>
      <c r="AC45" s="211">
        <f t="shared" si="35"/>
        <v>18</v>
      </c>
      <c r="AD45" s="498"/>
      <c r="AE45" s="211">
        <v>4</v>
      </c>
      <c r="AF45" s="217">
        <v>2515.472936030616</v>
      </c>
      <c r="AG45" s="214">
        <f t="shared" si="28"/>
        <v>628.868234007654</v>
      </c>
      <c r="AH45" s="211">
        <f t="shared" si="36"/>
        <v>18</v>
      </c>
      <c r="AI45" s="498"/>
      <c r="AJ45" s="211">
        <v>4</v>
      </c>
      <c r="AK45" s="217">
        <v>2517.8443113772446</v>
      </c>
      <c r="AL45" s="214">
        <f t="shared" si="29"/>
        <v>629.46107784431115</v>
      </c>
      <c r="AM45" s="211">
        <f t="shared" si="37"/>
        <v>18</v>
      </c>
      <c r="AN45" s="498"/>
      <c r="AO45" s="211">
        <v>4</v>
      </c>
      <c r="AP45" s="217">
        <v>2522.7376425855537</v>
      </c>
      <c r="AQ45" s="214">
        <f t="shared" si="30"/>
        <v>630.68441064638841</v>
      </c>
      <c r="AR45" s="211">
        <f t="shared" si="38"/>
        <v>18</v>
      </c>
      <c r="AS45" s="498"/>
      <c r="AT45" s="211">
        <v>4</v>
      </c>
      <c r="AU45" s="217">
        <v>2519.284294234591</v>
      </c>
      <c r="AV45" s="214">
        <f t="shared" si="31"/>
        <v>629.82107355864775</v>
      </c>
      <c r="AW45" s="211">
        <f t="shared" si="39"/>
        <v>18</v>
      </c>
      <c r="AX45" s="498"/>
    </row>
    <row r="46" spans="1:50" ht="14.25" hidden="1" customHeight="1" outlineLevel="1">
      <c r="B46" s="460"/>
      <c r="C46" s="209">
        <v>5</v>
      </c>
      <c r="D46" s="212" t="s">
        <v>175</v>
      </c>
      <c r="E46" s="213">
        <v>5</v>
      </c>
      <c r="F46" s="209">
        <v>3300</v>
      </c>
      <c r="G46" s="214">
        <f t="shared" si="24"/>
        <v>660</v>
      </c>
      <c r="H46" s="501"/>
      <c r="I46" s="215">
        <f t="shared" si="32"/>
        <v>5</v>
      </c>
      <c r="J46" s="215">
        <f t="shared" si="32"/>
        <v>2731.9596969875433</v>
      </c>
      <c r="K46" s="216">
        <f t="shared" si="32"/>
        <v>546.39193939750874</v>
      </c>
      <c r="L46" s="502"/>
      <c r="M46" s="215">
        <f>RANK(K46, K$42:$K$71)</f>
        <v>26</v>
      </c>
      <c r="N46" s="500"/>
      <c r="O46" s="497"/>
      <c r="P46" s="211">
        <v>5</v>
      </c>
      <c r="Q46" s="217">
        <v>2734.0028694404587</v>
      </c>
      <c r="R46" s="214">
        <f t="shared" si="25"/>
        <v>546.80057388809178</v>
      </c>
      <c r="S46" s="211">
        <f t="shared" si="33"/>
        <v>26</v>
      </c>
      <c r="T46" s="498"/>
      <c r="U46" s="211">
        <v>5</v>
      </c>
      <c r="V46" s="217">
        <v>2734.026465028353</v>
      </c>
      <c r="W46" s="214">
        <f t="shared" si="26"/>
        <v>546.80529300567059</v>
      </c>
      <c r="X46" s="211">
        <f t="shared" si="34"/>
        <v>26</v>
      </c>
      <c r="Y46" s="498"/>
      <c r="Z46" s="211">
        <v>5</v>
      </c>
      <c r="AA46" s="217">
        <v>2734.8303870042946</v>
      </c>
      <c r="AB46" s="214">
        <f t="shared" si="27"/>
        <v>546.96607740085892</v>
      </c>
      <c r="AC46" s="211">
        <f t="shared" si="35"/>
        <v>26</v>
      </c>
      <c r="AD46" s="498"/>
      <c r="AE46" s="211">
        <v>5</v>
      </c>
      <c r="AF46" s="217">
        <v>2731.3378130726937</v>
      </c>
      <c r="AG46" s="214">
        <f t="shared" si="28"/>
        <v>546.26756261453875</v>
      </c>
      <c r="AH46" s="211">
        <f t="shared" si="36"/>
        <v>26</v>
      </c>
      <c r="AI46" s="498"/>
      <c r="AJ46" s="211">
        <v>5</v>
      </c>
      <c r="AK46" s="217">
        <v>2729.3350717079502</v>
      </c>
      <c r="AL46" s="214">
        <f t="shared" si="29"/>
        <v>545.86701434158999</v>
      </c>
      <c r="AM46" s="211">
        <f t="shared" si="37"/>
        <v>26</v>
      </c>
      <c r="AN46" s="498"/>
      <c r="AO46" s="211">
        <v>5</v>
      </c>
      <c r="AP46" s="217">
        <v>2729.4452347083943</v>
      </c>
      <c r="AQ46" s="214">
        <f t="shared" si="30"/>
        <v>545.88904694167888</v>
      </c>
      <c r="AR46" s="211">
        <f t="shared" si="38"/>
        <v>26</v>
      </c>
      <c r="AS46" s="498"/>
      <c r="AT46" s="211">
        <v>5</v>
      </c>
      <c r="AU46" s="217">
        <v>2730.7400379506616</v>
      </c>
      <c r="AV46" s="214">
        <f t="shared" si="31"/>
        <v>546.14800759013235</v>
      </c>
      <c r="AW46" s="211">
        <f t="shared" si="39"/>
        <v>25</v>
      </c>
      <c r="AX46" s="498"/>
    </row>
    <row r="47" spans="1:50" ht="14.25" hidden="1" customHeight="1" outlineLevel="1">
      <c r="B47" s="460"/>
      <c r="C47" s="209">
        <v>6</v>
      </c>
      <c r="D47" s="212" t="s">
        <v>176</v>
      </c>
      <c r="E47" s="213">
        <v>4</v>
      </c>
      <c r="F47" s="209">
        <v>2700</v>
      </c>
      <c r="G47" s="214">
        <f t="shared" si="24"/>
        <v>675</v>
      </c>
      <c r="H47" s="501"/>
      <c r="I47" s="215">
        <f t="shared" si="32"/>
        <v>4</v>
      </c>
      <c r="J47" s="215">
        <f t="shared" si="32"/>
        <v>2359.3743152966495</v>
      </c>
      <c r="K47" s="216">
        <f t="shared" si="32"/>
        <v>589.84357882416236</v>
      </c>
      <c r="L47" s="502"/>
      <c r="M47" s="215">
        <f>RANK(K47, K$42:$K$71)</f>
        <v>24</v>
      </c>
      <c r="N47" s="500"/>
      <c r="O47" s="497"/>
      <c r="P47" s="211">
        <v>4</v>
      </c>
      <c r="Q47" s="217">
        <v>2359.2008412197683</v>
      </c>
      <c r="R47" s="214">
        <f t="shared" si="25"/>
        <v>589.80021030494208</v>
      </c>
      <c r="S47" s="211">
        <f>RANK(R47, R$42:R$71)</f>
        <v>24</v>
      </c>
      <c r="T47" s="498"/>
      <c r="U47" s="211">
        <v>4</v>
      </c>
      <c r="V47" s="217">
        <v>2359.7343586158686</v>
      </c>
      <c r="W47" s="214">
        <f t="shared" si="26"/>
        <v>589.93358965396715</v>
      </c>
      <c r="X47" s="211">
        <f t="shared" si="34"/>
        <v>24</v>
      </c>
      <c r="Y47" s="498"/>
      <c r="Z47" s="211">
        <v>4</v>
      </c>
      <c r="AA47" s="217">
        <v>2359.8374372459953</v>
      </c>
      <c r="AB47" s="214">
        <f t="shared" si="27"/>
        <v>589.95935931149882</v>
      </c>
      <c r="AC47" s="211">
        <f t="shared" si="35"/>
        <v>24</v>
      </c>
      <c r="AD47" s="498"/>
      <c r="AE47" s="211">
        <v>4</v>
      </c>
      <c r="AF47" s="217">
        <v>2359.780857234934</v>
      </c>
      <c r="AG47" s="214">
        <f t="shared" si="28"/>
        <v>589.94521430873351</v>
      </c>
      <c r="AH47" s="211">
        <f t="shared" si="36"/>
        <v>24</v>
      </c>
      <c r="AI47" s="498"/>
      <c r="AJ47" s="211">
        <v>4</v>
      </c>
      <c r="AK47" s="217">
        <v>2358.9081885856099</v>
      </c>
      <c r="AL47" s="214">
        <f t="shared" si="29"/>
        <v>589.72704714640247</v>
      </c>
      <c r="AM47" s="211">
        <f t="shared" si="37"/>
        <v>24</v>
      </c>
      <c r="AN47" s="498"/>
      <c r="AO47" s="211">
        <v>4</v>
      </c>
      <c r="AP47" s="217">
        <v>2359.7086273617119</v>
      </c>
      <c r="AQ47" s="214">
        <f t="shared" si="30"/>
        <v>589.92715684042798</v>
      </c>
      <c r="AR47" s="211">
        <f t="shared" si="38"/>
        <v>24</v>
      </c>
      <c r="AS47" s="498"/>
      <c r="AT47" s="211">
        <v>4</v>
      </c>
      <c r="AU47" s="217">
        <v>2358.4498968126577</v>
      </c>
      <c r="AV47" s="214">
        <f t="shared" si="31"/>
        <v>589.61247420316442</v>
      </c>
      <c r="AW47" s="211">
        <f t="shared" si="39"/>
        <v>23</v>
      </c>
      <c r="AX47" s="498"/>
    </row>
    <row r="48" spans="1:50" ht="14.25" hidden="1" customHeight="1" outlineLevel="1">
      <c r="B48" s="460"/>
      <c r="C48" s="209">
        <v>7</v>
      </c>
      <c r="D48" s="212" t="s">
        <v>177</v>
      </c>
      <c r="E48" s="213">
        <v>4</v>
      </c>
      <c r="F48" s="209">
        <v>3300</v>
      </c>
      <c r="G48" s="214">
        <f t="shared" si="24"/>
        <v>825</v>
      </c>
      <c r="H48" s="501"/>
      <c r="I48" s="215">
        <f t="shared" si="32"/>
        <v>4</v>
      </c>
      <c r="J48" s="215">
        <f t="shared" si="32"/>
        <v>2745.6539566013885</v>
      </c>
      <c r="K48" s="216">
        <f t="shared" si="32"/>
        <v>686.41348915034712</v>
      </c>
      <c r="L48" s="502"/>
      <c r="M48" s="215">
        <f>RANK(K48, K$42:$K$71)</f>
        <v>16</v>
      </c>
      <c r="N48" s="500"/>
      <c r="O48" s="497"/>
      <c r="P48" s="211">
        <v>4</v>
      </c>
      <c r="Q48" s="217">
        <v>2744.4559585492211</v>
      </c>
      <c r="R48" s="214">
        <f t="shared" si="25"/>
        <v>686.11398963730528</v>
      </c>
      <c r="S48" s="211">
        <f t="shared" si="33"/>
        <v>15</v>
      </c>
      <c r="T48" s="498"/>
      <c r="U48" s="211">
        <v>4</v>
      </c>
      <c r="V48" s="217">
        <v>2745.8677685950388</v>
      </c>
      <c r="W48" s="214">
        <f t="shared" si="26"/>
        <v>686.4669421487597</v>
      </c>
      <c r="X48" s="211">
        <f t="shared" si="34"/>
        <v>15</v>
      </c>
      <c r="Y48" s="498"/>
      <c r="Z48" s="211">
        <v>4</v>
      </c>
      <c r="AA48" s="217">
        <v>2745.8699472759226</v>
      </c>
      <c r="AB48" s="214">
        <f t="shared" si="27"/>
        <v>686.46748681898066</v>
      </c>
      <c r="AC48" s="211">
        <f t="shared" si="35"/>
        <v>16</v>
      </c>
      <c r="AD48" s="498"/>
      <c r="AE48" s="211">
        <v>4</v>
      </c>
      <c r="AF48" s="217">
        <v>2744.6746987951851</v>
      </c>
      <c r="AG48" s="214">
        <f t="shared" si="28"/>
        <v>686.16867469879628</v>
      </c>
      <c r="AH48" s="211">
        <f t="shared" si="36"/>
        <v>16</v>
      </c>
      <c r="AI48" s="498"/>
      <c r="AJ48" s="211">
        <v>4</v>
      </c>
      <c r="AK48" s="217">
        <v>2744.6280991735571</v>
      </c>
      <c r="AL48" s="214">
        <f t="shared" si="29"/>
        <v>686.15702479338927</v>
      </c>
      <c r="AM48" s="211">
        <f t="shared" si="37"/>
        <v>16</v>
      </c>
      <c r="AN48" s="498"/>
      <c r="AO48" s="211">
        <v>4</v>
      </c>
      <c r="AP48" s="217">
        <v>2747.368421052633</v>
      </c>
      <c r="AQ48" s="214">
        <f t="shared" si="30"/>
        <v>686.84210526315826</v>
      </c>
      <c r="AR48" s="211">
        <f t="shared" si="38"/>
        <v>16</v>
      </c>
      <c r="AS48" s="498"/>
      <c r="AT48" s="211">
        <v>4</v>
      </c>
      <c r="AU48" s="217">
        <v>2746.7128027681638</v>
      </c>
      <c r="AV48" s="214">
        <f t="shared" si="31"/>
        <v>686.67820069204095</v>
      </c>
      <c r="AW48" s="211">
        <f t="shared" si="39"/>
        <v>16</v>
      </c>
      <c r="AX48" s="498"/>
    </row>
    <row r="49" spans="2:50" ht="14.25" hidden="1" customHeight="1" outlineLevel="1">
      <c r="B49" s="460"/>
      <c r="C49" s="209">
        <v>8</v>
      </c>
      <c r="D49" s="212" t="s">
        <v>178</v>
      </c>
      <c r="E49" s="213">
        <v>3</v>
      </c>
      <c r="F49" s="209">
        <v>3600</v>
      </c>
      <c r="G49" s="214">
        <f t="shared" si="24"/>
        <v>1200</v>
      </c>
      <c r="H49" s="501"/>
      <c r="I49" s="215">
        <f t="shared" si="32"/>
        <v>3</v>
      </c>
      <c r="J49" s="215">
        <f t="shared" si="32"/>
        <v>2994.0896353191283</v>
      </c>
      <c r="K49" s="216">
        <f t="shared" si="32"/>
        <v>998.02987843970971</v>
      </c>
      <c r="L49" s="502"/>
      <c r="M49" s="215">
        <f>RANK(K49, K$42:$K$71)</f>
        <v>3</v>
      </c>
      <c r="N49" s="500"/>
      <c r="O49" s="497"/>
      <c r="P49" s="211">
        <v>3</v>
      </c>
      <c r="Q49" s="217">
        <v>2994.6974847042802</v>
      </c>
      <c r="R49" s="214">
        <f t="shared" si="25"/>
        <v>998.23249490142678</v>
      </c>
      <c r="S49" s="211">
        <f t="shared" si="33"/>
        <v>3</v>
      </c>
      <c r="T49" s="498"/>
      <c r="U49" s="211">
        <v>3</v>
      </c>
      <c r="V49" s="217">
        <v>2995.8158995815893</v>
      </c>
      <c r="W49" s="214">
        <f t="shared" si="26"/>
        <v>998.60529986052973</v>
      </c>
      <c r="X49" s="211">
        <f t="shared" si="34"/>
        <v>3</v>
      </c>
      <c r="Y49" s="498"/>
      <c r="Z49" s="211">
        <v>3</v>
      </c>
      <c r="AA49" s="217">
        <v>2996.692392502754</v>
      </c>
      <c r="AB49" s="214">
        <f t="shared" si="27"/>
        <v>998.89746416758464</v>
      </c>
      <c r="AC49" s="211">
        <f t="shared" si="35"/>
        <v>3</v>
      </c>
      <c r="AD49" s="498"/>
      <c r="AE49" s="211">
        <v>3</v>
      </c>
      <c r="AF49" s="217">
        <v>2993.3701657458578</v>
      </c>
      <c r="AG49" s="214">
        <f t="shared" si="28"/>
        <v>997.7900552486193</v>
      </c>
      <c r="AH49" s="211">
        <f t="shared" si="36"/>
        <v>3</v>
      </c>
      <c r="AI49" s="498"/>
      <c r="AJ49" s="211">
        <v>3</v>
      </c>
      <c r="AK49" s="217">
        <v>2992.5399644760214</v>
      </c>
      <c r="AL49" s="214">
        <f t="shared" si="29"/>
        <v>997.51332149200709</v>
      </c>
      <c r="AM49" s="211">
        <f t="shared" si="37"/>
        <v>3</v>
      </c>
      <c r="AN49" s="498"/>
      <c r="AO49" s="211">
        <v>3</v>
      </c>
      <c r="AP49" s="217">
        <v>2992.6466753585387</v>
      </c>
      <c r="AQ49" s="214">
        <f t="shared" si="30"/>
        <v>997.54889178617952</v>
      </c>
      <c r="AR49" s="211">
        <f t="shared" si="38"/>
        <v>3</v>
      </c>
      <c r="AS49" s="498"/>
      <c r="AT49" s="211">
        <v>3</v>
      </c>
      <c r="AU49" s="217">
        <v>2992.8648648648614</v>
      </c>
      <c r="AV49" s="214">
        <f t="shared" si="31"/>
        <v>997.62162162162042</v>
      </c>
      <c r="AW49" s="211">
        <f t="shared" si="39"/>
        <v>3</v>
      </c>
      <c r="AX49" s="498"/>
    </row>
    <row r="50" spans="2:50" ht="14.25" hidden="1" customHeight="1" outlineLevel="1">
      <c r="B50" s="460"/>
      <c r="C50" s="209">
        <v>9</v>
      </c>
      <c r="D50" s="212" t="s">
        <v>179</v>
      </c>
      <c r="E50" s="213">
        <v>3</v>
      </c>
      <c r="F50" s="209">
        <v>3600</v>
      </c>
      <c r="G50" s="214">
        <f t="shared" si="24"/>
        <v>1200</v>
      </c>
      <c r="H50" s="501"/>
      <c r="I50" s="215">
        <f t="shared" si="32"/>
        <v>3</v>
      </c>
      <c r="J50" s="215">
        <f t="shared" si="32"/>
        <v>3002.2345100413763</v>
      </c>
      <c r="K50" s="216">
        <f t="shared" si="32"/>
        <v>1000.7448366804589</v>
      </c>
      <c r="L50" s="502"/>
      <c r="M50" s="215">
        <f>RANK(K50, K$42:$K$71)</f>
        <v>1</v>
      </c>
      <c r="N50" s="500"/>
      <c r="O50" s="497"/>
      <c r="P50" s="211">
        <v>3</v>
      </c>
      <c r="Q50" s="217">
        <v>3001.8461538461538</v>
      </c>
      <c r="R50" s="214">
        <f t="shared" si="25"/>
        <v>1000.6153846153846</v>
      </c>
      <c r="S50" s="211">
        <f t="shared" si="33"/>
        <v>1</v>
      </c>
      <c r="T50" s="498"/>
      <c r="U50" s="211">
        <v>3</v>
      </c>
      <c r="V50" s="217">
        <v>3003.9706925076807</v>
      </c>
      <c r="W50" s="214">
        <f t="shared" si="26"/>
        <v>1001.3235641692269</v>
      </c>
      <c r="X50" s="211">
        <f t="shared" si="34"/>
        <v>1</v>
      </c>
      <c r="Y50" s="498"/>
      <c r="Z50" s="211">
        <v>3</v>
      </c>
      <c r="AA50" s="217">
        <v>3003.9649164964558</v>
      </c>
      <c r="AB50" s="214">
        <f t="shared" si="27"/>
        <v>1001.321638832152</v>
      </c>
      <c r="AC50" s="211">
        <f t="shared" si="35"/>
        <v>1</v>
      </c>
      <c r="AD50" s="498"/>
      <c r="AE50" s="211">
        <v>3</v>
      </c>
      <c r="AF50" s="217">
        <v>3003.3350176857007</v>
      </c>
      <c r="AG50" s="214">
        <f t="shared" si="28"/>
        <v>1001.1116725619003</v>
      </c>
      <c r="AH50" s="211">
        <f t="shared" si="36"/>
        <v>1</v>
      </c>
      <c r="AI50" s="498"/>
      <c r="AJ50" s="211">
        <v>3</v>
      </c>
      <c r="AK50" s="217">
        <v>2999.9999999999991</v>
      </c>
      <c r="AL50" s="214">
        <f t="shared" si="29"/>
        <v>999.99999999999966</v>
      </c>
      <c r="AM50" s="211">
        <f t="shared" si="37"/>
        <v>1</v>
      </c>
      <c r="AN50" s="498"/>
      <c r="AO50" s="211">
        <v>3</v>
      </c>
      <c r="AP50" s="217">
        <v>3001.1136890951293</v>
      </c>
      <c r="AQ50" s="214">
        <f t="shared" si="30"/>
        <v>1000.3712296983764</v>
      </c>
      <c r="AR50" s="211">
        <f t="shared" si="38"/>
        <v>2</v>
      </c>
      <c r="AS50" s="498"/>
      <c r="AT50" s="211">
        <v>3</v>
      </c>
      <c r="AU50" s="217">
        <v>3001.411100658514</v>
      </c>
      <c r="AV50" s="214">
        <f t="shared" si="31"/>
        <v>1000.4703668861713</v>
      </c>
      <c r="AW50" s="211">
        <f t="shared" si="39"/>
        <v>1</v>
      </c>
      <c r="AX50" s="498"/>
    </row>
    <row r="51" spans="2:50" ht="14.25" hidden="1" customHeight="1" outlineLevel="1">
      <c r="B51" s="460"/>
      <c r="C51" s="209">
        <v>10</v>
      </c>
      <c r="D51" s="212" t="s">
        <v>180</v>
      </c>
      <c r="E51" s="213">
        <v>3</v>
      </c>
      <c r="F51" s="209">
        <v>3000</v>
      </c>
      <c r="G51" s="214">
        <f t="shared" si="24"/>
        <v>1000</v>
      </c>
      <c r="H51" s="501"/>
      <c r="I51" s="215">
        <f t="shared" si="32"/>
        <v>3</v>
      </c>
      <c r="J51" s="215">
        <f t="shared" si="32"/>
        <v>2527.6417115946392</v>
      </c>
      <c r="K51" s="216">
        <f t="shared" si="32"/>
        <v>842.54723719821311</v>
      </c>
      <c r="L51" s="502"/>
      <c r="M51" s="215">
        <f>RANK(K51, K$42:$K$71)</f>
        <v>8</v>
      </c>
      <c r="N51" s="500"/>
      <c r="O51" s="497"/>
      <c r="P51" s="211">
        <v>3</v>
      </c>
      <c r="Q51" s="217">
        <v>2520.7917442057183</v>
      </c>
      <c r="R51" s="214">
        <f t="shared" si="25"/>
        <v>840.26391473523938</v>
      </c>
      <c r="S51" s="211">
        <f t="shared" si="33"/>
        <v>8</v>
      </c>
      <c r="T51" s="498"/>
      <c r="U51" s="211">
        <v>3</v>
      </c>
      <c r="V51" s="217">
        <v>2523.3991416309</v>
      </c>
      <c r="W51" s="214">
        <f t="shared" si="26"/>
        <v>841.13304721029999</v>
      </c>
      <c r="X51" s="211">
        <f t="shared" si="34"/>
        <v>8</v>
      </c>
      <c r="Y51" s="498"/>
      <c r="Z51" s="211">
        <v>3</v>
      </c>
      <c r="AA51" s="217">
        <v>2529.7637795275582</v>
      </c>
      <c r="AB51" s="214">
        <f t="shared" si="27"/>
        <v>843.25459317585273</v>
      </c>
      <c r="AC51" s="211">
        <f t="shared" si="35"/>
        <v>8</v>
      </c>
      <c r="AD51" s="498"/>
      <c r="AE51" s="211">
        <v>3</v>
      </c>
      <c r="AF51" s="217">
        <v>2528.9811144788982</v>
      </c>
      <c r="AG51" s="214">
        <f t="shared" si="28"/>
        <v>842.99370482629945</v>
      </c>
      <c r="AH51" s="211">
        <f t="shared" si="36"/>
        <v>8</v>
      </c>
      <c r="AI51" s="498"/>
      <c r="AJ51" s="211">
        <v>3</v>
      </c>
      <c r="AK51" s="217">
        <v>2529.985652797704</v>
      </c>
      <c r="AL51" s="214">
        <f t="shared" si="29"/>
        <v>843.32855093256796</v>
      </c>
      <c r="AM51" s="211">
        <f t="shared" si="37"/>
        <v>8</v>
      </c>
      <c r="AN51" s="498"/>
      <c r="AO51" s="211">
        <v>3</v>
      </c>
      <c r="AP51" s="217">
        <v>2530.5263157894738</v>
      </c>
      <c r="AQ51" s="214">
        <f t="shared" si="30"/>
        <v>843.50877192982455</v>
      </c>
      <c r="AR51" s="211">
        <f t="shared" si="38"/>
        <v>8</v>
      </c>
      <c r="AS51" s="498"/>
      <c r="AT51" s="211">
        <v>3</v>
      </c>
      <c r="AU51" s="217">
        <v>2530.0442327322221</v>
      </c>
      <c r="AV51" s="214">
        <f t="shared" si="31"/>
        <v>843.34807757740737</v>
      </c>
      <c r="AW51" s="211">
        <f t="shared" si="39"/>
        <v>8</v>
      </c>
      <c r="AX51" s="498"/>
    </row>
    <row r="52" spans="2:50" ht="14.25" hidden="1" customHeight="1" outlineLevel="1">
      <c r="B52" s="460"/>
      <c r="C52" s="209">
        <v>11</v>
      </c>
      <c r="D52" s="212" t="s">
        <v>181</v>
      </c>
      <c r="E52" s="213">
        <v>4</v>
      </c>
      <c r="F52" s="209">
        <v>3300</v>
      </c>
      <c r="G52" s="214">
        <f t="shared" si="24"/>
        <v>825</v>
      </c>
      <c r="H52" s="501"/>
      <c r="I52" s="215">
        <f t="shared" si="32"/>
        <v>4</v>
      </c>
      <c r="J52" s="215">
        <f t="shared" si="32"/>
        <v>2819.9517271776422</v>
      </c>
      <c r="K52" s="216">
        <f t="shared" si="32"/>
        <v>704.98793179441054</v>
      </c>
      <c r="L52" s="502"/>
      <c r="M52" s="215">
        <f>RANK(K52, K$42:$K$71)</f>
        <v>10</v>
      </c>
      <c r="N52" s="500"/>
      <c r="O52" s="497"/>
      <c r="P52" s="211">
        <v>4</v>
      </c>
      <c r="Q52" s="217">
        <v>2819.505260164914</v>
      </c>
      <c r="R52" s="214">
        <f t="shared" si="25"/>
        <v>704.87631504122851</v>
      </c>
      <c r="S52" s="211">
        <f t="shared" si="33"/>
        <v>9</v>
      </c>
      <c r="T52" s="498"/>
      <c r="U52" s="211">
        <v>4</v>
      </c>
      <c r="V52" s="217">
        <v>2821.1095305832141</v>
      </c>
      <c r="W52" s="214">
        <f t="shared" si="26"/>
        <v>705.27738264580353</v>
      </c>
      <c r="X52" s="211">
        <f t="shared" si="34"/>
        <v>9</v>
      </c>
      <c r="Y52" s="498"/>
      <c r="Z52" s="211">
        <v>4</v>
      </c>
      <c r="AA52" s="217">
        <v>2822.2254293548845</v>
      </c>
      <c r="AB52" s="214">
        <f t="shared" si="27"/>
        <v>705.55635733872111</v>
      </c>
      <c r="AC52" s="211">
        <f t="shared" si="35"/>
        <v>9</v>
      </c>
      <c r="AD52" s="498"/>
      <c r="AE52" s="211">
        <v>4</v>
      </c>
      <c r="AF52" s="217">
        <v>2818.6266771902092</v>
      </c>
      <c r="AG52" s="214">
        <f t="shared" si="28"/>
        <v>704.6566692975523</v>
      </c>
      <c r="AH52" s="211">
        <f t="shared" si="36"/>
        <v>10</v>
      </c>
      <c r="AI52" s="498"/>
      <c r="AJ52" s="211">
        <v>4</v>
      </c>
      <c r="AK52" s="217">
        <v>2818.4354154032712</v>
      </c>
      <c r="AL52" s="214">
        <f t="shared" si="29"/>
        <v>704.60885385081781</v>
      </c>
      <c r="AM52" s="211">
        <f t="shared" si="37"/>
        <v>10</v>
      </c>
      <c r="AN52" s="498"/>
      <c r="AO52" s="211">
        <v>4</v>
      </c>
      <c r="AP52" s="217">
        <v>2820.1410983538522</v>
      </c>
      <c r="AQ52" s="214">
        <f t="shared" si="30"/>
        <v>705.03527458846304</v>
      </c>
      <c r="AR52" s="211">
        <f t="shared" si="38"/>
        <v>10</v>
      </c>
      <c r="AS52" s="498"/>
      <c r="AT52" s="211">
        <v>4</v>
      </c>
      <c r="AU52" s="217">
        <v>2819.6186791931459</v>
      </c>
      <c r="AV52" s="214">
        <f t="shared" si="31"/>
        <v>704.90466979828648</v>
      </c>
      <c r="AW52" s="211">
        <f t="shared" si="39"/>
        <v>10</v>
      </c>
      <c r="AX52" s="498"/>
    </row>
    <row r="53" spans="2:50" ht="14.25" hidden="1" customHeight="1" outlineLevel="1">
      <c r="B53" s="460"/>
      <c r="C53" s="209">
        <v>12</v>
      </c>
      <c r="D53" s="212" t="s">
        <v>182</v>
      </c>
      <c r="E53" s="213">
        <v>4</v>
      </c>
      <c r="F53" s="209">
        <v>3300</v>
      </c>
      <c r="G53" s="214">
        <f t="shared" si="24"/>
        <v>825</v>
      </c>
      <c r="H53" s="501"/>
      <c r="I53" s="215">
        <f t="shared" si="32"/>
        <v>4</v>
      </c>
      <c r="J53" s="215">
        <f t="shared" si="32"/>
        <v>2779.3070904163519</v>
      </c>
      <c r="K53" s="216">
        <f t="shared" si="32"/>
        <v>694.82677260408798</v>
      </c>
      <c r="L53" s="502"/>
      <c r="M53" s="215">
        <f>RANK(K53, K$42:$K$71)</f>
        <v>13</v>
      </c>
      <c r="N53" s="500"/>
      <c r="O53" s="497"/>
      <c r="P53" s="211">
        <v>4</v>
      </c>
      <c r="Q53" s="217">
        <v>2775.2398355413429</v>
      </c>
      <c r="R53" s="214">
        <f t="shared" si="25"/>
        <v>693.80995888533573</v>
      </c>
      <c r="S53" s="211">
        <f t="shared" si="33"/>
        <v>13</v>
      </c>
      <c r="T53" s="498"/>
      <c r="U53" s="211">
        <v>4</v>
      </c>
      <c r="V53" s="217">
        <v>2777.5933609958497</v>
      </c>
      <c r="W53" s="214">
        <f t="shared" si="26"/>
        <v>694.39834024896243</v>
      </c>
      <c r="X53" s="211">
        <f t="shared" si="34"/>
        <v>13</v>
      </c>
      <c r="Y53" s="498"/>
      <c r="Z53" s="211">
        <v>4</v>
      </c>
      <c r="AA53" s="217">
        <v>2780.4608294930872</v>
      </c>
      <c r="AB53" s="214">
        <f t="shared" si="27"/>
        <v>695.1152073732718</v>
      </c>
      <c r="AC53" s="211">
        <f t="shared" si="35"/>
        <v>13</v>
      </c>
      <c r="AD53" s="498"/>
      <c r="AE53" s="211">
        <v>4</v>
      </c>
      <c r="AF53" s="217">
        <v>2780.46994202014</v>
      </c>
      <c r="AG53" s="214">
        <f t="shared" si="28"/>
        <v>695.11748550503501</v>
      </c>
      <c r="AH53" s="211">
        <f t="shared" si="36"/>
        <v>13</v>
      </c>
      <c r="AI53" s="498"/>
      <c r="AJ53" s="211">
        <v>4</v>
      </c>
      <c r="AK53" s="217">
        <v>2779.7468354430366</v>
      </c>
      <c r="AL53" s="214">
        <f t="shared" si="29"/>
        <v>694.93670886075915</v>
      </c>
      <c r="AM53" s="211">
        <f t="shared" si="37"/>
        <v>13</v>
      </c>
      <c r="AN53" s="498"/>
      <c r="AO53" s="211">
        <v>4</v>
      </c>
      <c r="AP53" s="217">
        <v>2780.600045116174</v>
      </c>
      <c r="AQ53" s="214">
        <f t="shared" si="30"/>
        <v>695.1500112790435</v>
      </c>
      <c r="AR53" s="211">
        <f t="shared" si="38"/>
        <v>13</v>
      </c>
      <c r="AS53" s="498"/>
      <c r="AT53" s="211">
        <v>4</v>
      </c>
      <c r="AU53" s="217">
        <v>2781.0387843048334</v>
      </c>
      <c r="AV53" s="214">
        <f t="shared" si="31"/>
        <v>695.25969607620834</v>
      </c>
      <c r="AW53" s="211">
        <f t="shared" si="39"/>
        <v>13</v>
      </c>
      <c r="AX53" s="498"/>
    </row>
    <row r="54" spans="2:50" ht="14.25" hidden="1" customHeight="1" outlineLevel="1">
      <c r="B54" s="460"/>
      <c r="C54" s="209">
        <v>13</v>
      </c>
      <c r="D54" s="212" t="s">
        <v>183</v>
      </c>
      <c r="E54" s="213">
        <v>4</v>
      </c>
      <c r="F54" s="209">
        <v>3000</v>
      </c>
      <c r="G54" s="214">
        <f t="shared" si="24"/>
        <v>750</v>
      </c>
      <c r="H54" s="501"/>
      <c r="I54" s="215">
        <f t="shared" si="32"/>
        <v>4</v>
      </c>
      <c r="J54" s="215">
        <f t="shared" si="32"/>
        <v>2482.2976259064803</v>
      </c>
      <c r="K54" s="216">
        <f t="shared" si="32"/>
        <v>620.57440647662008</v>
      </c>
      <c r="L54" s="502"/>
      <c r="M54" s="215">
        <f>RANK(K54, K$42:$K$71)</f>
        <v>21</v>
      </c>
      <c r="N54" s="500"/>
      <c r="O54" s="497"/>
      <c r="P54" s="211">
        <v>4</v>
      </c>
      <c r="Q54" s="217">
        <v>2486.3813229572079</v>
      </c>
      <c r="R54" s="214">
        <f t="shared" si="25"/>
        <v>621.59533073930197</v>
      </c>
      <c r="S54" s="211">
        <f t="shared" si="33"/>
        <v>21</v>
      </c>
      <c r="T54" s="498"/>
      <c r="U54" s="211">
        <v>4</v>
      </c>
      <c r="V54" s="217">
        <v>2486.4097363083192</v>
      </c>
      <c r="W54" s="214">
        <f t="shared" si="26"/>
        <v>621.60243407707981</v>
      </c>
      <c r="X54" s="211">
        <f t="shared" si="34"/>
        <v>21</v>
      </c>
      <c r="Y54" s="498"/>
      <c r="Z54" s="211">
        <v>4</v>
      </c>
      <c r="AA54" s="217">
        <v>2482.8282828282822</v>
      </c>
      <c r="AB54" s="214">
        <f t="shared" si="27"/>
        <v>620.70707070707056</v>
      </c>
      <c r="AC54" s="211">
        <f t="shared" si="35"/>
        <v>21</v>
      </c>
      <c r="AD54" s="498"/>
      <c r="AE54" s="211">
        <v>4</v>
      </c>
      <c r="AF54" s="217">
        <v>2481.5331010452951</v>
      </c>
      <c r="AG54" s="214">
        <f t="shared" si="28"/>
        <v>620.38327526132377</v>
      </c>
      <c r="AH54" s="211">
        <f t="shared" si="36"/>
        <v>21</v>
      </c>
      <c r="AI54" s="498"/>
      <c r="AJ54" s="211">
        <v>4</v>
      </c>
      <c r="AK54" s="217">
        <v>2479.1939546599533</v>
      </c>
      <c r="AL54" s="214">
        <f t="shared" si="29"/>
        <v>619.79848866498833</v>
      </c>
      <c r="AM54" s="211">
        <f t="shared" si="37"/>
        <v>21</v>
      </c>
      <c r="AN54" s="498"/>
      <c r="AO54" s="211">
        <v>4</v>
      </c>
      <c r="AP54" s="217">
        <v>2479.927007299269</v>
      </c>
      <c r="AQ54" s="214">
        <f t="shared" si="30"/>
        <v>619.98175182481725</v>
      </c>
      <c r="AR54" s="211">
        <f t="shared" si="38"/>
        <v>21</v>
      </c>
      <c r="AS54" s="498"/>
      <c r="AT54" s="211">
        <v>4</v>
      </c>
      <c r="AU54" s="217">
        <v>2479.8099762470351</v>
      </c>
      <c r="AV54" s="214">
        <f t="shared" si="31"/>
        <v>619.95249406175878</v>
      </c>
      <c r="AW54" s="211">
        <f t="shared" si="39"/>
        <v>21</v>
      </c>
      <c r="AX54" s="498"/>
    </row>
    <row r="55" spans="2:50" ht="14.25" hidden="1" customHeight="1" outlineLevel="1">
      <c r="B55" s="460"/>
      <c r="C55" s="209">
        <v>14</v>
      </c>
      <c r="D55" s="212" t="s">
        <v>184</v>
      </c>
      <c r="E55" s="213">
        <v>4</v>
      </c>
      <c r="F55" s="209">
        <v>3000</v>
      </c>
      <c r="G55" s="214">
        <f t="shared" si="24"/>
        <v>750</v>
      </c>
      <c r="H55" s="501"/>
      <c r="I55" s="215">
        <f t="shared" si="32"/>
        <v>4</v>
      </c>
      <c r="J55" s="215">
        <f t="shared" si="32"/>
        <v>2473.2031523639939</v>
      </c>
      <c r="K55" s="216">
        <f t="shared" si="32"/>
        <v>618.30078809099848</v>
      </c>
      <c r="L55" s="502"/>
      <c r="M55" s="215">
        <f>RANK(K55, K$42:$K$71)</f>
        <v>22</v>
      </c>
      <c r="N55" s="500"/>
      <c r="O55" s="497"/>
      <c r="P55" s="211">
        <v>4</v>
      </c>
      <c r="Q55" s="217">
        <v>2478.9823008849585</v>
      </c>
      <c r="R55" s="214">
        <f t="shared" si="25"/>
        <v>619.74557522123962</v>
      </c>
      <c r="S55" s="211">
        <f t="shared" si="33"/>
        <v>22</v>
      </c>
      <c r="T55" s="498"/>
      <c r="U55" s="211">
        <v>4</v>
      </c>
      <c r="V55" s="217">
        <v>2477.8415614236546</v>
      </c>
      <c r="W55" s="214">
        <f t="shared" si="26"/>
        <v>619.46039035591366</v>
      </c>
      <c r="X55" s="211">
        <f t="shared" si="34"/>
        <v>22</v>
      </c>
      <c r="Y55" s="498"/>
      <c r="Z55" s="211">
        <v>4</v>
      </c>
      <c r="AA55" s="217">
        <v>2472.6138490330663</v>
      </c>
      <c r="AB55" s="214">
        <f t="shared" si="27"/>
        <v>618.15346225826659</v>
      </c>
      <c r="AC55" s="211">
        <f t="shared" si="35"/>
        <v>22</v>
      </c>
      <c r="AD55" s="498"/>
      <c r="AE55" s="211">
        <v>4</v>
      </c>
      <c r="AF55" s="217">
        <v>2471.5636363636354</v>
      </c>
      <c r="AG55" s="214">
        <f t="shared" si="28"/>
        <v>617.89090909090885</v>
      </c>
      <c r="AH55" s="211">
        <f t="shared" si="36"/>
        <v>22</v>
      </c>
      <c r="AI55" s="498"/>
      <c r="AJ55" s="211">
        <v>4</v>
      </c>
      <c r="AK55" s="217">
        <v>2469.1764705882347</v>
      </c>
      <c r="AL55" s="214">
        <f t="shared" si="29"/>
        <v>617.29411764705867</v>
      </c>
      <c r="AM55" s="211">
        <f t="shared" si="37"/>
        <v>22</v>
      </c>
      <c r="AN55" s="498"/>
      <c r="AO55" s="211">
        <v>4</v>
      </c>
      <c r="AP55" s="217">
        <v>2469.041095890414</v>
      </c>
      <c r="AQ55" s="214">
        <f t="shared" si="30"/>
        <v>617.2602739726035</v>
      </c>
      <c r="AR55" s="211">
        <f t="shared" si="38"/>
        <v>22</v>
      </c>
      <c r="AS55" s="498"/>
      <c r="AT55" s="211"/>
      <c r="AU55" s="217"/>
      <c r="AV55" s="214"/>
      <c r="AW55" s="211"/>
      <c r="AX55" s="498"/>
    </row>
    <row r="56" spans="2:50" ht="14.25" hidden="1" customHeight="1" outlineLevel="1">
      <c r="B56" s="460"/>
      <c r="C56" s="209">
        <v>15</v>
      </c>
      <c r="D56" s="212" t="s">
        <v>185</v>
      </c>
      <c r="E56" s="213">
        <v>4</v>
      </c>
      <c r="F56" s="209">
        <v>3000</v>
      </c>
      <c r="G56" s="214">
        <f t="shared" si="24"/>
        <v>750</v>
      </c>
      <c r="H56" s="501"/>
      <c r="I56" s="215">
        <f t="shared" si="32"/>
        <v>4</v>
      </c>
      <c r="J56" s="215">
        <f t="shared" si="32"/>
        <v>2488.4911993239562</v>
      </c>
      <c r="K56" s="216">
        <f t="shared" si="32"/>
        <v>622.12279983098904</v>
      </c>
      <c r="L56" s="502"/>
      <c r="M56" s="215">
        <f>RANK(K56, K$42:$K$71)</f>
        <v>20</v>
      </c>
      <c r="N56" s="500"/>
      <c r="O56" s="497"/>
      <c r="P56" s="211">
        <v>4</v>
      </c>
      <c r="Q56" s="217">
        <v>2493.5315387706014</v>
      </c>
      <c r="R56" s="214">
        <f t="shared" si="25"/>
        <v>623.38288469265035</v>
      </c>
      <c r="S56" s="211">
        <f t="shared" si="33"/>
        <v>20</v>
      </c>
      <c r="T56" s="498"/>
      <c r="U56" s="211">
        <v>4</v>
      </c>
      <c r="V56" s="217">
        <v>2493.9130434782669</v>
      </c>
      <c r="W56" s="214">
        <f t="shared" si="26"/>
        <v>623.47826086956672</v>
      </c>
      <c r="X56" s="211">
        <f>RANK(W56, W$42:W$71)</f>
        <v>20</v>
      </c>
      <c r="Y56" s="498"/>
      <c r="Z56" s="211">
        <v>4</v>
      </c>
      <c r="AA56" s="217">
        <v>2489.237875288688</v>
      </c>
      <c r="AB56" s="214">
        <f t="shared" si="27"/>
        <v>622.30946882217199</v>
      </c>
      <c r="AC56" s="211">
        <f>RANK(AB56, AB$42:AB$71)</f>
        <v>20</v>
      </c>
      <c r="AD56" s="498"/>
      <c r="AE56" s="211">
        <v>4</v>
      </c>
      <c r="AF56" s="217">
        <v>2486.8306801736639</v>
      </c>
      <c r="AG56" s="214">
        <f t="shared" si="28"/>
        <v>621.70767004341599</v>
      </c>
      <c r="AH56" s="211">
        <f>RANK(AG56, AG$42:AG$71)</f>
        <v>20</v>
      </c>
      <c r="AI56" s="498"/>
      <c r="AJ56" s="211">
        <v>4</v>
      </c>
      <c r="AK56" s="217">
        <v>2484.5926551287571</v>
      </c>
      <c r="AL56" s="214">
        <f t="shared" si="29"/>
        <v>621.14816378218927</v>
      </c>
      <c r="AM56" s="211">
        <f>RANK(AL56, AL$42:AL$71)</f>
        <v>20</v>
      </c>
      <c r="AN56" s="498"/>
      <c r="AO56" s="211">
        <v>4</v>
      </c>
      <c r="AP56" s="217">
        <v>2485.343811394891</v>
      </c>
      <c r="AQ56" s="214">
        <f t="shared" si="30"/>
        <v>621.33595284872274</v>
      </c>
      <c r="AR56" s="211">
        <f>RANK(AQ56, AQ$42:AQ$71)</f>
        <v>20</v>
      </c>
      <c r="AS56" s="498"/>
      <c r="AT56" s="211">
        <v>4</v>
      </c>
      <c r="AU56" s="217">
        <v>2485.9887910328257</v>
      </c>
      <c r="AV56" s="214">
        <f t="shared" si="31"/>
        <v>621.49719775820643</v>
      </c>
      <c r="AW56" s="211">
        <f>RANK(AV56, AV$42:AV$71)</f>
        <v>20</v>
      </c>
      <c r="AX56" s="498"/>
    </row>
    <row r="57" spans="2:50" ht="14.25" hidden="1" customHeight="1" outlineLevel="1">
      <c r="B57" s="460"/>
      <c r="C57" s="209">
        <v>16</v>
      </c>
      <c r="D57" s="212" t="s">
        <v>186</v>
      </c>
      <c r="E57" s="213">
        <v>4</v>
      </c>
      <c r="F57" s="209">
        <v>3300</v>
      </c>
      <c r="G57" s="214">
        <f t="shared" si="24"/>
        <v>825</v>
      </c>
      <c r="H57" s="501"/>
      <c r="I57" s="215">
        <f t="shared" si="32"/>
        <v>4</v>
      </c>
      <c r="J57" s="215">
        <f t="shared" si="32"/>
        <v>2750.3852018493926</v>
      </c>
      <c r="K57" s="216">
        <f t="shared" si="32"/>
        <v>687.59630046234815</v>
      </c>
      <c r="L57" s="502"/>
      <c r="M57" s="215">
        <f>RANK(K57, K$42:$K$71)</f>
        <v>14</v>
      </c>
      <c r="N57" s="500"/>
      <c r="O57" s="497"/>
      <c r="P57" s="211">
        <v>4</v>
      </c>
      <c r="Q57" s="217">
        <v>2741.9730941704033</v>
      </c>
      <c r="R57" s="214">
        <f t="shared" si="25"/>
        <v>685.49327354260083</v>
      </c>
      <c r="S57" s="211">
        <f t="shared" si="33"/>
        <v>16</v>
      </c>
      <c r="T57" s="498"/>
      <c r="U57" s="211">
        <v>4</v>
      </c>
      <c r="V57" s="217">
        <v>2744.8988764044989</v>
      </c>
      <c r="W57" s="214">
        <f t="shared" si="26"/>
        <v>686.22471910112472</v>
      </c>
      <c r="X57" s="211">
        <f t="shared" si="34"/>
        <v>16</v>
      </c>
      <c r="Y57" s="498"/>
      <c r="Z57" s="211">
        <v>4</v>
      </c>
      <c r="AA57" s="217">
        <v>2757.3913043478296</v>
      </c>
      <c r="AB57" s="214">
        <f t="shared" si="27"/>
        <v>689.34782608695741</v>
      </c>
      <c r="AC57" s="211">
        <f t="shared" si="35"/>
        <v>14</v>
      </c>
      <c r="AD57" s="498"/>
      <c r="AE57" s="211">
        <v>4</v>
      </c>
      <c r="AF57" s="217">
        <v>2755.9553404571257</v>
      </c>
      <c r="AG57" s="214">
        <f t="shared" si="28"/>
        <v>688.98883511428141</v>
      </c>
      <c r="AH57" s="211">
        <f t="shared" si="36"/>
        <v>14</v>
      </c>
      <c r="AI57" s="498"/>
      <c r="AJ57" s="211">
        <v>4</v>
      </c>
      <c r="AK57" s="217">
        <v>2751.0004858541693</v>
      </c>
      <c r="AL57" s="214">
        <f t="shared" si="29"/>
        <v>687.75012146354231</v>
      </c>
      <c r="AM57" s="211">
        <f t="shared" si="37"/>
        <v>14</v>
      </c>
      <c r="AN57" s="498"/>
      <c r="AO57" s="211">
        <v>4</v>
      </c>
      <c r="AP57" s="217">
        <v>2750.7661599877219</v>
      </c>
      <c r="AQ57" s="214">
        <f t="shared" si="30"/>
        <v>687.69153999693049</v>
      </c>
      <c r="AR57" s="211">
        <f t="shared" si="38"/>
        <v>14</v>
      </c>
      <c r="AS57" s="498"/>
      <c r="AT57" s="211">
        <v>4</v>
      </c>
      <c r="AU57" s="217">
        <v>2750.7111517240005</v>
      </c>
      <c r="AV57" s="214">
        <f t="shared" si="31"/>
        <v>687.67778793100013</v>
      </c>
      <c r="AW57" s="211">
        <f t="shared" si="39"/>
        <v>14</v>
      </c>
      <c r="AX57" s="498"/>
    </row>
    <row r="58" spans="2:50" ht="14.25" hidden="1" customHeight="1" outlineLevel="1">
      <c r="B58" s="460"/>
      <c r="C58" s="209">
        <v>17</v>
      </c>
      <c r="D58" s="212" t="s">
        <v>187</v>
      </c>
      <c r="E58" s="213">
        <v>13</v>
      </c>
      <c r="F58" s="209">
        <v>3600</v>
      </c>
      <c r="G58" s="214">
        <f t="shared" si="24"/>
        <v>276.92307692307691</v>
      </c>
      <c r="H58" s="501"/>
      <c r="I58" s="215">
        <f t="shared" si="32"/>
        <v>13</v>
      </c>
      <c r="J58" s="215">
        <f t="shared" si="32"/>
        <v>2990.6442458211482</v>
      </c>
      <c r="K58" s="216">
        <f t="shared" si="32"/>
        <v>230.04955737085749</v>
      </c>
      <c r="L58" s="502"/>
      <c r="M58" s="215">
        <f>RANK(K58, K$42:$K$71)</f>
        <v>27</v>
      </c>
      <c r="N58" s="500"/>
      <c r="O58" s="497"/>
      <c r="P58" s="211">
        <v>13</v>
      </c>
      <c r="Q58" s="217">
        <v>2997.007481296755</v>
      </c>
      <c r="R58" s="214">
        <f t="shared" si="25"/>
        <v>230.5390370228273</v>
      </c>
      <c r="S58" s="211">
        <f t="shared" si="33"/>
        <v>27</v>
      </c>
      <c r="T58" s="498"/>
      <c r="U58" s="211">
        <v>13</v>
      </c>
      <c r="V58" s="217">
        <v>2998.2315789473678</v>
      </c>
      <c r="W58" s="214">
        <f t="shared" si="26"/>
        <v>230.63319838056674</v>
      </c>
      <c r="X58" s="211">
        <f t="shared" si="34"/>
        <v>27</v>
      </c>
      <c r="Y58" s="498"/>
      <c r="Z58" s="211">
        <v>13</v>
      </c>
      <c r="AA58" s="217">
        <v>2990.7188353048209</v>
      </c>
      <c r="AB58" s="214">
        <f t="shared" si="27"/>
        <v>230.05529502344777</v>
      </c>
      <c r="AC58" s="211">
        <f t="shared" si="35"/>
        <v>27</v>
      </c>
      <c r="AD58" s="498"/>
      <c r="AE58" s="211">
        <v>13</v>
      </c>
      <c r="AF58" s="217">
        <v>2987.593984962401</v>
      </c>
      <c r="AG58" s="214">
        <f t="shared" si="28"/>
        <v>229.8149219201847</v>
      </c>
      <c r="AH58" s="211">
        <f t="shared" si="36"/>
        <v>27</v>
      </c>
      <c r="AI58" s="498"/>
      <c r="AJ58" s="211">
        <v>13</v>
      </c>
      <c r="AK58" s="217">
        <v>2986.1538461538448</v>
      </c>
      <c r="AL58" s="214">
        <f t="shared" si="29"/>
        <v>229.70414201183422</v>
      </c>
      <c r="AM58" s="211">
        <f t="shared" si="37"/>
        <v>27</v>
      </c>
      <c r="AN58" s="498"/>
      <c r="AO58" s="211">
        <v>13</v>
      </c>
      <c r="AP58" s="217">
        <v>2986.8750000000068</v>
      </c>
      <c r="AQ58" s="214">
        <f t="shared" si="30"/>
        <v>229.7596153846159</v>
      </c>
      <c r="AR58" s="211">
        <f t="shared" si="38"/>
        <v>27</v>
      </c>
      <c r="AS58" s="498"/>
      <c r="AT58" s="211">
        <v>13</v>
      </c>
      <c r="AU58" s="217">
        <v>2987.9289940828367</v>
      </c>
      <c r="AV58" s="214">
        <f t="shared" si="31"/>
        <v>229.84069185252591</v>
      </c>
      <c r="AW58" s="211">
        <f t="shared" si="39"/>
        <v>26</v>
      </c>
      <c r="AX58" s="498"/>
    </row>
    <row r="59" spans="2:50" ht="14.25" hidden="1" customHeight="1" outlineLevel="1">
      <c r="B59" s="460"/>
      <c r="C59" s="209">
        <v>18</v>
      </c>
      <c r="D59" s="212" t="s">
        <v>188</v>
      </c>
      <c r="E59" s="213">
        <v>3</v>
      </c>
      <c r="F59" s="209">
        <v>3600</v>
      </c>
      <c r="G59" s="214">
        <f t="shared" si="24"/>
        <v>1200</v>
      </c>
      <c r="H59" s="501"/>
      <c r="I59" s="215">
        <f t="shared" si="32"/>
        <v>3</v>
      </c>
      <c r="J59" s="215">
        <f t="shared" si="32"/>
        <v>2968.7960727191125</v>
      </c>
      <c r="K59" s="216">
        <f t="shared" si="32"/>
        <v>989.59869090637073</v>
      </c>
      <c r="L59" s="502"/>
      <c r="M59" s="215">
        <f>RANK(K59, K$42:$K$71)</f>
        <v>6</v>
      </c>
      <c r="N59" s="500"/>
      <c r="O59" s="497"/>
      <c r="P59" s="211">
        <v>3</v>
      </c>
      <c r="Q59" s="217">
        <v>2965.3757768463661</v>
      </c>
      <c r="R59" s="214">
        <f t="shared" si="25"/>
        <v>988.45859228212203</v>
      </c>
      <c r="S59" s="211">
        <f t="shared" si="33"/>
        <v>6</v>
      </c>
      <c r="T59" s="498"/>
      <c r="U59" s="211">
        <v>3</v>
      </c>
      <c r="V59" s="217">
        <v>2965.7985959233638</v>
      </c>
      <c r="W59" s="214">
        <f t="shared" si="26"/>
        <v>988.59953197445464</v>
      </c>
      <c r="X59" s="211">
        <f t="shared" si="34"/>
        <v>6</v>
      </c>
      <c r="Y59" s="498"/>
      <c r="Z59" s="211">
        <v>3</v>
      </c>
      <c r="AA59" s="217">
        <v>2972.2066876812137</v>
      </c>
      <c r="AB59" s="214">
        <f t="shared" si="27"/>
        <v>990.73556256040456</v>
      </c>
      <c r="AC59" s="211">
        <f t="shared" si="35"/>
        <v>6</v>
      </c>
      <c r="AD59" s="498"/>
      <c r="AE59" s="211">
        <v>3</v>
      </c>
      <c r="AF59" s="217">
        <v>2960.3070670580282</v>
      </c>
      <c r="AG59" s="214">
        <f t="shared" si="28"/>
        <v>986.76902235267607</v>
      </c>
      <c r="AH59" s="211">
        <f t="shared" si="36"/>
        <v>6</v>
      </c>
      <c r="AI59" s="498"/>
      <c r="AJ59" s="211">
        <v>3</v>
      </c>
      <c r="AK59" s="217">
        <v>2971.6496945010163</v>
      </c>
      <c r="AL59" s="214">
        <f t="shared" si="29"/>
        <v>990.54989816700538</v>
      </c>
      <c r="AM59" s="211">
        <f t="shared" si="37"/>
        <v>6</v>
      </c>
      <c r="AN59" s="498"/>
      <c r="AO59" s="211">
        <v>3</v>
      </c>
      <c r="AP59" s="217">
        <v>2972.6325851494275</v>
      </c>
      <c r="AQ59" s="214">
        <f t="shared" si="30"/>
        <v>990.87752838314248</v>
      </c>
      <c r="AR59" s="211">
        <f t="shared" si="38"/>
        <v>6</v>
      </c>
      <c r="AS59" s="498"/>
      <c r="AT59" s="211">
        <v>3</v>
      </c>
      <c r="AU59" s="217">
        <v>2973.6021018743691</v>
      </c>
      <c r="AV59" s="214">
        <f t="shared" si="31"/>
        <v>991.20070062478965</v>
      </c>
      <c r="AW59" s="211">
        <f t="shared" si="39"/>
        <v>6</v>
      </c>
      <c r="AX59" s="498"/>
    </row>
    <row r="60" spans="2:50" ht="14.25" hidden="1" customHeight="1" outlineLevel="1">
      <c r="B60" s="460"/>
      <c r="C60" s="209">
        <v>19</v>
      </c>
      <c r="D60" s="212" t="s">
        <v>189</v>
      </c>
      <c r="E60" s="213">
        <v>4</v>
      </c>
      <c r="F60" s="209">
        <v>3300</v>
      </c>
      <c r="G60" s="214">
        <f t="shared" si="24"/>
        <v>825</v>
      </c>
      <c r="H60" s="501"/>
      <c r="I60" s="215">
        <f t="shared" si="32"/>
        <v>4</v>
      </c>
      <c r="J60" s="215">
        <f t="shared" si="32"/>
        <v>2804.9131463408839</v>
      </c>
      <c r="K60" s="216">
        <f t="shared" si="32"/>
        <v>701.22828658522099</v>
      </c>
      <c r="L60" s="502"/>
      <c r="M60" s="215">
        <f>RANK(K60, K$42:$K$71)</f>
        <v>11</v>
      </c>
      <c r="N60" s="500"/>
      <c r="O60" s="497"/>
      <c r="P60" s="211">
        <v>4</v>
      </c>
      <c r="Q60" s="217">
        <v>2809.9726027397273</v>
      </c>
      <c r="R60" s="214">
        <f t="shared" si="25"/>
        <v>702.49315068493183</v>
      </c>
      <c r="S60" s="211">
        <f t="shared" si="33"/>
        <v>11</v>
      </c>
      <c r="T60" s="498"/>
      <c r="U60" s="211">
        <v>4</v>
      </c>
      <c r="V60" s="217">
        <v>2814.8275862068986</v>
      </c>
      <c r="W60" s="214">
        <f t="shared" si="26"/>
        <v>703.70689655172464</v>
      </c>
      <c r="X60" s="211">
        <f t="shared" si="34"/>
        <v>11</v>
      </c>
      <c r="Y60" s="498"/>
      <c r="Z60" s="211">
        <v>4</v>
      </c>
      <c r="AA60" s="217">
        <v>2803.3548387096753</v>
      </c>
      <c r="AB60" s="214">
        <f t="shared" si="27"/>
        <v>700.83870967741882</v>
      </c>
      <c r="AC60" s="211">
        <f t="shared" si="35"/>
        <v>11</v>
      </c>
      <c r="AD60" s="498"/>
      <c r="AE60" s="211">
        <v>4</v>
      </c>
      <c r="AF60" s="217">
        <v>2800.4132231405019</v>
      </c>
      <c r="AG60" s="214">
        <f t="shared" si="28"/>
        <v>700.10330578512549</v>
      </c>
      <c r="AH60" s="211">
        <f t="shared" si="36"/>
        <v>11</v>
      </c>
      <c r="AI60" s="498"/>
      <c r="AJ60" s="211">
        <v>4</v>
      </c>
      <c r="AK60" s="217">
        <v>2800.9598080383926</v>
      </c>
      <c r="AL60" s="214">
        <f t="shared" si="29"/>
        <v>700.23995200959814</v>
      </c>
      <c r="AM60" s="211">
        <f t="shared" si="37"/>
        <v>11</v>
      </c>
      <c r="AN60" s="498"/>
      <c r="AO60" s="211">
        <v>4</v>
      </c>
      <c r="AP60" s="217">
        <v>2803.8461538461538</v>
      </c>
      <c r="AQ60" s="214">
        <f t="shared" si="30"/>
        <v>700.96153846153845</v>
      </c>
      <c r="AR60" s="211">
        <f t="shared" si="38"/>
        <v>11</v>
      </c>
      <c r="AS60" s="498"/>
      <c r="AT60" s="211">
        <v>4</v>
      </c>
      <c r="AU60" s="217">
        <v>2801.0178117048372</v>
      </c>
      <c r="AV60" s="214">
        <f t="shared" si="31"/>
        <v>700.2544529262093</v>
      </c>
      <c r="AW60" s="211">
        <f t="shared" si="39"/>
        <v>12</v>
      </c>
      <c r="AX60" s="498"/>
    </row>
    <row r="61" spans="2:50" ht="14.25" hidden="1" customHeight="1" outlineLevel="1">
      <c r="B61" s="460"/>
      <c r="C61" s="209">
        <v>20</v>
      </c>
      <c r="D61" s="212" t="s">
        <v>190</v>
      </c>
      <c r="E61" s="213">
        <v>4</v>
      </c>
      <c r="F61" s="209">
        <v>3000</v>
      </c>
      <c r="G61" s="214">
        <f t="shared" si="24"/>
        <v>750</v>
      </c>
      <c r="H61" s="501"/>
      <c r="I61" s="215">
        <f t="shared" si="32"/>
        <v>4</v>
      </c>
      <c r="J61" s="215">
        <f t="shared" si="32"/>
        <v>2513.5669388039751</v>
      </c>
      <c r="K61" s="216">
        <f t="shared" si="32"/>
        <v>628.39173470099377</v>
      </c>
      <c r="L61" s="502"/>
      <c r="M61" s="215">
        <f>RANK(K61, K$42:$K$71)</f>
        <v>19</v>
      </c>
      <c r="N61" s="500"/>
      <c r="O61" s="497"/>
      <c r="P61" s="211">
        <v>4</v>
      </c>
      <c r="Q61" s="217">
        <v>2511.894039735098</v>
      </c>
      <c r="R61" s="214">
        <f t="shared" si="25"/>
        <v>627.97350993377449</v>
      </c>
      <c r="S61" s="211">
        <f t="shared" si="33"/>
        <v>18</v>
      </c>
      <c r="T61" s="498"/>
      <c r="U61" s="211">
        <v>4</v>
      </c>
      <c r="V61" s="217">
        <v>2514.1621621621625</v>
      </c>
      <c r="W61" s="214">
        <f t="shared" si="26"/>
        <v>628.54054054054063</v>
      </c>
      <c r="X61" s="211">
        <f t="shared" si="34"/>
        <v>18</v>
      </c>
      <c r="Y61" s="498"/>
      <c r="Z61" s="211">
        <v>4</v>
      </c>
      <c r="AA61" s="217">
        <v>2515.2422907489022</v>
      </c>
      <c r="AB61" s="214">
        <f t="shared" si="27"/>
        <v>628.81057268722554</v>
      </c>
      <c r="AC61" s="211">
        <f t="shared" si="35"/>
        <v>19</v>
      </c>
      <c r="AD61" s="498"/>
      <c r="AE61" s="211">
        <v>4</v>
      </c>
      <c r="AF61" s="217">
        <v>2510.9999999999891</v>
      </c>
      <c r="AG61" s="214">
        <f t="shared" si="28"/>
        <v>627.74999999999727</v>
      </c>
      <c r="AH61" s="211">
        <f t="shared" si="36"/>
        <v>19</v>
      </c>
      <c r="AI61" s="498"/>
      <c r="AJ61" s="211">
        <v>4</v>
      </c>
      <c r="AK61" s="217">
        <v>2510.6172839506148</v>
      </c>
      <c r="AL61" s="214">
        <f t="shared" si="29"/>
        <v>627.6543209876537</v>
      </c>
      <c r="AM61" s="211">
        <f t="shared" si="37"/>
        <v>19</v>
      </c>
      <c r="AN61" s="498"/>
      <c r="AO61" s="211">
        <v>4</v>
      </c>
      <c r="AP61" s="217">
        <v>2519.5527950310566</v>
      </c>
      <c r="AQ61" s="214">
        <f t="shared" si="30"/>
        <v>629.88819875776414</v>
      </c>
      <c r="AR61" s="211">
        <f t="shared" si="38"/>
        <v>19</v>
      </c>
      <c r="AS61" s="498"/>
      <c r="AT61" s="211">
        <v>4</v>
      </c>
      <c r="AU61" s="217">
        <v>2512.5000000000014</v>
      </c>
      <c r="AV61" s="214">
        <f t="shared" si="31"/>
        <v>628.12500000000034</v>
      </c>
      <c r="AW61" s="211">
        <f t="shared" si="39"/>
        <v>19</v>
      </c>
      <c r="AX61" s="498"/>
    </row>
    <row r="62" spans="2:50" ht="14.25" hidden="1" customHeight="1" outlineLevel="1">
      <c r="B62" s="460"/>
      <c r="C62" s="209">
        <v>21</v>
      </c>
      <c r="D62" s="212" t="s">
        <v>191</v>
      </c>
      <c r="E62" s="213">
        <v>5</v>
      </c>
      <c r="F62" s="209">
        <v>3300</v>
      </c>
      <c r="G62" s="214">
        <f t="shared" si="24"/>
        <v>660</v>
      </c>
      <c r="H62" s="501"/>
      <c r="I62" s="215">
        <f t="shared" si="32"/>
        <v>5</v>
      </c>
      <c r="J62" s="215">
        <f t="shared" si="32"/>
        <v>2769.8527368776631</v>
      </c>
      <c r="K62" s="216">
        <f t="shared" si="32"/>
        <v>553.97054737553265</v>
      </c>
      <c r="L62" s="502"/>
      <c r="M62" s="215">
        <f>RANK(K62, K$42:$K$71)</f>
        <v>25</v>
      </c>
      <c r="N62" s="500"/>
      <c r="O62" s="497"/>
      <c r="P62" s="211">
        <v>5</v>
      </c>
      <c r="Q62" s="217">
        <v>2768.5714285714275</v>
      </c>
      <c r="R62" s="214">
        <f t="shared" si="25"/>
        <v>553.71428571428555</v>
      </c>
      <c r="S62" s="211">
        <f t="shared" si="33"/>
        <v>25</v>
      </c>
      <c r="T62" s="498"/>
      <c r="U62" s="211">
        <v>5</v>
      </c>
      <c r="V62" s="217">
        <v>2772.0438845997583</v>
      </c>
      <c r="W62" s="214">
        <f t="shared" si="26"/>
        <v>554.40877691995161</v>
      </c>
      <c r="X62" s="211">
        <f t="shared" si="34"/>
        <v>25</v>
      </c>
      <c r="Y62" s="498"/>
      <c r="Z62" s="211">
        <v>5</v>
      </c>
      <c r="AA62" s="217">
        <v>2772.7659574468094</v>
      </c>
      <c r="AB62" s="214">
        <f t="shared" si="27"/>
        <v>554.55319148936189</v>
      </c>
      <c r="AC62" s="211">
        <f t="shared" si="35"/>
        <v>25</v>
      </c>
      <c r="AD62" s="498"/>
      <c r="AE62" s="211">
        <v>5</v>
      </c>
      <c r="AF62" s="217">
        <v>2769.1078561917361</v>
      </c>
      <c r="AG62" s="214">
        <f t="shared" si="28"/>
        <v>553.82157123834725</v>
      </c>
      <c r="AH62" s="211">
        <f t="shared" si="36"/>
        <v>25</v>
      </c>
      <c r="AI62" s="498"/>
      <c r="AJ62" s="211">
        <v>5</v>
      </c>
      <c r="AK62" s="217">
        <v>2767.3069064160172</v>
      </c>
      <c r="AL62" s="214">
        <f t="shared" si="29"/>
        <v>553.46138128320342</v>
      </c>
      <c r="AM62" s="211">
        <f t="shared" si="37"/>
        <v>25</v>
      </c>
      <c r="AN62" s="498"/>
      <c r="AO62" s="211">
        <v>5</v>
      </c>
      <c r="AP62" s="217">
        <v>2770.6948640483333</v>
      </c>
      <c r="AQ62" s="214">
        <f t="shared" si="30"/>
        <v>554.13897280966671</v>
      </c>
      <c r="AR62" s="211">
        <f t="shared" si="38"/>
        <v>25</v>
      </c>
      <c r="AS62" s="498"/>
      <c r="AT62" s="211">
        <v>5</v>
      </c>
      <c r="AU62" s="217">
        <v>2768.4782608695623</v>
      </c>
      <c r="AV62" s="214">
        <f t="shared" si="31"/>
        <v>553.69565217391244</v>
      </c>
      <c r="AW62" s="211">
        <f t="shared" si="39"/>
        <v>24</v>
      </c>
      <c r="AX62" s="498"/>
    </row>
    <row r="63" spans="2:50" ht="14.25" hidden="1" customHeight="1" outlineLevel="1">
      <c r="B63" s="460"/>
      <c r="C63" s="209">
        <v>22</v>
      </c>
      <c r="D63" s="212" t="s">
        <v>192</v>
      </c>
      <c r="E63" s="213">
        <v>4</v>
      </c>
      <c r="F63" s="209">
        <v>2700</v>
      </c>
      <c r="G63" s="214">
        <f t="shared" si="24"/>
        <v>675</v>
      </c>
      <c r="H63" s="501"/>
      <c r="I63" s="215">
        <f t="shared" si="32"/>
        <v>4</v>
      </c>
      <c r="J63" s="215">
        <f t="shared" si="32"/>
        <v>2397.4012768925313</v>
      </c>
      <c r="K63" s="216">
        <f t="shared" si="32"/>
        <v>599.35031922313283</v>
      </c>
      <c r="L63" s="502"/>
      <c r="M63" s="215">
        <f>RANK(K63, K$42:$K$71)</f>
        <v>23</v>
      </c>
      <c r="N63" s="500"/>
      <c r="O63" s="497"/>
      <c r="P63" s="211">
        <v>4</v>
      </c>
      <c r="Q63" s="217">
        <v>2397.8411292554656</v>
      </c>
      <c r="R63" s="214">
        <f t="shared" si="25"/>
        <v>599.4602823138664</v>
      </c>
      <c r="S63" s="211">
        <f t="shared" si="33"/>
        <v>23</v>
      </c>
      <c r="T63" s="498"/>
      <c r="U63" s="211">
        <v>4</v>
      </c>
      <c r="V63" s="217">
        <v>2398.3130667041551</v>
      </c>
      <c r="W63" s="214">
        <f t="shared" si="26"/>
        <v>599.57826667603877</v>
      </c>
      <c r="X63" s="211">
        <f t="shared" si="34"/>
        <v>23</v>
      </c>
      <c r="Y63" s="498"/>
      <c r="Z63" s="211">
        <v>4</v>
      </c>
      <c r="AA63" s="217">
        <v>2398.0891719745205</v>
      </c>
      <c r="AB63" s="214">
        <f t="shared" si="27"/>
        <v>599.52229299363012</v>
      </c>
      <c r="AC63" s="211">
        <f t="shared" si="35"/>
        <v>23</v>
      </c>
      <c r="AD63" s="498"/>
      <c r="AE63" s="211">
        <v>4</v>
      </c>
      <c r="AF63" s="217">
        <v>2396.6802278275031</v>
      </c>
      <c r="AG63" s="214">
        <f t="shared" si="28"/>
        <v>599.17005695687578</v>
      </c>
      <c r="AH63" s="211">
        <f t="shared" si="36"/>
        <v>23</v>
      </c>
      <c r="AI63" s="498"/>
      <c r="AJ63" s="211">
        <v>4</v>
      </c>
      <c r="AK63" s="217">
        <v>2396.1056603773582</v>
      </c>
      <c r="AL63" s="214">
        <f t="shared" si="29"/>
        <v>599.02641509433954</v>
      </c>
      <c r="AM63" s="211">
        <f t="shared" si="37"/>
        <v>23</v>
      </c>
      <c r="AN63" s="498"/>
      <c r="AO63" s="211">
        <v>4</v>
      </c>
      <c r="AP63" s="217">
        <v>2396.9483568075116</v>
      </c>
      <c r="AQ63" s="214">
        <f t="shared" si="30"/>
        <v>599.23708920187789</v>
      </c>
      <c r="AR63" s="211">
        <f t="shared" si="38"/>
        <v>23</v>
      </c>
      <c r="AS63" s="498"/>
      <c r="AT63" s="211">
        <v>4</v>
      </c>
      <c r="AU63" s="217">
        <v>2397.8313253012038</v>
      </c>
      <c r="AV63" s="214">
        <f t="shared" si="31"/>
        <v>599.45783132530096</v>
      </c>
      <c r="AW63" s="211">
        <f t="shared" si="39"/>
        <v>22</v>
      </c>
      <c r="AX63" s="498"/>
    </row>
    <row r="64" spans="2:50" ht="14.25" hidden="1" customHeight="1" outlineLevel="1">
      <c r="B64" s="460"/>
      <c r="C64" s="209">
        <v>23</v>
      </c>
      <c r="D64" s="212" t="s">
        <v>193</v>
      </c>
      <c r="E64" s="213">
        <v>4</v>
      </c>
      <c r="F64" s="209">
        <v>3300</v>
      </c>
      <c r="G64" s="214">
        <f t="shared" si="24"/>
        <v>825</v>
      </c>
      <c r="H64" s="501"/>
      <c r="I64" s="215">
        <f t="shared" si="32"/>
        <v>4</v>
      </c>
      <c r="J64" s="215">
        <f t="shared" si="32"/>
        <v>2741.2771950772553</v>
      </c>
      <c r="K64" s="216">
        <f t="shared" si="32"/>
        <v>685.31929876931383</v>
      </c>
      <c r="L64" s="502"/>
      <c r="M64" s="215">
        <f>RANK(K64, K$42:$K$71)</f>
        <v>17</v>
      </c>
      <c r="N64" s="500"/>
      <c r="O64" s="497"/>
      <c r="P64" s="211">
        <v>4</v>
      </c>
      <c r="Q64" s="217">
        <v>2740.0766735476268</v>
      </c>
      <c r="R64" s="214">
        <f t="shared" si="25"/>
        <v>685.0191683869067</v>
      </c>
      <c r="S64" s="211">
        <f t="shared" si="33"/>
        <v>17</v>
      </c>
      <c r="T64" s="498"/>
      <c r="U64" s="211">
        <v>4</v>
      </c>
      <c r="V64" s="217">
        <v>2742.652757078984</v>
      </c>
      <c r="W64" s="214">
        <f t="shared" si="26"/>
        <v>685.663189269746</v>
      </c>
      <c r="X64" s="211">
        <f t="shared" si="34"/>
        <v>17</v>
      </c>
      <c r="Y64" s="498"/>
      <c r="Z64" s="211">
        <v>4</v>
      </c>
      <c r="AA64" s="217">
        <v>2743.4768320736093</v>
      </c>
      <c r="AB64" s="214">
        <f t="shared" si="27"/>
        <v>685.86920801840233</v>
      </c>
      <c r="AC64" s="211">
        <f t="shared" si="35"/>
        <v>17</v>
      </c>
      <c r="AD64" s="498"/>
      <c r="AE64" s="211">
        <v>4</v>
      </c>
      <c r="AF64" s="217">
        <v>2740.0754716981046</v>
      </c>
      <c r="AG64" s="214">
        <f t="shared" si="28"/>
        <v>685.01886792452615</v>
      </c>
      <c r="AH64" s="211">
        <f t="shared" si="36"/>
        <v>17</v>
      </c>
      <c r="AI64" s="498"/>
      <c r="AJ64" s="211">
        <v>4</v>
      </c>
      <c r="AK64" s="217">
        <v>2738.7781350482314</v>
      </c>
      <c r="AL64" s="214">
        <f t="shared" si="29"/>
        <v>684.69453376205786</v>
      </c>
      <c r="AM64" s="211">
        <f t="shared" si="37"/>
        <v>17</v>
      </c>
      <c r="AN64" s="498"/>
      <c r="AO64" s="211">
        <v>4</v>
      </c>
      <c r="AP64" s="217">
        <v>2744.0203562340994</v>
      </c>
      <c r="AQ64" s="214">
        <f t="shared" si="30"/>
        <v>686.00508905852485</v>
      </c>
      <c r="AR64" s="211">
        <f t="shared" si="38"/>
        <v>17</v>
      </c>
      <c r="AS64" s="498"/>
      <c r="AT64" s="211">
        <v>4</v>
      </c>
      <c r="AU64" s="217">
        <v>2739.8601398601327</v>
      </c>
      <c r="AV64" s="214">
        <f t="shared" si="31"/>
        <v>684.96503496503317</v>
      </c>
      <c r="AW64" s="211">
        <f t="shared" si="39"/>
        <v>17</v>
      </c>
      <c r="AX64" s="498"/>
    </row>
    <row r="65" spans="1:50" ht="14.25" hidden="1" customHeight="1" outlineLevel="1">
      <c r="B65" s="460"/>
      <c r="C65" s="209">
        <v>24</v>
      </c>
      <c r="D65" s="212" t="s">
        <v>194</v>
      </c>
      <c r="E65" s="213">
        <v>3</v>
      </c>
      <c r="F65" s="209">
        <v>3600</v>
      </c>
      <c r="G65" s="214">
        <f t="shared" si="24"/>
        <v>1200</v>
      </c>
      <c r="H65" s="501"/>
      <c r="I65" s="215">
        <f t="shared" si="32"/>
        <v>3</v>
      </c>
      <c r="J65" s="215">
        <f t="shared" si="32"/>
        <v>2987.7582192142158</v>
      </c>
      <c r="K65" s="216">
        <f t="shared" si="32"/>
        <v>995.91940640473854</v>
      </c>
      <c r="L65" s="502"/>
      <c r="M65" s="215">
        <f>RANK(K65, K$42:$K$71)</f>
        <v>5</v>
      </c>
      <c r="N65" s="500"/>
      <c r="O65" s="497"/>
      <c r="P65" s="211">
        <v>3</v>
      </c>
      <c r="Q65" s="217">
        <v>2989.6530206315783</v>
      </c>
      <c r="R65" s="214">
        <f t="shared" si="25"/>
        <v>996.55100687719278</v>
      </c>
      <c r="S65" s="211">
        <f t="shared" si="33"/>
        <v>5</v>
      </c>
      <c r="T65" s="498"/>
      <c r="U65" s="211">
        <v>3</v>
      </c>
      <c r="V65" s="217">
        <v>2987.2799301211503</v>
      </c>
      <c r="W65" s="214">
        <f t="shared" si="26"/>
        <v>995.7599767070501</v>
      </c>
      <c r="X65" s="211">
        <f t="shared" si="34"/>
        <v>5</v>
      </c>
      <c r="Y65" s="498"/>
      <c r="Z65" s="211">
        <v>3</v>
      </c>
      <c r="AA65" s="217">
        <v>2983.3378001662595</v>
      </c>
      <c r="AB65" s="214">
        <f t="shared" si="27"/>
        <v>994.44593338875313</v>
      </c>
      <c r="AC65" s="211">
        <f t="shared" si="35"/>
        <v>5</v>
      </c>
      <c r="AD65" s="498"/>
      <c r="AE65" s="211">
        <v>3</v>
      </c>
      <c r="AF65" s="217">
        <v>2986.87701685191</v>
      </c>
      <c r="AG65" s="214">
        <f t="shared" si="28"/>
        <v>995.62567228396995</v>
      </c>
      <c r="AH65" s="211">
        <f t="shared" si="36"/>
        <v>4</v>
      </c>
      <c r="AI65" s="498"/>
      <c r="AJ65" s="211">
        <v>3</v>
      </c>
      <c r="AK65" s="217">
        <v>2988.9641819941871</v>
      </c>
      <c r="AL65" s="214">
        <f t="shared" si="29"/>
        <v>996.32139399806238</v>
      </c>
      <c r="AM65" s="211">
        <f t="shared" si="37"/>
        <v>4</v>
      </c>
      <c r="AN65" s="498"/>
      <c r="AO65" s="211">
        <v>3</v>
      </c>
      <c r="AP65" s="217">
        <v>2989.3916691639192</v>
      </c>
      <c r="AQ65" s="214">
        <f t="shared" si="30"/>
        <v>996.46388972130637</v>
      </c>
      <c r="AR65" s="211">
        <f t="shared" si="38"/>
        <v>4</v>
      </c>
      <c r="AS65" s="498"/>
      <c r="AT65" s="211">
        <v>3</v>
      </c>
      <c r="AU65" s="217">
        <v>2988.8039155705055</v>
      </c>
      <c r="AV65" s="214">
        <f t="shared" si="31"/>
        <v>996.26797185683517</v>
      </c>
      <c r="AW65" s="211">
        <f t="shared" si="39"/>
        <v>4</v>
      </c>
      <c r="AX65" s="498"/>
    </row>
    <row r="66" spans="1:50" ht="14.25" hidden="1" customHeight="1" outlineLevel="1">
      <c r="B66" s="460"/>
      <c r="C66" s="209">
        <v>25</v>
      </c>
      <c r="D66" s="212" t="s">
        <v>195</v>
      </c>
      <c r="E66" s="213">
        <v>3</v>
      </c>
      <c r="F66" s="209">
        <v>3600</v>
      </c>
      <c r="G66" s="214">
        <f t="shared" si="24"/>
        <v>1200</v>
      </c>
      <c r="H66" s="501"/>
      <c r="I66" s="215">
        <f t="shared" si="32"/>
        <v>3</v>
      </c>
      <c r="J66" s="215">
        <f t="shared" si="32"/>
        <v>3000.2792200145009</v>
      </c>
      <c r="K66" s="216">
        <f t="shared" si="32"/>
        <v>1000.0930733381668</v>
      </c>
      <c r="L66" s="502"/>
      <c r="M66" s="215">
        <f>RANK(K66, K$42:$K$71)</f>
        <v>2</v>
      </c>
      <c r="N66" s="500"/>
      <c r="O66" s="497"/>
      <c r="P66" s="211">
        <v>3</v>
      </c>
      <c r="Q66" s="217">
        <v>3001.638054922455</v>
      </c>
      <c r="R66" s="214">
        <f t="shared" si="25"/>
        <v>1000.546018307485</v>
      </c>
      <c r="S66" s="211">
        <f t="shared" si="33"/>
        <v>2</v>
      </c>
      <c r="T66" s="498"/>
      <c r="U66" s="211">
        <v>3</v>
      </c>
      <c r="V66" s="217">
        <v>3000.9353273365755</v>
      </c>
      <c r="W66" s="214">
        <f t="shared" si="26"/>
        <v>1000.3117757788585</v>
      </c>
      <c r="X66" s="211">
        <f t="shared" si="34"/>
        <v>2</v>
      </c>
      <c r="Y66" s="498"/>
      <c r="Z66" s="211">
        <v>3</v>
      </c>
      <c r="AA66" s="217">
        <v>2999.7734029178951</v>
      </c>
      <c r="AB66" s="214">
        <f t="shared" si="27"/>
        <v>999.92446763929831</v>
      </c>
      <c r="AC66" s="211">
        <f t="shared" si="35"/>
        <v>2</v>
      </c>
      <c r="AD66" s="498"/>
      <c r="AE66" s="211">
        <v>3</v>
      </c>
      <c r="AF66" s="217">
        <v>2998.1144512101655</v>
      </c>
      <c r="AG66" s="214">
        <f t="shared" si="28"/>
        <v>999.37148373672187</v>
      </c>
      <c r="AH66" s="211">
        <f t="shared" si="36"/>
        <v>2</v>
      </c>
      <c r="AI66" s="498"/>
      <c r="AJ66" s="211">
        <v>3</v>
      </c>
      <c r="AK66" s="217">
        <v>2998.5162710452714</v>
      </c>
      <c r="AL66" s="214">
        <f t="shared" si="29"/>
        <v>999.50542368175718</v>
      </c>
      <c r="AM66" s="211">
        <f t="shared" si="37"/>
        <v>2</v>
      </c>
      <c r="AN66" s="498"/>
      <c r="AO66" s="211">
        <v>3</v>
      </c>
      <c r="AP66" s="217">
        <v>3002.3652172830584</v>
      </c>
      <c r="AQ66" s="214">
        <f t="shared" si="30"/>
        <v>1000.7884057610195</v>
      </c>
      <c r="AR66" s="211">
        <f t="shared" si="38"/>
        <v>1</v>
      </c>
      <c r="AS66" s="498"/>
      <c r="AT66" s="211">
        <v>3</v>
      </c>
      <c r="AU66" s="217">
        <v>3000.6118153860853</v>
      </c>
      <c r="AV66" s="214">
        <f t="shared" si="31"/>
        <v>1000.2039384620284</v>
      </c>
      <c r="AW66" s="211">
        <f t="shared" si="39"/>
        <v>2</v>
      </c>
      <c r="AX66" s="498"/>
    </row>
    <row r="67" spans="1:50" ht="14.25" hidden="1" customHeight="1" outlineLevel="1">
      <c r="B67" s="460"/>
      <c r="C67" s="209">
        <v>26</v>
      </c>
      <c r="D67" s="212" t="s">
        <v>196</v>
      </c>
      <c r="E67" s="213">
        <v>4</v>
      </c>
      <c r="F67" s="209">
        <v>3300</v>
      </c>
      <c r="G67" s="214">
        <f t="shared" si="24"/>
        <v>825</v>
      </c>
      <c r="H67" s="501"/>
      <c r="I67" s="215">
        <f t="shared" si="32"/>
        <v>4</v>
      </c>
      <c r="J67" s="215">
        <f t="shared" si="32"/>
        <v>2794.01142046016</v>
      </c>
      <c r="K67" s="216">
        <f t="shared" si="32"/>
        <v>698.50285511504001</v>
      </c>
      <c r="L67" s="502"/>
      <c r="M67" s="215">
        <f>RANK(K67, K$42:$K$71)</f>
        <v>12</v>
      </c>
      <c r="N67" s="500"/>
      <c r="O67" s="497"/>
      <c r="P67" s="211">
        <v>4</v>
      </c>
      <c r="Q67" s="217">
        <v>2781.5529220947465</v>
      </c>
      <c r="R67" s="214">
        <f t="shared" si="25"/>
        <v>695.38823052368662</v>
      </c>
      <c r="S67" s="211">
        <f t="shared" si="33"/>
        <v>12</v>
      </c>
      <c r="T67" s="498"/>
      <c r="U67" s="211">
        <v>4</v>
      </c>
      <c r="V67" s="217">
        <v>2786.2072763383558</v>
      </c>
      <c r="W67" s="214">
        <f t="shared" si="26"/>
        <v>696.55181908458894</v>
      </c>
      <c r="X67" s="211">
        <f t="shared" si="34"/>
        <v>12</v>
      </c>
      <c r="Y67" s="498"/>
      <c r="Z67" s="211">
        <v>4</v>
      </c>
      <c r="AA67" s="217">
        <v>2793.0856651704703</v>
      </c>
      <c r="AB67" s="214">
        <f t="shared" si="27"/>
        <v>698.27141629261757</v>
      </c>
      <c r="AC67" s="211">
        <f t="shared" si="35"/>
        <v>12</v>
      </c>
      <c r="AD67" s="498"/>
      <c r="AE67" s="211">
        <v>4</v>
      </c>
      <c r="AF67" s="217">
        <v>2798.0406772441706</v>
      </c>
      <c r="AG67" s="214">
        <f t="shared" si="28"/>
        <v>699.51016931104266</v>
      </c>
      <c r="AH67" s="211">
        <f t="shared" si="36"/>
        <v>12</v>
      </c>
      <c r="AI67" s="498"/>
      <c r="AJ67" s="211">
        <v>4</v>
      </c>
      <c r="AK67" s="217">
        <v>2795.8107028753984</v>
      </c>
      <c r="AL67" s="214">
        <f t="shared" si="29"/>
        <v>698.9526757188496</v>
      </c>
      <c r="AM67" s="211">
        <f t="shared" si="37"/>
        <v>12</v>
      </c>
      <c r="AN67" s="498"/>
      <c r="AO67" s="211">
        <v>4</v>
      </c>
      <c r="AP67" s="217">
        <v>2799.6462524587814</v>
      </c>
      <c r="AQ67" s="214">
        <f t="shared" si="30"/>
        <v>699.91156311469535</v>
      </c>
      <c r="AR67" s="211">
        <f t="shared" si="38"/>
        <v>12</v>
      </c>
      <c r="AS67" s="498"/>
      <c r="AT67" s="211">
        <v>4</v>
      </c>
      <c r="AU67" s="217">
        <v>2803.7364470391976</v>
      </c>
      <c r="AV67" s="214">
        <f t="shared" si="31"/>
        <v>700.93411175979941</v>
      </c>
      <c r="AW67" s="211">
        <f t="shared" si="39"/>
        <v>11</v>
      </c>
      <c r="AX67" s="498"/>
    </row>
    <row r="68" spans="1:50" ht="14.25" hidden="1" customHeight="1" outlineLevel="1">
      <c r="B68" s="460"/>
      <c r="C68" s="209">
        <v>27</v>
      </c>
      <c r="D68" s="212" t="s">
        <v>197</v>
      </c>
      <c r="E68" s="213">
        <v>4</v>
      </c>
      <c r="F68" s="209">
        <v>3300</v>
      </c>
      <c r="G68" s="214">
        <f t="shared" si="24"/>
        <v>825</v>
      </c>
      <c r="H68" s="501"/>
      <c r="I68" s="215">
        <f t="shared" si="32"/>
        <v>4</v>
      </c>
      <c r="J68" s="215">
        <f t="shared" si="32"/>
        <v>2820.1344643821512</v>
      </c>
      <c r="K68" s="216">
        <f t="shared" si="32"/>
        <v>705.03361609553781</v>
      </c>
      <c r="L68" s="502"/>
      <c r="M68" s="215">
        <f>RANK(K68, K$42:$K$71)</f>
        <v>9</v>
      </c>
      <c r="N68" s="500"/>
      <c r="O68" s="497"/>
      <c r="P68" s="211">
        <v>4</v>
      </c>
      <c r="Q68" s="217">
        <v>2814.1463414634172</v>
      </c>
      <c r="R68" s="214">
        <f t="shared" si="25"/>
        <v>703.53658536585431</v>
      </c>
      <c r="S68" s="211">
        <f t="shared" si="33"/>
        <v>10</v>
      </c>
      <c r="T68" s="498"/>
      <c r="U68" s="211">
        <v>4</v>
      </c>
      <c r="V68" s="217">
        <v>2817.8881987577633</v>
      </c>
      <c r="W68" s="214">
        <f t="shared" si="26"/>
        <v>704.47204968944084</v>
      </c>
      <c r="X68" s="211">
        <f t="shared" si="34"/>
        <v>10</v>
      </c>
      <c r="Y68" s="498"/>
      <c r="Z68" s="211">
        <v>4</v>
      </c>
      <c r="AA68" s="217">
        <v>2820.3991130820386</v>
      </c>
      <c r="AB68" s="214">
        <f t="shared" si="27"/>
        <v>705.09977827050966</v>
      </c>
      <c r="AC68" s="211">
        <f t="shared" si="35"/>
        <v>10</v>
      </c>
      <c r="AD68" s="498"/>
      <c r="AE68" s="211">
        <v>4</v>
      </c>
      <c r="AF68" s="217">
        <v>2818.9830508474574</v>
      </c>
      <c r="AG68" s="214">
        <f t="shared" si="28"/>
        <v>704.74576271186436</v>
      </c>
      <c r="AH68" s="211">
        <f t="shared" si="36"/>
        <v>9</v>
      </c>
      <c r="AI68" s="498"/>
      <c r="AJ68" s="211">
        <v>4</v>
      </c>
      <c r="AK68" s="217">
        <v>2822.3236636725119</v>
      </c>
      <c r="AL68" s="214">
        <f t="shared" si="29"/>
        <v>705.58091591812797</v>
      </c>
      <c r="AM68" s="211">
        <f t="shared" si="37"/>
        <v>9</v>
      </c>
      <c r="AN68" s="498"/>
      <c r="AO68" s="211">
        <v>4</v>
      </c>
      <c r="AP68" s="217">
        <v>2824.2995288866855</v>
      </c>
      <c r="AQ68" s="214">
        <f t="shared" si="30"/>
        <v>706.07488222167137</v>
      </c>
      <c r="AR68" s="211">
        <f t="shared" si="38"/>
        <v>9</v>
      </c>
      <c r="AS68" s="498"/>
      <c r="AT68" s="211">
        <v>4</v>
      </c>
      <c r="AU68" s="217">
        <v>2822.901353965186</v>
      </c>
      <c r="AV68" s="214">
        <f t="shared" si="31"/>
        <v>705.7253384912965</v>
      </c>
      <c r="AW68" s="211">
        <f t="shared" si="39"/>
        <v>9</v>
      </c>
      <c r="AX68" s="498"/>
    </row>
    <row r="69" spans="1:50" ht="14.25" hidden="1" customHeight="1" outlineLevel="1">
      <c r="B69" s="460"/>
      <c r="C69" s="209">
        <v>28</v>
      </c>
      <c r="D69" s="212"/>
      <c r="E69" s="209"/>
      <c r="F69" s="209"/>
      <c r="G69" s="209"/>
      <c r="H69" s="501"/>
      <c r="I69" s="215"/>
      <c r="J69" s="215"/>
      <c r="K69" s="216"/>
      <c r="L69" s="502"/>
      <c r="M69" s="215"/>
      <c r="N69" s="500"/>
      <c r="O69" s="497"/>
      <c r="P69" s="211"/>
      <c r="Q69" s="217"/>
      <c r="R69" s="218"/>
      <c r="S69" s="211"/>
      <c r="T69" s="498"/>
      <c r="U69" s="211"/>
      <c r="V69" s="217"/>
      <c r="W69" s="214"/>
      <c r="X69" s="211"/>
      <c r="Y69" s="498"/>
      <c r="Z69" s="211"/>
      <c r="AA69" s="217"/>
      <c r="AB69" s="214"/>
      <c r="AC69" s="211"/>
      <c r="AD69" s="498"/>
      <c r="AE69" s="211"/>
      <c r="AF69" s="217"/>
      <c r="AG69" s="214"/>
      <c r="AH69" s="211"/>
      <c r="AI69" s="498"/>
      <c r="AJ69" s="211"/>
      <c r="AK69" s="217"/>
      <c r="AL69" s="214"/>
      <c r="AM69" s="211"/>
      <c r="AN69" s="498"/>
      <c r="AO69" s="211"/>
      <c r="AP69" s="217"/>
      <c r="AQ69" s="214"/>
      <c r="AR69" s="211"/>
      <c r="AS69" s="498"/>
      <c r="AT69" s="211"/>
      <c r="AU69" s="217"/>
      <c r="AV69" s="214"/>
      <c r="AW69" s="211"/>
      <c r="AX69" s="498"/>
    </row>
    <row r="70" spans="1:50" ht="14.25" hidden="1" customHeight="1" outlineLevel="1">
      <c r="B70" s="460"/>
      <c r="C70" s="209">
        <v>29</v>
      </c>
      <c r="D70" s="212"/>
      <c r="E70" s="209"/>
      <c r="F70" s="209"/>
      <c r="G70" s="209"/>
      <c r="H70" s="501"/>
      <c r="I70" s="215"/>
      <c r="J70" s="215"/>
      <c r="K70" s="216"/>
      <c r="L70" s="502"/>
      <c r="M70" s="215"/>
      <c r="N70" s="500"/>
      <c r="O70" s="497"/>
      <c r="P70" s="211"/>
      <c r="Q70" s="217"/>
      <c r="R70" s="218"/>
      <c r="S70" s="211"/>
      <c r="T70" s="498"/>
      <c r="U70" s="211"/>
      <c r="V70" s="217"/>
      <c r="W70" s="214"/>
      <c r="X70" s="211"/>
      <c r="Y70" s="498"/>
      <c r="Z70" s="211"/>
      <c r="AA70" s="217"/>
      <c r="AB70" s="214"/>
      <c r="AC70" s="211"/>
      <c r="AD70" s="498"/>
      <c r="AE70" s="211"/>
      <c r="AF70" s="217"/>
      <c r="AG70" s="214"/>
      <c r="AH70" s="211"/>
      <c r="AI70" s="498"/>
      <c r="AJ70" s="211"/>
      <c r="AK70" s="217"/>
      <c r="AL70" s="214"/>
      <c r="AM70" s="211"/>
      <c r="AN70" s="498"/>
      <c r="AO70" s="211"/>
      <c r="AP70" s="217"/>
      <c r="AQ70" s="214"/>
      <c r="AR70" s="211"/>
      <c r="AS70" s="498"/>
      <c r="AT70" s="211"/>
      <c r="AU70" s="217"/>
      <c r="AV70" s="214"/>
      <c r="AW70" s="211"/>
      <c r="AX70" s="498"/>
    </row>
    <row r="71" spans="1:50" ht="14.25" hidden="1" customHeight="1" outlineLevel="1">
      <c r="B71" s="460"/>
      <c r="C71" s="209">
        <v>30</v>
      </c>
      <c r="D71" s="212"/>
      <c r="E71" s="209"/>
      <c r="F71" s="209"/>
      <c r="G71" s="209"/>
      <c r="H71" s="501"/>
      <c r="I71" s="215"/>
      <c r="J71" s="215"/>
      <c r="K71" s="216"/>
      <c r="L71" s="502"/>
      <c r="M71" s="215"/>
      <c r="N71" s="500"/>
      <c r="O71" s="497"/>
      <c r="P71" s="211"/>
      <c r="Q71" s="217"/>
      <c r="R71" s="218"/>
      <c r="S71" s="211"/>
      <c r="T71" s="498"/>
      <c r="U71" s="211"/>
      <c r="V71" s="217"/>
      <c r="W71" s="214"/>
      <c r="X71" s="211"/>
      <c r="Y71" s="498"/>
      <c r="Z71" s="211"/>
      <c r="AA71" s="217"/>
      <c r="AB71" s="214"/>
      <c r="AC71" s="211"/>
      <c r="AD71" s="498"/>
      <c r="AE71" s="211"/>
      <c r="AF71" s="217"/>
      <c r="AG71" s="214"/>
      <c r="AH71" s="211"/>
      <c r="AI71" s="498"/>
      <c r="AJ71" s="211"/>
      <c r="AK71" s="217"/>
      <c r="AL71" s="214"/>
      <c r="AM71" s="211"/>
      <c r="AN71" s="498"/>
      <c r="AO71" s="211"/>
      <c r="AP71" s="217"/>
      <c r="AQ71" s="214"/>
      <c r="AR71" s="211"/>
      <c r="AS71" s="498"/>
      <c r="AT71" s="211"/>
      <c r="AU71" s="217"/>
      <c r="AV71" s="214"/>
      <c r="AW71" s="211"/>
      <c r="AX71" s="498"/>
    </row>
    <row r="72" spans="1:50" ht="14.25" hidden="1" customHeight="1" outlineLevel="1" collapsed="1">
      <c r="B72" s="552" t="s">
        <v>198</v>
      </c>
      <c r="C72" s="503"/>
      <c r="D72" s="503"/>
      <c r="E72" s="503"/>
      <c r="F72" s="503"/>
      <c r="G72" s="503"/>
      <c r="H72" s="503"/>
      <c r="I72" s="503"/>
      <c r="J72" s="503"/>
      <c r="K72" s="503"/>
      <c r="L72" s="503"/>
      <c r="M72" s="504"/>
      <c r="N72" s="507" t="s">
        <v>128</v>
      </c>
      <c r="O72" s="507" t="s">
        <v>77</v>
      </c>
      <c r="P72" s="509">
        <v>45881</v>
      </c>
      <c r="Q72" s="510"/>
      <c r="R72" s="510"/>
      <c r="S72" s="510"/>
      <c r="T72" s="510"/>
      <c r="U72" s="511">
        <f>P72+1</f>
        <v>45882</v>
      </c>
      <c r="V72" s="512"/>
      <c r="W72" s="512"/>
      <c r="X72" s="512"/>
      <c r="Y72" s="512"/>
      <c r="Z72" s="509">
        <f t="shared" ref="Z72" si="40">U72+1</f>
        <v>45883</v>
      </c>
      <c r="AA72" s="510"/>
      <c r="AB72" s="510"/>
      <c r="AC72" s="510"/>
      <c r="AD72" s="510"/>
      <c r="AE72" s="511">
        <f t="shared" ref="AE72" si="41">Z72+1</f>
        <v>45884</v>
      </c>
      <c r="AF72" s="512"/>
      <c r="AG72" s="512"/>
      <c r="AH72" s="512"/>
      <c r="AI72" s="512"/>
      <c r="AJ72" s="513">
        <f t="shared" ref="AJ72" si="42">AE72+1</f>
        <v>45885</v>
      </c>
      <c r="AK72" s="514"/>
      <c r="AL72" s="514"/>
      <c r="AM72" s="514"/>
      <c r="AN72" s="515"/>
      <c r="AO72" s="511">
        <f t="shared" ref="AO72" si="43">AJ72+1</f>
        <v>45886</v>
      </c>
      <c r="AP72" s="512"/>
      <c r="AQ72" s="512"/>
      <c r="AR72" s="512"/>
      <c r="AS72" s="512"/>
      <c r="AT72" s="513">
        <f t="shared" ref="AT72" si="44">AO72+1</f>
        <v>45887</v>
      </c>
      <c r="AU72" s="514"/>
      <c r="AV72" s="514"/>
      <c r="AW72" s="514"/>
      <c r="AX72" s="515"/>
    </row>
    <row r="73" spans="1:50" ht="14.25" hidden="1" customHeight="1" outlineLevel="1">
      <c r="B73" s="505"/>
      <c r="C73" s="505"/>
      <c r="D73" s="505"/>
      <c r="E73" s="505"/>
      <c r="F73" s="505"/>
      <c r="G73" s="505"/>
      <c r="H73" s="505"/>
      <c r="I73" s="505"/>
      <c r="J73" s="505"/>
      <c r="K73" s="505"/>
      <c r="L73" s="505"/>
      <c r="M73" s="506"/>
      <c r="N73" s="508"/>
      <c r="O73" s="508"/>
      <c r="P73" s="516">
        <f>P72</f>
        <v>45881</v>
      </c>
      <c r="Q73" s="516"/>
      <c r="R73" s="516"/>
      <c r="S73" s="516"/>
      <c r="T73" s="516"/>
      <c r="U73" s="517">
        <f>U72</f>
        <v>45882</v>
      </c>
      <c r="V73" s="517"/>
      <c r="W73" s="517"/>
      <c r="X73" s="517"/>
      <c r="Y73" s="517"/>
      <c r="Z73" s="516">
        <f t="shared" ref="Z73" si="45">Z72</f>
        <v>45883</v>
      </c>
      <c r="AA73" s="516"/>
      <c r="AB73" s="516"/>
      <c r="AC73" s="516"/>
      <c r="AD73" s="516"/>
      <c r="AE73" s="517">
        <f t="shared" ref="AE73" si="46">AE72</f>
        <v>45884</v>
      </c>
      <c r="AF73" s="517"/>
      <c r="AG73" s="517"/>
      <c r="AH73" s="517"/>
      <c r="AI73" s="517"/>
      <c r="AJ73" s="518">
        <f t="shared" ref="AJ73" si="47">AJ72</f>
        <v>45885</v>
      </c>
      <c r="AK73" s="519"/>
      <c r="AL73" s="519"/>
      <c r="AM73" s="519"/>
      <c r="AN73" s="520"/>
      <c r="AO73" s="517">
        <f t="shared" ref="AO73" si="48">AO72</f>
        <v>45886</v>
      </c>
      <c r="AP73" s="517"/>
      <c r="AQ73" s="517"/>
      <c r="AR73" s="517"/>
      <c r="AS73" s="517"/>
      <c r="AT73" s="518">
        <f t="shared" ref="AT73" si="49">AT72</f>
        <v>45887</v>
      </c>
      <c r="AU73" s="519"/>
      <c r="AV73" s="519"/>
      <c r="AW73" s="519"/>
      <c r="AX73" s="520"/>
    </row>
    <row r="74" spans="1:50" ht="14.25" hidden="1" customHeight="1" outlineLevel="1">
      <c r="B74" s="460" t="s">
        <v>129</v>
      </c>
      <c r="C74" s="460" t="s">
        <v>130</v>
      </c>
      <c r="D74" s="460"/>
      <c r="E74" s="460" t="s">
        <v>131</v>
      </c>
      <c r="F74" s="460"/>
      <c r="G74" s="460"/>
      <c r="H74" s="460" t="s">
        <v>132</v>
      </c>
      <c r="I74" s="499" t="s">
        <v>133</v>
      </c>
      <c r="J74" s="499"/>
      <c r="K74" s="499"/>
      <c r="L74" s="499" t="s">
        <v>132</v>
      </c>
      <c r="M74" s="499" t="s">
        <v>134</v>
      </c>
      <c r="N74" s="500"/>
      <c r="O74" s="497" t="s">
        <v>135</v>
      </c>
      <c r="P74" s="497" t="s">
        <v>136</v>
      </c>
      <c r="Q74" s="497"/>
      <c r="R74" s="497"/>
      <c r="S74" s="497"/>
      <c r="T74" s="497" t="s">
        <v>132</v>
      </c>
      <c r="U74" s="497" t="s">
        <v>136</v>
      </c>
      <c r="V74" s="497"/>
      <c r="W74" s="497"/>
      <c r="X74" s="497"/>
      <c r="Y74" s="497" t="s">
        <v>132</v>
      </c>
      <c r="Z74" s="497" t="s">
        <v>136</v>
      </c>
      <c r="AA74" s="497"/>
      <c r="AB74" s="497"/>
      <c r="AC74" s="497"/>
      <c r="AD74" s="497" t="s">
        <v>132</v>
      </c>
      <c r="AE74" s="497" t="s">
        <v>136</v>
      </c>
      <c r="AF74" s="497"/>
      <c r="AG74" s="497"/>
      <c r="AH74" s="497"/>
      <c r="AI74" s="497" t="s">
        <v>132</v>
      </c>
      <c r="AJ74" s="497" t="s">
        <v>136</v>
      </c>
      <c r="AK74" s="497"/>
      <c r="AL74" s="497"/>
      <c r="AM74" s="497"/>
      <c r="AN74" s="497" t="s">
        <v>132</v>
      </c>
      <c r="AO74" s="497" t="s">
        <v>136</v>
      </c>
      <c r="AP74" s="497"/>
      <c r="AQ74" s="497"/>
      <c r="AR74" s="497"/>
      <c r="AS74" s="497" t="s">
        <v>132</v>
      </c>
      <c r="AT74" s="497" t="s">
        <v>136</v>
      </c>
      <c r="AU74" s="497"/>
      <c r="AV74" s="497"/>
      <c r="AW74" s="497"/>
      <c r="AX74" s="497" t="s">
        <v>132</v>
      </c>
    </row>
    <row r="75" spans="1:50" ht="14.25" hidden="1" customHeight="1" outlineLevel="1">
      <c r="B75" s="460"/>
      <c r="C75" s="460"/>
      <c r="D75" s="460"/>
      <c r="E75" s="460" t="s">
        <v>137</v>
      </c>
      <c r="F75" s="460"/>
      <c r="G75" s="460"/>
      <c r="H75" s="460"/>
      <c r="I75" s="499" t="s">
        <v>137</v>
      </c>
      <c r="J75" s="499"/>
      <c r="K75" s="499"/>
      <c r="L75" s="499"/>
      <c r="M75" s="499"/>
      <c r="N75" s="500"/>
      <c r="O75" s="497"/>
      <c r="P75" s="497" t="s">
        <v>138</v>
      </c>
      <c r="Q75" s="497"/>
      <c r="R75" s="497"/>
      <c r="S75" s="497"/>
      <c r="T75" s="497"/>
      <c r="U75" s="497" t="s">
        <v>138</v>
      </c>
      <c r="V75" s="497"/>
      <c r="W75" s="497"/>
      <c r="X75" s="497"/>
      <c r="Y75" s="497"/>
      <c r="Z75" s="497" t="s">
        <v>138</v>
      </c>
      <c r="AA75" s="497"/>
      <c r="AB75" s="497"/>
      <c r="AC75" s="497"/>
      <c r="AD75" s="497"/>
      <c r="AE75" s="497" t="s">
        <v>138</v>
      </c>
      <c r="AF75" s="497"/>
      <c r="AG75" s="497"/>
      <c r="AH75" s="497"/>
      <c r="AI75" s="497"/>
      <c r="AJ75" s="497" t="s">
        <v>138</v>
      </c>
      <c r="AK75" s="497"/>
      <c r="AL75" s="497"/>
      <c r="AM75" s="497"/>
      <c r="AN75" s="497"/>
      <c r="AO75" s="497" t="s">
        <v>138</v>
      </c>
      <c r="AP75" s="497"/>
      <c r="AQ75" s="497"/>
      <c r="AR75" s="497"/>
      <c r="AS75" s="497"/>
      <c r="AT75" s="497" t="s">
        <v>138</v>
      </c>
      <c r="AU75" s="497"/>
      <c r="AV75" s="497"/>
      <c r="AW75" s="497"/>
      <c r="AX75" s="497"/>
    </row>
    <row r="76" spans="1:50" ht="14.25" hidden="1" customHeight="1" outlineLevel="1">
      <c r="A76" s="206"/>
      <c r="B76" s="460"/>
      <c r="C76" s="460"/>
      <c r="D76" s="460"/>
      <c r="E76" s="209" t="s">
        <v>139</v>
      </c>
      <c r="F76" s="209" t="s">
        <v>140</v>
      </c>
      <c r="G76" s="209" t="s">
        <v>141</v>
      </c>
      <c r="H76" s="460"/>
      <c r="I76" s="210" t="s">
        <v>139</v>
      </c>
      <c r="J76" s="210" t="s">
        <v>140</v>
      </c>
      <c r="K76" s="210" t="s">
        <v>141</v>
      </c>
      <c r="L76" s="499"/>
      <c r="M76" s="499"/>
      <c r="N76" s="500"/>
      <c r="O76" s="497"/>
      <c r="P76" s="211" t="s">
        <v>139</v>
      </c>
      <c r="Q76" s="211" t="s">
        <v>140</v>
      </c>
      <c r="R76" s="211" t="s">
        <v>141</v>
      </c>
      <c r="S76" s="211" t="s">
        <v>134</v>
      </c>
      <c r="T76" s="497"/>
      <c r="U76" s="211" t="s">
        <v>139</v>
      </c>
      <c r="V76" s="211" t="s">
        <v>140</v>
      </c>
      <c r="W76" s="211" t="s">
        <v>141</v>
      </c>
      <c r="X76" s="211" t="s">
        <v>134</v>
      </c>
      <c r="Y76" s="497"/>
      <c r="Z76" s="211" t="s">
        <v>139</v>
      </c>
      <c r="AA76" s="211" t="s">
        <v>140</v>
      </c>
      <c r="AB76" s="211" t="s">
        <v>141</v>
      </c>
      <c r="AC76" s="211" t="s">
        <v>134</v>
      </c>
      <c r="AD76" s="497"/>
      <c r="AE76" s="211" t="s">
        <v>139</v>
      </c>
      <c r="AF76" s="211" t="s">
        <v>140</v>
      </c>
      <c r="AG76" s="211" t="s">
        <v>141</v>
      </c>
      <c r="AH76" s="211" t="s">
        <v>134</v>
      </c>
      <c r="AI76" s="497"/>
      <c r="AJ76" s="211" t="s">
        <v>139</v>
      </c>
      <c r="AK76" s="211" t="s">
        <v>140</v>
      </c>
      <c r="AL76" s="211" t="s">
        <v>141</v>
      </c>
      <c r="AM76" s="211" t="s">
        <v>134</v>
      </c>
      <c r="AN76" s="497"/>
      <c r="AO76" s="211" t="s">
        <v>139</v>
      </c>
      <c r="AP76" s="211" t="s">
        <v>140</v>
      </c>
      <c r="AQ76" s="211" t="s">
        <v>141</v>
      </c>
      <c r="AR76" s="211" t="s">
        <v>134</v>
      </c>
      <c r="AS76" s="497"/>
      <c r="AT76" s="211" t="s">
        <v>139</v>
      </c>
      <c r="AU76" s="211" t="s">
        <v>140</v>
      </c>
      <c r="AV76" s="211" t="s">
        <v>141</v>
      </c>
      <c r="AW76" s="211" t="s">
        <v>134</v>
      </c>
      <c r="AX76" s="497"/>
    </row>
    <row r="77" spans="1:50" ht="14.25" hidden="1" customHeight="1" outlineLevel="1">
      <c r="A77" s="286"/>
      <c r="B77" s="460" t="s">
        <v>142</v>
      </c>
      <c r="C77" s="209">
        <v>1</v>
      </c>
      <c r="D77" s="212" t="s">
        <v>182</v>
      </c>
      <c r="E77" s="213">
        <v>4</v>
      </c>
      <c r="F77" s="209">
        <v>3300</v>
      </c>
      <c r="G77" s="214">
        <f t="shared" ref="G77:G103" si="50">F77/E77</f>
        <v>825</v>
      </c>
      <c r="H77" s="501">
        <f>AVERAGE(G77:G106)</f>
        <v>880.4415954415955</v>
      </c>
      <c r="I77" s="215">
        <f>AVERAGE(P77,U77,Z77,AE77,AJ77,AO77,AT77)</f>
        <v>4</v>
      </c>
      <c r="J77" s="215">
        <f>AVERAGE(Q77,V77,AA77,AF77,AK77,AP77,AU77)</f>
        <v>2783.4637411939962</v>
      </c>
      <c r="K77" s="216">
        <f>AVERAGE(R77,W77,AB77,AG77,AL77,AQ77,AV77)</f>
        <v>695.86593529849904</v>
      </c>
      <c r="L77" s="502">
        <f>IFERROR(AVERAGE(K77:K106),"-")</f>
        <v>739.14976971144381</v>
      </c>
      <c r="M77" s="215">
        <f>RANK(K77, K$77:$K$106)</f>
        <v>14</v>
      </c>
      <c r="N77" s="500"/>
      <c r="O77" s="497"/>
      <c r="P77" s="211">
        <v>4</v>
      </c>
      <c r="Q77" s="217">
        <v>2781.1586901763199</v>
      </c>
      <c r="R77" s="214">
        <f>Q77/P77</f>
        <v>695.28967254407996</v>
      </c>
      <c r="S77" s="211">
        <f>RANK(R77, R$77:R$106)</f>
        <v>13</v>
      </c>
      <c r="T77" s="498">
        <f>AVERAGE(R77:R106)</f>
        <v>732.12866616828774</v>
      </c>
      <c r="U77" s="211">
        <v>4</v>
      </c>
      <c r="V77" s="217">
        <v>2781.1338289962828</v>
      </c>
      <c r="W77" s="214">
        <f t="shared" ref="W77:W102" si="51">V77/U77</f>
        <v>695.28345724907069</v>
      </c>
      <c r="X77" s="211">
        <f>RANK(W77, W$77:W$106)</f>
        <v>13</v>
      </c>
      <c r="Y77" s="498">
        <f>AVERAGE(W77:W106)</f>
        <v>732.53327903973013</v>
      </c>
      <c r="Z77" s="211">
        <v>4</v>
      </c>
      <c r="AA77" s="217">
        <v>2781.1016363217313</v>
      </c>
      <c r="AB77" s="214">
        <f t="shared" ref="AB77:AB102" si="52">AA77/Z77</f>
        <v>695.27540908043284</v>
      </c>
      <c r="AC77" s="211">
        <f>RANK(AB77, AB$77:AB$106)</f>
        <v>13</v>
      </c>
      <c r="AD77" s="498">
        <f>AVERAGE(AB77:AB106)</f>
        <v>732.74012899979982</v>
      </c>
      <c r="AE77" s="211">
        <v>4</v>
      </c>
      <c r="AF77" s="217">
        <v>2781.3220133414197</v>
      </c>
      <c r="AG77" s="214">
        <f t="shared" ref="AG77:AG102" si="53">AF77/AE77</f>
        <v>695.33050333535493</v>
      </c>
      <c r="AH77" s="211">
        <f>RANK(AG77, AG$77:AG$106)</f>
        <v>13</v>
      </c>
      <c r="AI77" s="498">
        <f>AVERAGE(AG77:AG106)</f>
        <v>732.98066369814296</v>
      </c>
      <c r="AJ77" s="211">
        <v>4</v>
      </c>
      <c r="AK77" s="217">
        <v>2780.4231133564895</v>
      </c>
      <c r="AL77" s="214">
        <f t="shared" ref="AL77:AL102" si="54">AK77/AJ77</f>
        <v>695.10577833912237</v>
      </c>
      <c r="AM77" s="211">
        <f>RANK(AL77, AL$77:AL$106)</f>
        <v>13</v>
      </c>
      <c r="AN77" s="498">
        <f>AVERAGE(AL77:AL106)</f>
        <v>732.77965607487738</v>
      </c>
      <c r="AO77" s="211">
        <v>4</v>
      </c>
      <c r="AP77" s="217">
        <v>2787.0707070707067</v>
      </c>
      <c r="AQ77" s="214">
        <f t="shared" ref="AQ77:AQ102" si="55">AP77/AO77</f>
        <v>696.76767676767668</v>
      </c>
      <c r="AR77" s="211">
        <f>RANK(AQ77, AQ$77:AQ$106)</f>
        <v>13</v>
      </c>
      <c r="AS77" s="498">
        <f>AVERAGE(AQ77:AQ106)</f>
        <v>733.76767349307568</v>
      </c>
      <c r="AT77" s="211">
        <v>4</v>
      </c>
      <c r="AU77" s="217">
        <v>2792.0361990950246</v>
      </c>
      <c r="AV77" s="214">
        <f t="shared" ref="AV77:AV103" si="56">AU77/AT77</f>
        <v>698.00904977375615</v>
      </c>
      <c r="AW77" s="211">
        <f>RANK(AV77, AV$77:AV$106)</f>
        <v>14</v>
      </c>
      <c r="AX77" s="498">
        <f>AVERAGE(AV77:AV106)</f>
        <v>740.62902699903725</v>
      </c>
    </row>
    <row r="78" spans="1:50" ht="14.25" hidden="1" customHeight="1" outlineLevel="1">
      <c r="A78" s="286"/>
      <c r="B78" s="460"/>
      <c r="C78" s="209">
        <v>2</v>
      </c>
      <c r="D78" s="212" t="s">
        <v>179</v>
      </c>
      <c r="E78" s="213">
        <v>3</v>
      </c>
      <c r="F78" s="209">
        <v>3600</v>
      </c>
      <c r="G78" s="214">
        <f t="shared" si="50"/>
        <v>1200</v>
      </c>
      <c r="H78" s="501"/>
      <c r="I78" s="215">
        <f t="shared" ref="I78:K102" si="57">AVERAGE(P78,U78,Z78,AE78,AJ78,AO78,AT78)</f>
        <v>3</v>
      </c>
      <c r="J78" s="215">
        <f t="shared" si="57"/>
        <v>3003.8414586774243</v>
      </c>
      <c r="K78" s="216">
        <f t="shared" si="57"/>
        <v>1001.2804862258079</v>
      </c>
      <c r="L78" s="502"/>
      <c r="M78" s="215">
        <f>RANK(K78, K$77:$K$106)</f>
        <v>1</v>
      </c>
      <c r="N78" s="500"/>
      <c r="O78" s="497"/>
      <c r="P78" s="211">
        <v>3</v>
      </c>
      <c r="Q78" s="217">
        <v>3001.2415933781699</v>
      </c>
      <c r="R78" s="214">
        <f t="shared" ref="R78:R102" si="58">Q78/P78</f>
        <v>1000.41386445939</v>
      </c>
      <c r="S78" s="211">
        <f t="shared" ref="S78:S102" si="59">RANK(R78, R$77:R$106)</f>
        <v>2</v>
      </c>
      <c r="T78" s="498"/>
      <c r="U78" s="211">
        <v>3</v>
      </c>
      <c r="V78" s="217">
        <v>3002.5092603656376</v>
      </c>
      <c r="W78" s="214">
        <f t="shared" si="51"/>
        <v>1000.8364201218792</v>
      </c>
      <c r="X78" s="211">
        <f t="shared" ref="X78:X102" si="60">RANK(W78, W$77:W$106)</f>
        <v>2</v>
      </c>
      <c r="Y78" s="498"/>
      <c r="Z78" s="211">
        <v>3</v>
      </c>
      <c r="AA78" s="217">
        <v>3003.8271753520289</v>
      </c>
      <c r="AB78" s="214">
        <f t="shared" si="52"/>
        <v>1001.275725117343</v>
      </c>
      <c r="AC78" s="211">
        <f t="shared" ref="AC78:AC102" si="61">RANK(AB78, AB$77:AB$106)</f>
        <v>1</v>
      </c>
      <c r="AD78" s="498"/>
      <c r="AE78" s="211">
        <v>3</v>
      </c>
      <c r="AF78" s="217">
        <v>3004.0540540540533</v>
      </c>
      <c r="AG78" s="214">
        <f t="shared" si="53"/>
        <v>1001.3513513513511</v>
      </c>
      <c r="AH78" s="211">
        <f t="shared" ref="AH78:AH102" si="62">RANK(AG78, AG$77:AG$106)</f>
        <v>1</v>
      </c>
      <c r="AI78" s="498"/>
      <c r="AJ78" s="211">
        <v>3</v>
      </c>
      <c r="AK78" s="217">
        <v>3003.9063874714047</v>
      </c>
      <c r="AL78" s="214">
        <f t="shared" si="54"/>
        <v>1001.3021291571349</v>
      </c>
      <c r="AM78" s="211">
        <f t="shared" ref="AM78:AM102" si="63">RANK(AL78, AL$77:AL$106)</f>
        <v>1</v>
      </c>
      <c r="AN78" s="498"/>
      <c r="AO78" s="211">
        <v>3</v>
      </c>
      <c r="AP78" s="217">
        <v>3005.1448435689463</v>
      </c>
      <c r="AQ78" s="214">
        <f t="shared" si="55"/>
        <v>1001.7149478563155</v>
      </c>
      <c r="AR78" s="211">
        <f t="shared" ref="AR78:AR102" si="64">RANK(AQ78, AQ$77:AQ$106)</f>
        <v>2</v>
      </c>
      <c r="AS78" s="498"/>
      <c r="AT78" s="211">
        <v>3</v>
      </c>
      <c r="AU78" s="217">
        <v>3006.2068965517265</v>
      </c>
      <c r="AV78" s="214">
        <f t="shared" si="56"/>
        <v>1002.0689655172422</v>
      </c>
      <c r="AW78" s="211">
        <f t="shared" ref="AW78:AW103" si="65">RANK(AV78, AV$77:AV$106)</f>
        <v>2</v>
      </c>
      <c r="AX78" s="498"/>
    </row>
    <row r="79" spans="1:50" ht="14.25" hidden="1" customHeight="1" outlineLevel="1">
      <c r="A79" s="286"/>
      <c r="B79" s="460"/>
      <c r="C79" s="209">
        <v>3</v>
      </c>
      <c r="D79" s="212" t="s">
        <v>176</v>
      </c>
      <c r="E79" s="213">
        <v>4</v>
      </c>
      <c r="F79" s="209">
        <v>2700</v>
      </c>
      <c r="G79" s="214">
        <f t="shared" si="50"/>
        <v>675</v>
      </c>
      <c r="H79" s="501"/>
      <c r="I79" s="215">
        <f t="shared" si="57"/>
        <v>4</v>
      </c>
      <c r="J79" s="215">
        <f t="shared" si="57"/>
        <v>2359.261182427902</v>
      </c>
      <c r="K79" s="216">
        <f t="shared" si="57"/>
        <v>589.8152956069755</v>
      </c>
      <c r="L79" s="502"/>
      <c r="M79" s="215">
        <f>RANK(K79, K$77:$K$106)</f>
        <v>24</v>
      </c>
      <c r="N79" s="500"/>
      <c r="O79" s="497"/>
      <c r="P79" s="211">
        <v>4</v>
      </c>
      <c r="Q79" s="217">
        <v>2358.5085795381233</v>
      </c>
      <c r="R79" s="214">
        <f t="shared" si="58"/>
        <v>589.62714488453082</v>
      </c>
      <c r="S79" s="211">
        <f t="shared" si="59"/>
        <v>23</v>
      </c>
      <c r="T79" s="498"/>
      <c r="U79" s="211">
        <v>4</v>
      </c>
      <c r="V79" s="217">
        <v>2358.5625658433805</v>
      </c>
      <c r="W79" s="214">
        <f t="shared" si="51"/>
        <v>589.64064146084513</v>
      </c>
      <c r="X79" s="211">
        <f t="shared" si="60"/>
        <v>23</v>
      </c>
      <c r="Y79" s="498"/>
      <c r="Z79" s="211">
        <v>4</v>
      </c>
      <c r="AA79" s="217">
        <v>2358.5621685327051</v>
      </c>
      <c r="AB79" s="214">
        <f t="shared" si="52"/>
        <v>589.64054213317627</v>
      </c>
      <c r="AC79" s="211">
        <f t="shared" si="61"/>
        <v>23</v>
      </c>
      <c r="AD79" s="498"/>
      <c r="AE79" s="211">
        <v>4</v>
      </c>
      <c r="AF79" s="217">
        <v>2358.7589498806683</v>
      </c>
      <c r="AG79" s="214">
        <f t="shared" si="53"/>
        <v>589.68973747016707</v>
      </c>
      <c r="AH79" s="211">
        <f t="shared" si="62"/>
        <v>23</v>
      </c>
      <c r="AI79" s="498"/>
      <c r="AJ79" s="211">
        <v>4</v>
      </c>
      <c r="AK79" s="217">
        <v>2358.7044534412971</v>
      </c>
      <c r="AL79" s="214">
        <f t="shared" si="54"/>
        <v>589.67611336032428</v>
      </c>
      <c r="AM79" s="211">
        <f t="shared" si="63"/>
        <v>23</v>
      </c>
      <c r="AN79" s="498"/>
      <c r="AO79" s="211">
        <v>4</v>
      </c>
      <c r="AP79" s="217">
        <v>2360.7614781634925</v>
      </c>
      <c r="AQ79" s="214">
        <f t="shared" si="55"/>
        <v>590.19036954087312</v>
      </c>
      <c r="AR79" s="211">
        <f t="shared" si="64"/>
        <v>23</v>
      </c>
      <c r="AS79" s="498"/>
      <c r="AT79" s="211">
        <v>4</v>
      </c>
      <c r="AU79" s="217">
        <v>2360.9700815956485</v>
      </c>
      <c r="AV79" s="214">
        <f t="shared" si="56"/>
        <v>590.24252039891212</v>
      </c>
      <c r="AW79" s="211">
        <f t="shared" si="65"/>
        <v>24</v>
      </c>
      <c r="AX79" s="498"/>
    </row>
    <row r="80" spans="1:50" ht="14.25" hidden="1" customHeight="1" outlineLevel="1">
      <c r="A80" s="286"/>
      <c r="B80" s="460"/>
      <c r="C80" s="209">
        <v>4</v>
      </c>
      <c r="D80" s="212" t="s">
        <v>181</v>
      </c>
      <c r="E80" s="213">
        <v>4</v>
      </c>
      <c r="F80" s="209">
        <v>3300</v>
      </c>
      <c r="G80" s="214">
        <f t="shared" si="50"/>
        <v>825</v>
      </c>
      <c r="H80" s="501"/>
      <c r="I80" s="215">
        <f t="shared" si="57"/>
        <v>4</v>
      </c>
      <c r="J80" s="215">
        <f t="shared" si="57"/>
        <v>2821.5213960035503</v>
      </c>
      <c r="K80" s="216">
        <f t="shared" si="57"/>
        <v>705.38034900088758</v>
      </c>
      <c r="L80" s="502"/>
      <c r="M80" s="215">
        <f>RANK(K80, K$77:$K$106)</f>
        <v>11</v>
      </c>
      <c r="N80" s="500"/>
      <c r="O80" s="497"/>
      <c r="P80" s="211">
        <v>4</v>
      </c>
      <c r="Q80" s="217">
        <v>2821.2628667998138</v>
      </c>
      <c r="R80" s="214">
        <f t="shared" si="58"/>
        <v>705.31571669995344</v>
      </c>
      <c r="S80" s="211">
        <f t="shared" si="59"/>
        <v>10</v>
      </c>
      <c r="T80" s="498"/>
      <c r="U80" s="211">
        <v>4</v>
      </c>
      <c r="V80" s="217">
        <v>2821.3468869123235</v>
      </c>
      <c r="W80" s="214">
        <f t="shared" si="51"/>
        <v>705.33672172808087</v>
      </c>
      <c r="X80" s="211">
        <f t="shared" si="60"/>
        <v>10</v>
      </c>
      <c r="Y80" s="498"/>
      <c r="Z80" s="211">
        <v>4</v>
      </c>
      <c r="AA80" s="217">
        <v>2821.2494687632807</v>
      </c>
      <c r="AB80" s="214">
        <f t="shared" si="52"/>
        <v>705.31236719082017</v>
      </c>
      <c r="AC80" s="211">
        <f t="shared" si="61"/>
        <v>10</v>
      </c>
      <c r="AD80" s="498"/>
      <c r="AE80" s="211">
        <v>4</v>
      </c>
      <c r="AF80" s="217">
        <v>2821.735731039872</v>
      </c>
      <c r="AG80" s="214">
        <f t="shared" si="53"/>
        <v>705.433932759968</v>
      </c>
      <c r="AH80" s="211">
        <f t="shared" si="62"/>
        <v>10</v>
      </c>
      <c r="AI80" s="498"/>
      <c r="AJ80" s="211">
        <v>4</v>
      </c>
      <c r="AK80" s="217">
        <v>2818.5365853658527</v>
      </c>
      <c r="AL80" s="214">
        <f t="shared" si="54"/>
        <v>704.63414634146318</v>
      </c>
      <c r="AM80" s="211">
        <f t="shared" si="63"/>
        <v>11</v>
      </c>
      <c r="AN80" s="498"/>
      <c r="AO80" s="211">
        <v>4</v>
      </c>
      <c r="AP80" s="217">
        <v>2821.8878248974011</v>
      </c>
      <c r="AQ80" s="214">
        <f t="shared" si="55"/>
        <v>705.47195622435027</v>
      </c>
      <c r="AR80" s="211">
        <f t="shared" si="64"/>
        <v>11</v>
      </c>
      <c r="AS80" s="498"/>
      <c r="AT80" s="211">
        <v>4</v>
      </c>
      <c r="AU80" s="217">
        <v>2824.6304082463057</v>
      </c>
      <c r="AV80" s="214">
        <f t="shared" si="56"/>
        <v>706.15760206157643</v>
      </c>
      <c r="AW80" s="211">
        <f t="shared" si="65"/>
        <v>12</v>
      </c>
      <c r="AX80" s="498"/>
    </row>
    <row r="81" spans="1:50" ht="14.25" hidden="1" customHeight="1" outlineLevel="1">
      <c r="A81" s="286"/>
      <c r="B81" s="460"/>
      <c r="C81" s="209">
        <v>5</v>
      </c>
      <c r="D81" s="212" t="s">
        <v>177</v>
      </c>
      <c r="E81" s="213">
        <v>4</v>
      </c>
      <c r="F81" s="209">
        <v>3300</v>
      </c>
      <c r="G81" s="214">
        <f t="shared" si="50"/>
        <v>825</v>
      </c>
      <c r="H81" s="501"/>
      <c r="I81" s="215">
        <f t="shared" si="57"/>
        <v>4</v>
      </c>
      <c r="J81" s="215">
        <f t="shared" si="57"/>
        <v>2757.3828251348873</v>
      </c>
      <c r="K81" s="216">
        <f t="shared" si="57"/>
        <v>689.34570628372182</v>
      </c>
      <c r="L81" s="502"/>
      <c r="M81" s="215">
        <f>RANK(K81, K$77:$K$106)</f>
        <v>18</v>
      </c>
      <c r="N81" s="500"/>
      <c r="O81" s="497"/>
      <c r="P81" s="211">
        <v>4</v>
      </c>
      <c r="Q81" s="217">
        <v>2749.7901564288436</v>
      </c>
      <c r="R81" s="214">
        <f t="shared" si="58"/>
        <v>687.4475391072109</v>
      </c>
      <c r="S81" s="211">
        <f t="shared" si="59"/>
        <v>16</v>
      </c>
      <c r="T81" s="498"/>
      <c r="U81" s="211">
        <v>4</v>
      </c>
      <c r="V81" s="217">
        <v>2749.1624180626377</v>
      </c>
      <c r="W81" s="214">
        <f t="shared" si="51"/>
        <v>687.29060451565942</v>
      </c>
      <c r="X81" s="211">
        <f t="shared" si="60"/>
        <v>17</v>
      </c>
      <c r="Y81" s="498"/>
      <c r="Z81" s="211">
        <v>4</v>
      </c>
      <c r="AA81" s="217">
        <v>2751.9166356531437</v>
      </c>
      <c r="AB81" s="214">
        <f t="shared" si="52"/>
        <v>687.97915891328591</v>
      </c>
      <c r="AC81" s="211">
        <f t="shared" si="61"/>
        <v>17</v>
      </c>
      <c r="AD81" s="498"/>
      <c r="AE81" s="211">
        <v>4</v>
      </c>
      <c r="AF81" s="217">
        <v>2758.8461538461529</v>
      </c>
      <c r="AG81" s="214">
        <f t="shared" si="53"/>
        <v>689.71153846153823</v>
      </c>
      <c r="AH81" s="211">
        <f t="shared" si="62"/>
        <v>17</v>
      </c>
      <c r="AI81" s="498"/>
      <c r="AJ81" s="211">
        <v>4</v>
      </c>
      <c r="AK81" s="217">
        <v>2759.8790322580644</v>
      </c>
      <c r="AL81" s="214">
        <f t="shared" si="54"/>
        <v>689.9697580645161</v>
      </c>
      <c r="AM81" s="211">
        <f t="shared" si="63"/>
        <v>17</v>
      </c>
      <c r="AN81" s="498"/>
      <c r="AO81" s="211">
        <v>4</v>
      </c>
      <c r="AP81" s="217">
        <v>2762.5602202339969</v>
      </c>
      <c r="AQ81" s="214">
        <f t="shared" si="55"/>
        <v>690.64005505849923</v>
      </c>
      <c r="AR81" s="211">
        <f t="shared" si="64"/>
        <v>17</v>
      </c>
      <c r="AS81" s="498"/>
      <c r="AT81" s="211">
        <v>4</v>
      </c>
      <c r="AU81" s="217">
        <v>2769.5251594613715</v>
      </c>
      <c r="AV81" s="214">
        <f t="shared" si="56"/>
        <v>692.38128986534286</v>
      </c>
      <c r="AW81" s="211">
        <f t="shared" si="65"/>
        <v>18</v>
      </c>
      <c r="AX81" s="498"/>
    </row>
    <row r="82" spans="1:50" ht="14.25" hidden="1" customHeight="1" outlineLevel="1">
      <c r="A82" s="286"/>
      <c r="B82" s="460"/>
      <c r="C82" s="209">
        <v>6</v>
      </c>
      <c r="D82" s="212" t="s">
        <v>172</v>
      </c>
      <c r="E82" s="213">
        <v>4</v>
      </c>
      <c r="F82" s="209">
        <v>3300</v>
      </c>
      <c r="G82" s="214">
        <f t="shared" si="50"/>
        <v>825</v>
      </c>
      <c r="H82" s="501"/>
      <c r="I82" s="215">
        <f t="shared" si="57"/>
        <v>4</v>
      </c>
      <c r="J82" s="215">
        <f t="shared" si="57"/>
        <v>2762.982745751041</v>
      </c>
      <c r="K82" s="216">
        <f t="shared" si="57"/>
        <v>690.74568643776024</v>
      </c>
      <c r="L82" s="502"/>
      <c r="M82" s="215">
        <f>RANK(K82, K$77:$K$106)</f>
        <v>15</v>
      </c>
      <c r="N82" s="500"/>
      <c r="O82" s="497"/>
      <c r="P82" s="211">
        <v>4</v>
      </c>
      <c r="Q82" s="217">
        <v>2752.7343749999995</v>
      </c>
      <c r="R82" s="214">
        <f t="shared" si="58"/>
        <v>688.18359374999989</v>
      </c>
      <c r="S82" s="211">
        <f t="shared" si="59"/>
        <v>14</v>
      </c>
      <c r="T82" s="498"/>
      <c r="U82" s="211">
        <v>4</v>
      </c>
      <c r="V82" s="217">
        <v>2752.1699544764811</v>
      </c>
      <c r="W82" s="214">
        <f t="shared" si="51"/>
        <v>688.04248861912026</v>
      </c>
      <c r="X82" s="211">
        <f t="shared" si="60"/>
        <v>16</v>
      </c>
      <c r="Y82" s="498"/>
      <c r="Z82" s="211">
        <v>4</v>
      </c>
      <c r="AA82" s="217">
        <v>2755.707620528774</v>
      </c>
      <c r="AB82" s="214">
        <f t="shared" si="52"/>
        <v>688.9269051321935</v>
      </c>
      <c r="AC82" s="211">
        <f t="shared" si="61"/>
        <v>16</v>
      </c>
      <c r="AD82" s="498"/>
      <c r="AE82" s="211">
        <v>4</v>
      </c>
      <c r="AF82" s="217">
        <v>2761.8160651920834</v>
      </c>
      <c r="AG82" s="214">
        <f t="shared" si="53"/>
        <v>690.45401629802086</v>
      </c>
      <c r="AH82" s="211">
        <f t="shared" si="62"/>
        <v>15</v>
      </c>
      <c r="AI82" s="498"/>
      <c r="AJ82" s="211">
        <v>4</v>
      </c>
      <c r="AK82" s="217">
        <v>2765.0080256821834</v>
      </c>
      <c r="AL82" s="214">
        <f t="shared" si="54"/>
        <v>691.25200642054585</v>
      </c>
      <c r="AM82" s="211">
        <f t="shared" si="63"/>
        <v>14</v>
      </c>
      <c r="AN82" s="498"/>
      <c r="AO82" s="211">
        <v>4</v>
      </c>
      <c r="AP82" s="217">
        <v>2773.5615225730298</v>
      </c>
      <c r="AQ82" s="214">
        <f t="shared" si="55"/>
        <v>693.39038064325746</v>
      </c>
      <c r="AR82" s="211">
        <f t="shared" si="64"/>
        <v>14</v>
      </c>
      <c r="AS82" s="498"/>
      <c r="AT82" s="211">
        <v>4</v>
      </c>
      <c r="AU82" s="217">
        <v>2779.8816568047341</v>
      </c>
      <c r="AV82" s="214">
        <f t="shared" si="56"/>
        <v>694.97041420118353</v>
      </c>
      <c r="AW82" s="211">
        <f t="shared" si="65"/>
        <v>15</v>
      </c>
      <c r="AX82" s="498"/>
    </row>
    <row r="83" spans="1:50" ht="14.25" hidden="1" customHeight="1" outlineLevel="1">
      <c r="A83" s="286"/>
      <c r="B83" s="460"/>
      <c r="C83" s="209">
        <v>7</v>
      </c>
      <c r="D83" s="212" t="s">
        <v>175</v>
      </c>
      <c r="E83" s="213">
        <v>5</v>
      </c>
      <c r="F83" s="209">
        <v>3300</v>
      </c>
      <c r="G83" s="214">
        <f t="shared" si="50"/>
        <v>660</v>
      </c>
      <c r="H83" s="501"/>
      <c r="I83" s="215">
        <f t="shared" si="57"/>
        <v>5</v>
      </c>
      <c r="J83" s="215">
        <f t="shared" si="57"/>
        <v>2731.4708929679696</v>
      </c>
      <c r="K83" s="216">
        <f t="shared" si="57"/>
        <v>546.29417859359387</v>
      </c>
      <c r="L83" s="502"/>
      <c r="M83" s="215">
        <f>RANK(K83, K$77:$K$106)</f>
        <v>26</v>
      </c>
      <c r="N83" s="500"/>
      <c r="O83" s="497"/>
      <c r="P83" s="211">
        <v>5</v>
      </c>
      <c r="Q83" s="217">
        <v>2730.2638385928585</v>
      </c>
      <c r="R83" s="214">
        <f t="shared" si="58"/>
        <v>546.05276771857166</v>
      </c>
      <c r="S83" s="211">
        <f t="shared" si="59"/>
        <v>25</v>
      </c>
      <c r="T83" s="498"/>
      <c r="U83" s="211">
        <v>5</v>
      </c>
      <c r="V83" s="217">
        <v>2729.8662704309013</v>
      </c>
      <c r="W83" s="214">
        <f t="shared" si="51"/>
        <v>545.9732540861803</v>
      </c>
      <c r="X83" s="211">
        <f t="shared" si="60"/>
        <v>25</v>
      </c>
      <c r="Y83" s="498"/>
      <c r="Z83" s="211">
        <v>5</v>
      </c>
      <c r="AA83" s="217">
        <v>2729.1189646590333</v>
      </c>
      <c r="AB83" s="214">
        <f t="shared" si="52"/>
        <v>545.82379293180668</v>
      </c>
      <c r="AC83" s="211">
        <f t="shared" si="61"/>
        <v>25</v>
      </c>
      <c r="AD83" s="498"/>
      <c r="AE83" s="211">
        <v>5</v>
      </c>
      <c r="AF83" s="217">
        <v>2729.5722256664581</v>
      </c>
      <c r="AG83" s="214">
        <f t="shared" si="53"/>
        <v>545.91444513329157</v>
      </c>
      <c r="AH83" s="211">
        <f t="shared" si="62"/>
        <v>25</v>
      </c>
      <c r="AI83" s="498"/>
      <c r="AJ83" s="211">
        <v>5</v>
      </c>
      <c r="AK83" s="217">
        <v>2726.9180754226281</v>
      </c>
      <c r="AL83" s="214">
        <f t="shared" si="54"/>
        <v>545.38361508452567</v>
      </c>
      <c r="AM83" s="211">
        <f t="shared" si="63"/>
        <v>25</v>
      </c>
      <c r="AN83" s="498"/>
      <c r="AO83" s="211">
        <v>5</v>
      </c>
      <c r="AP83" s="217">
        <v>2733.8088445078492</v>
      </c>
      <c r="AQ83" s="214">
        <f t="shared" si="55"/>
        <v>546.76176890156989</v>
      </c>
      <c r="AR83" s="211">
        <f t="shared" si="64"/>
        <v>25</v>
      </c>
      <c r="AS83" s="498"/>
      <c r="AT83" s="211">
        <v>5</v>
      </c>
      <c r="AU83" s="217">
        <v>2740.7480314960599</v>
      </c>
      <c r="AV83" s="214">
        <f t="shared" si="56"/>
        <v>548.149606299212</v>
      </c>
      <c r="AW83" s="211">
        <f t="shared" si="65"/>
        <v>26</v>
      </c>
      <c r="AX83" s="498"/>
    </row>
    <row r="84" spans="1:50" ht="14.25" hidden="1" customHeight="1" outlineLevel="1">
      <c r="A84" s="286"/>
      <c r="B84" s="460"/>
      <c r="C84" s="209">
        <v>8</v>
      </c>
      <c r="D84" s="212" t="s">
        <v>173</v>
      </c>
      <c r="E84" s="213">
        <v>3</v>
      </c>
      <c r="F84" s="209">
        <v>3600</v>
      </c>
      <c r="G84" s="214">
        <f t="shared" si="50"/>
        <v>1200</v>
      </c>
      <c r="H84" s="501"/>
      <c r="I84" s="215">
        <f t="shared" si="57"/>
        <v>3</v>
      </c>
      <c r="J84" s="215">
        <f t="shared" si="57"/>
        <v>2988.9534947140751</v>
      </c>
      <c r="K84" s="216">
        <f t="shared" si="57"/>
        <v>996.31783157135851</v>
      </c>
      <c r="L84" s="502"/>
      <c r="M84" s="215">
        <f>RANK(K84, K$77:$K$106)</f>
        <v>4</v>
      </c>
      <c r="N84" s="500"/>
      <c r="O84" s="497"/>
      <c r="P84" s="211">
        <v>3</v>
      </c>
      <c r="Q84" s="217">
        <v>2988.1932021466937</v>
      </c>
      <c r="R84" s="214">
        <f t="shared" si="58"/>
        <v>996.0644007155646</v>
      </c>
      <c r="S84" s="211">
        <f t="shared" si="59"/>
        <v>5</v>
      </c>
      <c r="T84" s="498"/>
      <c r="U84" s="211">
        <v>3</v>
      </c>
      <c r="V84" s="217">
        <v>2988.0817253121431</v>
      </c>
      <c r="W84" s="214">
        <f t="shared" si="51"/>
        <v>996.02724177071434</v>
      </c>
      <c r="X84" s="211">
        <f t="shared" si="60"/>
        <v>4</v>
      </c>
      <c r="Y84" s="498"/>
      <c r="Z84" s="211">
        <v>3</v>
      </c>
      <c r="AA84" s="217">
        <v>2987.979966611018</v>
      </c>
      <c r="AB84" s="214">
        <f t="shared" si="52"/>
        <v>995.99332220367262</v>
      </c>
      <c r="AC84" s="211">
        <f t="shared" si="61"/>
        <v>5</v>
      </c>
      <c r="AD84" s="498"/>
      <c r="AE84" s="211">
        <v>3</v>
      </c>
      <c r="AF84" s="217">
        <v>2988.6297376093289</v>
      </c>
      <c r="AG84" s="214">
        <f t="shared" si="53"/>
        <v>996.20991253644297</v>
      </c>
      <c r="AH84" s="211">
        <f t="shared" si="62"/>
        <v>5</v>
      </c>
      <c r="AI84" s="498"/>
      <c r="AJ84" s="211">
        <v>3</v>
      </c>
      <c r="AK84" s="217">
        <v>2989.1402714932105</v>
      </c>
      <c r="AL84" s="214">
        <f t="shared" si="54"/>
        <v>996.38009049773689</v>
      </c>
      <c r="AM84" s="211">
        <f t="shared" si="63"/>
        <v>4</v>
      </c>
      <c r="AN84" s="498"/>
      <c r="AO84" s="211">
        <v>3</v>
      </c>
      <c r="AP84" s="217">
        <v>2989.5020188425287</v>
      </c>
      <c r="AQ84" s="214">
        <f t="shared" si="55"/>
        <v>996.50067294750954</v>
      </c>
      <c r="AR84" s="211">
        <f t="shared" si="64"/>
        <v>4</v>
      </c>
      <c r="AS84" s="498"/>
      <c r="AT84" s="211">
        <v>3</v>
      </c>
      <c r="AU84" s="217">
        <v>2991.1475409836057</v>
      </c>
      <c r="AV84" s="214">
        <f t="shared" si="56"/>
        <v>997.04918032786861</v>
      </c>
      <c r="AW84" s="211">
        <f t="shared" si="65"/>
        <v>4</v>
      </c>
      <c r="AX84" s="498"/>
    </row>
    <row r="85" spans="1:50" ht="14.25" hidden="1" customHeight="1" outlineLevel="1">
      <c r="A85" s="286"/>
      <c r="B85" s="460"/>
      <c r="C85" s="209">
        <v>9</v>
      </c>
      <c r="D85" s="212" t="s">
        <v>180</v>
      </c>
      <c r="E85" s="213">
        <v>3</v>
      </c>
      <c r="F85" s="209">
        <v>3000</v>
      </c>
      <c r="G85" s="214">
        <f t="shared" si="50"/>
        <v>1000</v>
      </c>
      <c r="H85" s="501"/>
      <c r="I85" s="215">
        <f t="shared" si="57"/>
        <v>3</v>
      </c>
      <c r="J85" s="215">
        <f t="shared" si="57"/>
        <v>2542.5997877319992</v>
      </c>
      <c r="K85" s="216">
        <f t="shared" si="57"/>
        <v>847.53326257733283</v>
      </c>
      <c r="L85" s="502"/>
      <c r="M85" s="215">
        <f>RANK(K85, K$77:$K$106)</f>
        <v>9</v>
      </c>
      <c r="N85" s="500"/>
      <c r="O85" s="497"/>
      <c r="P85" s="211">
        <v>3</v>
      </c>
      <c r="Q85" s="217">
        <v>2532</v>
      </c>
      <c r="R85" s="214">
        <f t="shared" si="58"/>
        <v>844</v>
      </c>
      <c r="S85" s="211">
        <f t="shared" si="59"/>
        <v>8</v>
      </c>
      <c r="T85" s="498"/>
      <c r="U85" s="211">
        <v>3</v>
      </c>
      <c r="V85" s="217">
        <v>2540.7716371220008</v>
      </c>
      <c r="W85" s="214">
        <f t="shared" si="51"/>
        <v>846.92387904066698</v>
      </c>
      <c r="X85" s="211">
        <f t="shared" si="60"/>
        <v>8</v>
      </c>
      <c r="Y85" s="498"/>
      <c r="Z85" s="211">
        <v>3</v>
      </c>
      <c r="AA85" s="217">
        <v>2543.9407302875297</v>
      </c>
      <c r="AB85" s="214">
        <f t="shared" si="52"/>
        <v>847.98024342917654</v>
      </c>
      <c r="AC85" s="211">
        <f t="shared" si="61"/>
        <v>8</v>
      </c>
      <c r="AD85" s="498"/>
      <c r="AE85" s="211">
        <v>3</v>
      </c>
      <c r="AF85" s="217">
        <v>2541.027445460943</v>
      </c>
      <c r="AG85" s="214">
        <f t="shared" si="53"/>
        <v>847.00914848698096</v>
      </c>
      <c r="AH85" s="211">
        <f t="shared" si="62"/>
        <v>8</v>
      </c>
      <c r="AI85" s="498"/>
      <c r="AJ85" s="211">
        <v>3</v>
      </c>
      <c r="AK85" s="217">
        <v>2540</v>
      </c>
      <c r="AL85" s="214">
        <f t="shared" si="54"/>
        <v>846.66666666666663</v>
      </c>
      <c r="AM85" s="211">
        <f t="shared" si="63"/>
        <v>8</v>
      </c>
      <c r="AN85" s="498"/>
      <c r="AO85" s="211">
        <v>3</v>
      </c>
      <c r="AP85" s="217">
        <v>2547.8422744965324</v>
      </c>
      <c r="AQ85" s="214">
        <f t="shared" si="55"/>
        <v>849.28075816551075</v>
      </c>
      <c r="AR85" s="211">
        <f t="shared" si="64"/>
        <v>8</v>
      </c>
      <c r="AS85" s="498"/>
      <c r="AT85" s="211">
        <v>3</v>
      </c>
      <c r="AU85" s="217">
        <v>2552.6164267569857</v>
      </c>
      <c r="AV85" s="214">
        <f t="shared" si="56"/>
        <v>850.87214225232856</v>
      </c>
      <c r="AW85" s="211">
        <f t="shared" si="65"/>
        <v>9</v>
      </c>
      <c r="AX85" s="498"/>
    </row>
    <row r="86" spans="1:50" ht="14.25" hidden="1" customHeight="1" outlineLevel="1">
      <c r="A86" s="286"/>
      <c r="B86" s="460"/>
      <c r="C86" s="209">
        <v>10</v>
      </c>
      <c r="D86" s="212" t="s">
        <v>174</v>
      </c>
      <c r="E86" s="213">
        <v>4</v>
      </c>
      <c r="F86" s="209">
        <v>3000</v>
      </c>
      <c r="G86" s="214">
        <f t="shared" si="50"/>
        <v>750</v>
      </c>
      <c r="H86" s="501"/>
      <c r="I86" s="215">
        <f t="shared" si="57"/>
        <v>4</v>
      </c>
      <c r="J86" s="215">
        <f t="shared" si="57"/>
        <v>2523.2498833511099</v>
      </c>
      <c r="K86" s="216">
        <f t="shared" si="57"/>
        <v>630.81247083777748</v>
      </c>
      <c r="L86" s="502"/>
      <c r="M86" s="215">
        <f>RANK(K86, K$77:$K$106)</f>
        <v>19</v>
      </c>
      <c r="N86" s="500"/>
      <c r="O86" s="497"/>
      <c r="P86" s="211">
        <v>4</v>
      </c>
      <c r="Q86" s="217">
        <v>2521.8024578971326</v>
      </c>
      <c r="R86" s="214">
        <f t="shared" si="58"/>
        <v>630.45061447428316</v>
      </c>
      <c r="S86" s="211">
        <f t="shared" si="59"/>
        <v>18</v>
      </c>
      <c r="T86" s="498"/>
      <c r="U86" s="211">
        <v>4</v>
      </c>
      <c r="V86" s="217">
        <v>2521.5517241379312</v>
      </c>
      <c r="W86" s="214">
        <f t="shared" si="51"/>
        <v>630.38793103448279</v>
      </c>
      <c r="X86" s="211">
        <f t="shared" si="60"/>
        <v>18</v>
      </c>
      <c r="Y86" s="498"/>
      <c r="Z86" s="211">
        <v>4</v>
      </c>
      <c r="AA86" s="217">
        <v>2524.4403837368659</v>
      </c>
      <c r="AB86" s="214">
        <f t="shared" si="52"/>
        <v>631.11009593421647</v>
      </c>
      <c r="AC86" s="211">
        <f t="shared" si="61"/>
        <v>18</v>
      </c>
      <c r="AD86" s="498"/>
      <c r="AE86" s="211">
        <v>4</v>
      </c>
      <c r="AF86" s="217">
        <v>2520.4851752021564</v>
      </c>
      <c r="AG86" s="214">
        <f t="shared" si="53"/>
        <v>630.12129380053909</v>
      </c>
      <c r="AH86" s="211">
        <f t="shared" si="62"/>
        <v>19</v>
      </c>
      <c r="AI86" s="498"/>
      <c r="AJ86" s="211">
        <v>4</v>
      </c>
      <c r="AK86" s="217">
        <v>2520.5091937765173</v>
      </c>
      <c r="AL86" s="214">
        <f t="shared" si="54"/>
        <v>630.12729844412934</v>
      </c>
      <c r="AM86" s="211">
        <f t="shared" si="63"/>
        <v>19</v>
      </c>
      <c r="AN86" s="498"/>
      <c r="AO86" s="211">
        <v>4</v>
      </c>
      <c r="AP86" s="217">
        <v>2524.321920853713</v>
      </c>
      <c r="AQ86" s="214">
        <f t="shared" si="55"/>
        <v>631.08048021342825</v>
      </c>
      <c r="AR86" s="211">
        <f t="shared" si="64"/>
        <v>19</v>
      </c>
      <c r="AS86" s="498"/>
      <c r="AT86" s="211">
        <v>4</v>
      </c>
      <c r="AU86" s="217">
        <v>2529.6383278534522</v>
      </c>
      <c r="AV86" s="214">
        <f t="shared" si="56"/>
        <v>632.40958196336305</v>
      </c>
      <c r="AW86" s="211">
        <f t="shared" si="65"/>
        <v>20</v>
      </c>
      <c r="AX86" s="498"/>
    </row>
    <row r="87" spans="1:50" ht="14.25" hidden="1" customHeight="1" outlineLevel="1">
      <c r="A87" s="286"/>
      <c r="B87" s="460"/>
      <c r="C87" s="209">
        <v>11</v>
      </c>
      <c r="D87" s="212" t="s">
        <v>171</v>
      </c>
      <c r="E87" s="213">
        <v>3</v>
      </c>
      <c r="F87" s="209">
        <v>3300</v>
      </c>
      <c r="G87" s="214">
        <f t="shared" si="50"/>
        <v>1100</v>
      </c>
      <c r="H87" s="501"/>
      <c r="I87" s="215">
        <f t="shared" si="57"/>
        <v>3</v>
      </c>
      <c r="J87" s="215">
        <f t="shared" si="57"/>
        <v>2797.7713847515283</v>
      </c>
      <c r="K87" s="216">
        <f t="shared" si="57"/>
        <v>932.59046158384274</v>
      </c>
      <c r="L87" s="502"/>
      <c r="M87" s="215">
        <f>RANK(K87, K$77:$K$106)</f>
        <v>7</v>
      </c>
      <c r="N87" s="500"/>
      <c r="O87" s="497"/>
      <c r="P87" s="211">
        <v>3</v>
      </c>
      <c r="Q87" s="217">
        <v>2796.9672785315242</v>
      </c>
      <c r="R87" s="214">
        <f t="shared" si="58"/>
        <v>932.32242617717475</v>
      </c>
      <c r="S87" s="211">
        <f t="shared" si="59"/>
        <v>7</v>
      </c>
      <c r="T87" s="498"/>
      <c r="U87" s="211">
        <v>3</v>
      </c>
      <c r="V87" s="217">
        <v>2797.1025543271021</v>
      </c>
      <c r="W87" s="214">
        <f t="shared" si="51"/>
        <v>932.36751810903399</v>
      </c>
      <c r="X87" s="211">
        <f t="shared" si="60"/>
        <v>7</v>
      </c>
      <c r="Y87" s="498"/>
      <c r="Z87" s="211">
        <v>3</v>
      </c>
      <c r="AA87" s="217">
        <v>2797.1731448763198</v>
      </c>
      <c r="AB87" s="214">
        <f t="shared" si="52"/>
        <v>932.39104829210657</v>
      </c>
      <c r="AC87" s="211">
        <f t="shared" si="61"/>
        <v>7</v>
      </c>
      <c r="AD87" s="498"/>
      <c r="AE87" s="211">
        <v>3</v>
      </c>
      <c r="AF87" s="217">
        <v>2797.8154014199895</v>
      </c>
      <c r="AG87" s="214">
        <f t="shared" si="53"/>
        <v>932.60513380666316</v>
      </c>
      <c r="AH87" s="211">
        <f t="shared" si="62"/>
        <v>7</v>
      </c>
      <c r="AI87" s="498"/>
      <c r="AJ87" s="211">
        <v>3</v>
      </c>
      <c r="AK87" s="217">
        <v>2795.0310559006202</v>
      </c>
      <c r="AL87" s="214">
        <f t="shared" si="54"/>
        <v>931.67701863354011</v>
      </c>
      <c r="AM87" s="211">
        <f t="shared" si="63"/>
        <v>7</v>
      </c>
      <c r="AN87" s="498"/>
      <c r="AO87" s="211">
        <v>3</v>
      </c>
      <c r="AP87" s="217">
        <v>2800.1529636711284</v>
      </c>
      <c r="AQ87" s="214">
        <f t="shared" si="55"/>
        <v>933.38432122370943</v>
      </c>
      <c r="AR87" s="211">
        <f t="shared" si="64"/>
        <v>7</v>
      </c>
      <c r="AS87" s="498"/>
      <c r="AT87" s="211">
        <v>3</v>
      </c>
      <c r="AU87" s="217">
        <v>2800.1572945340122</v>
      </c>
      <c r="AV87" s="214">
        <f t="shared" si="56"/>
        <v>933.38576484467069</v>
      </c>
      <c r="AW87" s="211">
        <f t="shared" si="65"/>
        <v>7</v>
      </c>
      <c r="AX87" s="498"/>
    </row>
    <row r="88" spans="1:50" ht="14.25" hidden="1" customHeight="1" outlineLevel="1">
      <c r="A88" s="286"/>
      <c r="B88" s="460"/>
      <c r="C88" s="209">
        <v>12</v>
      </c>
      <c r="D88" s="212" t="s">
        <v>178</v>
      </c>
      <c r="E88" s="213">
        <v>3</v>
      </c>
      <c r="F88" s="209">
        <v>3600</v>
      </c>
      <c r="G88" s="214">
        <f t="shared" si="50"/>
        <v>1200</v>
      </c>
      <c r="H88" s="501"/>
      <c r="I88" s="215">
        <f t="shared" si="57"/>
        <v>3</v>
      </c>
      <c r="J88" s="215">
        <f t="shared" si="57"/>
        <v>2988.5576677584481</v>
      </c>
      <c r="K88" s="216">
        <f t="shared" si="57"/>
        <v>996.1858892528162</v>
      </c>
      <c r="L88" s="502"/>
      <c r="M88" s="215">
        <f>RANK(K88, K$77:$K$106)</f>
        <v>5</v>
      </c>
      <c r="N88" s="500"/>
      <c r="O88" s="497"/>
      <c r="P88" s="211">
        <v>3</v>
      </c>
      <c r="Q88" s="217">
        <v>2989.1734575087294</v>
      </c>
      <c r="R88" s="214">
        <f t="shared" si="58"/>
        <v>996.39115250290979</v>
      </c>
      <c r="S88" s="211">
        <f t="shared" si="59"/>
        <v>4</v>
      </c>
      <c r="T88" s="498"/>
      <c r="U88" s="211">
        <v>3</v>
      </c>
      <c r="V88" s="217">
        <v>2987.7276548052673</v>
      </c>
      <c r="W88" s="214">
        <f t="shared" si="51"/>
        <v>995.90921826842248</v>
      </c>
      <c r="X88" s="211">
        <f t="shared" si="60"/>
        <v>5</v>
      </c>
      <c r="Y88" s="498"/>
      <c r="Z88" s="211">
        <v>3</v>
      </c>
      <c r="AA88" s="217">
        <v>2989.7947214076257</v>
      </c>
      <c r="AB88" s="214">
        <f t="shared" si="52"/>
        <v>996.59824046920858</v>
      </c>
      <c r="AC88" s="211">
        <f t="shared" si="61"/>
        <v>3</v>
      </c>
      <c r="AD88" s="498"/>
      <c r="AE88" s="211">
        <v>3</v>
      </c>
      <c r="AF88" s="217">
        <v>2989.2504570383926</v>
      </c>
      <c r="AG88" s="214">
        <f t="shared" si="53"/>
        <v>996.41681901279753</v>
      </c>
      <c r="AH88" s="211">
        <f t="shared" si="62"/>
        <v>4</v>
      </c>
      <c r="AI88" s="498"/>
      <c r="AJ88" s="211">
        <v>3</v>
      </c>
      <c r="AK88" s="217">
        <v>2985.1315287838306</v>
      </c>
      <c r="AL88" s="214">
        <f t="shared" si="54"/>
        <v>995.0438429279435</v>
      </c>
      <c r="AM88" s="211">
        <f t="shared" si="63"/>
        <v>5</v>
      </c>
      <c r="AN88" s="498"/>
      <c r="AO88" s="211">
        <v>3</v>
      </c>
      <c r="AP88" s="217">
        <v>2988.995346290717</v>
      </c>
      <c r="AQ88" s="214">
        <f t="shared" si="55"/>
        <v>996.33178209690561</v>
      </c>
      <c r="AR88" s="211">
        <f t="shared" si="64"/>
        <v>5</v>
      </c>
      <c r="AS88" s="498"/>
      <c r="AT88" s="211">
        <v>3</v>
      </c>
      <c r="AU88" s="217">
        <v>2989.8305084745748</v>
      </c>
      <c r="AV88" s="214">
        <f t="shared" si="56"/>
        <v>996.61016949152497</v>
      </c>
      <c r="AW88" s="211">
        <f t="shared" si="65"/>
        <v>5</v>
      </c>
      <c r="AX88" s="498"/>
    </row>
    <row r="89" spans="1:50" ht="14.25" hidden="1" customHeight="1" outlineLevel="1">
      <c r="A89" s="286"/>
      <c r="B89" s="460"/>
      <c r="C89" s="209">
        <v>13</v>
      </c>
      <c r="D89" s="212" t="s">
        <v>196</v>
      </c>
      <c r="E89" s="213">
        <v>4</v>
      </c>
      <c r="F89" s="209">
        <v>3300</v>
      </c>
      <c r="G89" s="214">
        <f t="shared" si="50"/>
        <v>825</v>
      </c>
      <c r="H89" s="501"/>
      <c r="I89" s="215">
        <f t="shared" si="57"/>
        <v>4</v>
      </c>
      <c r="J89" s="215">
        <f t="shared" si="57"/>
        <v>2819.241932907205</v>
      </c>
      <c r="K89" s="216">
        <f t="shared" si="57"/>
        <v>704.81048322680124</v>
      </c>
      <c r="L89" s="502"/>
      <c r="M89" s="215">
        <f>RANK(K89, K$77:$K$106)</f>
        <v>12</v>
      </c>
      <c r="N89" s="500"/>
      <c r="O89" s="497"/>
      <c r="P89" s="211">
        <v>4</v>
      </c>
      <c r="Q89" s="217">
        <v>2807.8108581436068</v>
      </c>
      <c r="R89" s="214">
        <f t="shared" si="58"/>
        <v>701.95271453590169</v>
      </c>
      <c r="S89" s="211">
        <f t="shared" si="59"/>
        <v>11</v>
      </c>
      <c r="T89" s="498"/>
      <c r="U89" s="211">
        <v>4</v>
      </c>
      <c r="V89" s="217">
        <v>2810.0096246390772</v>
      </c>
      <c r="W89" s="214">
        <f t="shared" si="51"/>
        <v>702.50240615976929</v>
      </c>
      <c r="X89" s="211">
        <f t="shared" si="60"/>
        <v>11</v>
      </c>
      <c r="Y89" s="498"/>
      <c r="Z89" s="211">
        <v>4</v>
      </c>
      <c r="AA89" s="217">
        <v>2815.7010047891827</v>
      </c>
      <c r="AB89" s="214">
        <f t="shared" si="52"/>
        <v>703.92525119729567</v>
      </c>
      <c r="AC89" s="211">
        <f t="shared" si="61"/>
        <v>11</v>
      </c>
      <c r="AD89" s="498"/>
      <c r="AE89" s="211">
        <v>4</v>
      </c>
      <c r="AF89" s="217">
        <v>2819.3001060445404</v>
      </c>
      <c r="AG89" s="214">
        <f t="shared" si="53"/>
        <v>704.82502651113509</v>
      </c>
      <c r="AH89" s="211">
        <f t="shared" si="62"/>
        <v>11</v>
      </c>
      <c r="AI89" s="498"/>
      <c r="AJ89" s="211">
        <v>4</v>
      </c>
      <c r="AK89" s="217">
        <v>2821.3559322033898</v>
      </c>
      <c r="AL89" s="214">
        <f t="shared" si="54"/>
        <v>705.33898305084745</v>
      </c>
      <c r="AM89" s="211">
        <f t="shared" si="63"/>
        <v>10</v>
      </c>
      <c r="AN89" s="498"/>
      <c r="AO89" s="211">
        <v>4</v>
      </c>
      <c r="AP89" s="217">
        <v>2828.0846160177784</v>
      </c>
      <c r="AQ89" s="214">
        <f t="shared" si="55"/>
        <v>707.02115400444461</v>
      </c>
      <c r="AR89" s="211">
        <f t="shared" si="64"/>
        <v>10</v>
      </c>
      <c r="AS89" s="498"/>
      <c r="AT89" s="211">
        <v>4</v>
      </c>
      <c r="AU89" s="217">
        <v>2832.4313885128608</v>
      </c>
      <c r="AV89" s="214">
        <f t="shared" si="56"/>
        <v>708.10784712821521</v>
      </c>
      <c r="AW89" s="211">
        <f t="shared" si="65"/>
        <v>11</v>
      </c>
      <c r="AX89" s="498"/>
    </row>
    <row r="90" spans="1:50" ht="14.25" hidden="1" customHeight="1" outlineLevel="1">
      <c r="A90" s="286"/>
      <c r="B90" s="460"/>
      <c r="C90" s="209">
        <v>14</v>
      </c>
      <c r="D90" s="212" t="s">
        <v>195</v>
      </c>
      <c r="E90" s="213">
        <v>3</v>
      </c>
      <c r="F90" s="209">
        <v>3600</v>
      </c>
      <c r="G90" s="214">
        <f t="shared" si="50"/>
        <v>1200</v>
      </c>
      <c r="H90" s="501"/>
      <c r="I90" s="215">
        <f t="shared" si="57"/>
        <v>3</v>
      </c>
      <c r="J90" s="215">
        <f t="shared" si="57"/>
        <v>3003.6558342913954</v>
      </c>
      <c r="K90" s="216">
        <f t="shared" si="57"/>
        <v>1001.218611430465</v>
      </c>
      <c r="L90" s="502"/>
      <c r="M90" s="215">
        <f>RANK(K90, K$77:$K$106)</f>
        <v>2</v>
      </c>
      <c r="N90" s="500"/>
      <c r="O90" s="497"/>
      <c r="P90" s="211">
        <v>3</v>
      </c>
      <c r="Q90" s="217">
        <v>3001.641573546563</v>
      </c>
      <c r="R90" s="214">
        <f t="shared" si="58"/>
        <v>1000.5471911821877</v>
      </c>
      <c r="S90" s="211">
        <f t="shared" si="59"/>
        <v>1</v>
      </c>
      <c r="T90" s="498"/>
      <c r="U90" s="211">
        <v>3</v>
      </c>
      <c r="V90" s="217">
        <v>3003.4080156249097</v>
      </c>
      <c r="W90" s="214">
        <f t="shared" si="51"/>
        <v>1001.1360052083032</v>
      </c>
      <c r="X90" s="211">
        <f t="shared" si="60"/>
        <v>1</v>
      </c>
      <c r="Y90" s="498"/>
      <c r="Z90" s="211">
        <v>3</v>
      </c>
      <c r="AA90" s="217">
        <v>3000.73694747633</v>
      </c>
      <c r="AB90" s="214">
        <f t="shared" si="52"/>
        <v>1000.2456491587767</v>
      </c>
      <c r="AC90" s="211">
        <f t="shared" si="61"/>
        <v>2</v>
      </c>
      <c r="AD90" s="498"/>
      <c r="AE90" s="211">
        <v>3</v>
      </c>
      <c r="AF90" s="217">
        <v>3002.5262491469548</v>
      </c>
      <c r="AG90" s="214">
        <f t="shared" si="53"/>
        <v>1000.8420830489849</v>
      </c>
      <c r="AH90" s="211">
        <f t="shared" si="62"/>
        <v>2</v>
      </c>
      <c r="AI90" s="498"/>
      <c r="AJ90" s="211">
        <v>3</v>
      </c>
      <c r="AK90" s="217">
        <v>3002.2983928182875</v>
      </c>
      <c r="AL90" s="214">
        <f t="shared" si="54"/>
        <v>1000.7661309394292</v>
      </c>
      <c r="AM90" s="211">
        <f t="shared" si="63"/>
        <v>2</v>
      </c>
      <c r="AN90" s="498"/>
      <c r="AO90" s="211">
        <v>3</v>
      </c>
      <c r="AP90" s="217">
        <v>3007.3065536167951</v>
      </c>
      <c r="AQ90" s="214">
        <f t="shared" si="55"/>
        <v>1002.435517872265</v>
      </c>
      <c r="AR90" s="211">
        <f t="shared" si="64"/>
        <v>1</v>
      </c>
      <c r="AS90" s="498"/>
      <c r="AT90" s="211">
        <v>3</v>
      </c>
      <c r="AU90" s="217">
        <v>3007.6731078099242</v>
      </c>
      <c r="AV90" s="214">
        <f t="shared" si="56"/>
        <v>1002.557702603308</v>
      </c>
      <c r="AW90" s="211">
        <f t="shared" si="65"/>
        <v>1</v>
      </c>
      <c r="AX90" s="498"/>
    </row>
    <row r="91" spans="1:50" ht="14.25" hidden="1" customHeight="1" outlineLevel="1">
      <c r="A91" s="286"/>
      <c r="B91" s="460"/>
      <c r="C91" s="209">
        <v>15</v>
      </c>
      <c r="D91" s="212" t="s">
        <v>192</v>
      </c>
      <c r="E91" s="213">
        <v>4</v>
      </c>
      <c r="F91" s="209">
        <v>2700</v>
      </c>
      <c r="G91" s="214">
        <f t="shared" si="50"/>
        <v>675</v>
      </c>
      <c r="H91" s="501"/>
      <c r="I91" s="215">
        <f t="shared" si="57"/>
        <v>4</v>
      </c>
      <c r="J91" s="215">
        <f t="shared" si="57"/>
        <v>2398.2105409772221</v>
      </c>
      <c r="K91" s="216">
        <f t="shared" si="57"/>
        <v>599.55263524430552</v>
      </c>
      <c r="L91" s="502"/>
      <c r="M91" s="215">
        <f>RANK(K91, K$77:$K$106)</f>
        <v>23</v>
      </c>
      <c r="N91" s="500"/>
      <c r="O91" s="497"/>
      <c r="P91" s="211">
        <v>4</v>
      </c>
      <c r="Q91" s="217">
        <v>2397.9173897952101</v>
      </c>
      <c r="R91" s="214">
        <f t="shared" si="58"/>
        <v>599.47934744880251</v>
      </c>
      <c r="S91" s="211">
        <f t="shared" si="59"/>
        <v>22</v>
      </c>
      <c r="T91" s="498"/>
      <c r="U91" s="211">
        <v>4</v>
      </c>
      <c r="V91" s="217">
        <v>2398.0062305295946</v>
      </c>
      <c r="W91" s="214">
        <f t="shared" si="51"/>
        <v>599.50155763239866</v>
      </c>
      <c r="X91" s="211">
        <f t="shared" si="60"/>
        <v>22</v>
      </c>
      <c r="Y91" s="498"/>
      <c r="Z91" s="211">
        <v>4</v>
      </c>
      <c r="AA91" s="217">
        <v>2398.1312569521679</v>
      </c>
      <c r="AB91" s="214">
        <f t="shared" si="52"/>
        <v>599.53281423804196</v>
      </c>
      <c r="AC91" s="211">
        <f t="shared" si="61"/>
        <v>22</v>
      </c>
      <c r="AD91" s="498"/>
      <c r="AE91" s="211">
        <v>4</v>
      </c>
      <c r="AF91" s="217">
        <v>2398.1172584640799</v>
      </c>
      <c r="AG91" s="214">
        <f t="shared" si="53"/>
        <v>599.52931461601997</v>
      </c>
      <c r="AH91" s="211">
        <f t="shared" si="62"/>
        <v>22</v>
      </c>
      <c r="AI91" s="498"/>
      <c r="AJ91" s="211">
        <v>4</v>
      </c>
      <c r="AK91" s="217">
        <v>2398.1391227292856</v>
      </c>
      <c r="AL91" s="214">
        <f t="shared" si="54"/>
        <v>599.53478068232141</v>
      </c>
      <c r="AM91" s="211">
        <f t="shared" si="63"/>
        <v>22</v>
      </c>
      <c r="AN91" s="498"/>
      <c r="AO91" s="211">
        <v>4</v>
      </c>
      <c r="AP91" s="217">
        <v>2398.2720251341811</v>
      </c>
      <c r="AQ91" s="214">
        <f t="shared" si="55"/>
        <v>599.56800628354529</v>
      </c>
      <c r="AR91" s="211">
        <f t="shared" si="64"/>
        <v>22</v>
      </c>
      <c r="AS91" s="498"/>
      <c r="AT91" s="211">
        <v>4</v>
      </c>
      <c r="AU91" s="217">
        <v>2398.8905032360331</v>
      </c>
      <c r="AV91" s="214">
        <f t="shared" si="56"/>
        <v>599.72262580900826</v>
      </c>
      <c r="AW91" s="211">
        <f t="shared" si="65"/>
        <v>23</v>
      </c>
      <c r="AX91" s="498"/>
    </row>
    <row r="92" spans="1:50" ht="14.25" hidden="1" customHeight="1" outlineLevel="1">
      <c r="A92" s="286"/>
      <c r="B92" s="460"/>
      <c r="C92" s="209">
        <v>16</v>
      </c>
      <c r="D92" s="212" t="s">
        <v>186</v>
      </c>
      <c r="E92" s="213">
        <v>4</v>
      </c>
      <c r="F92" s="209">
        <v>3300</v>
      </c>
      <c r="G92" s="214">
        <f t="shared" si="50"/>
        <v>825</v>
      </c>
      <c r="H92" s="501"/>
      <c r="I92" s="215">
        <f t="shared" si="57"/>
        <v>4</v>
      </c>
      <c r="J92" s="215">
        <f t="shared" si="57"/>
        <v>2760.2794765758781</v>
      </c>
      <c r="K92" s="216">
        <f t="shared" si="57"/>
        <v>690.06986914396953</v>
      </c>
      <c r="L92" s="502"/>
      <c r="M92" s="215">
        <f>RANK(K92, K$77:$K$106)</f>
        <v>17</v>
      </c>
      <c r="N92" s="500"/>
      <c r="O92" s="497"/>
      <c r="P92" s="211">
        <v>4</v>
      </c>
      <c r="Q92" s="217">
        <v>2750.7287140643457</v>
      </c>
      <c r="R92" s="214">
        <f t="shared" si="58"/>
        <v>687.68217851608642</v>
      </c>
      <c r="S92" s="211">
        <f t="shared" si="59"/>
        <v>15</v>
      </c>
      <c r="T92" s="498"/>
      <c r="U92" s="211">
        <v>4</v>
      </c>
      <c r="V92" s="217">
        <v>2753.088515503196</v>
      </c>
      <c r="W92" s="214">
        <f t="shared" si="51"/>
        <v>688.27212887579901</v>
      </c>
      <c r="X92" s="211">
        <f t="shared" si="60"/>
        <v>15</v>
      </c>
      <c r="Y92" s="498"/>
      <c r="Z92" s="211">
        <v>4</v>
      </c>
      <c r="AA92" s="217">
        <v>2758.1781431500222</v>
      </c>
      <c r="AB92" s="214">
        <f t="shared" si="52"/>
        <v>689.54453578750554</v>
      </c>
      <c r="AC92" s="211">
        <f t="shared" si="61"/>
        <v>15</v>
      </c>
      <c r="AD92" s="498"/>
      <c r="AE92" s="211">
        <v>4</v>
      </c>
      <c r="AF92" s="217">
        <v>2761.0972568578568</v>
      </c>
      <c r="AG92" s="214">
        <f t="shared" si="53"/>
        <v>690.2743142144642</v>
      </c>
      <c r="AH92" s="211">
        <f t="shared" si="62"/>
        <v>16</v>
      </c>
      <c r="AI92" s="498"/>
      <c r="AJ92" s="211">
        <v>4</v>
      </c>
      <c r="AK92" s="217">
        <v>2760.8893138895542</v>
      </c>
      <c r="AL92" s="214">
        <f t="shared" si="54"/>
        <v>690.22232847238854</v>
      </c>
      <c r="AM92" s="211">
        <f t="shared" si="63"/>
        <v>16</v>
      </c>
      <c r="AN92" s="498"/>
      <c r="AO92" s="211">
        <v>4</v>
      </c>
      <c r="AP92" s="217">
        <v>2768.2404706580282</v>
      </c>
      <c r="AQ92" s="214">
        <f t="shared" si="55"/>
        <v>692.06011766450706</v>
      </c>
      <c r="AR92" s="211">
        <f t="shared" si="64"/>
        <v>15</v>
      </c>
      <c r="AS92" s="498"/>
      <c r="AT92" s="211">
        <v>4</v>
      </c>
      <c r="AU92" s="217">
        <v>2769.733921908145</v>
      </c>
      <c r="AV92" s="214">
        <f t="shared" si="56"/>
        <v>692.43348047703626</v>
      </c>
      <c r="AW92" s="211">
        <f t="shared" si="65"/>
        <v>17</v>
      </c>
      <c r="AX92" s="498"/>
    </row>
    <row r="93" spans="1:50" ht="14.25" hidden="1" customHeight="1" outlineLevel="1">
      <c r="A93" s="286"/>
      <c r="B93" s="460"/>
      <c r="C93" s="209">
        <v>17</v>
      </c>
      <c r="D93" s="212" t="s">
        <v>193</v>
      </c>
      <c r="E93" s="213">
        <v>4</v>
      </c>
      <c r="F93" s="209">
        <v>3300</v>
      </c>
      <c r="G93" s="214">
        <f t="shared" si="50"/>
        <v>825</v>
      </c>
      <c r="H93" s="501"/>
      <c r="I93" s="215">
        <f t="shared" si="57"/>
        <v>4</v>
      </c>
      <c r="J93" s="215">
        <f t="shared" si="57"/>
        <v>2760.8434575477536</v>
      </c>
      <c r="K93" s="216">
        <f t="shared" si="57"/>
        <v>690.2108643869384</v>
      </c>
      <c r="L93" s="502"/>
      <c r="M93" s="215">
        <f>RANK(K93, K$77:$K$106)</f>
        <v>16</v>
      </c>
      <c r="N93" s="500"/>
      <c r="O93" s="497"/>
      <c r="P93" s="211">
        <v>4</v>
      </c>
      <c r="Q93" s="217">
        <v>2743.4444098411709</v>
      </c>
      <c r="R93" s="214">
        <f t="shared" si="58"/>
        <v>685.86110246029273</v>
      </c>
      <c r="S93" s="211">
        <f t="shared" si="59"/>
        <v>17</v>
      </c>
      <c r="T93" s="498"/>
      <c r="U93" s="211">
        <v>4</v>
      </c>
      <c r="V93" s="217">
        <v>2756.3035884407695</v>
      </c>
      <c r="W93" s="214">
        <f t="shared" si="51"/>
        <v>689.07589711019239</v>
      </c>
      <c r="X93" s="211">
        <f t="shared" si="60"/>
        <v>14</v>
      </c>
      <c r="Y93" s="498"/>
      <c r="Z93" s="211">
        <v>4</v>
      </c>
      <c r="AA93" s="217">
        <v>2759.4659363231776</v>
      </c>
      <c r="AB93" s="214">
        <f t="shared" si="52"/>
        <v>689.86648408079441</v>
      </c>
      <c r="AC93" s="211">
        <f t="shared" si="61"/>
        <v>14</v>
      </c>
      <c r="AD93" s="498"/>
      <c r="AE93" s="211">
        <v>4</v>
      </c>
      <c r="AF93" s="217">
        <v>2762.9158878504682</v>
      </c>
      <c r="AG93" s="214">
        <f t="shared" si="53"/>
        <v>690.72897196261704</v>
      </c>
      <c r="AH93" s="211">
        <f t="shared" si="62"/>
        <v>14</v>
      </c>
      <c r="AI93" s="498"/>
      <c r="AJ93" s="211">
        <v>4</v>
      </c>
      <c r="AK93" s="217">
        <v>2761.4035087719285</v>
      </c>
      <c r="AL93" s="214">
        <f t="shared" si="54"/>
        <v>690.35087719298213</v>
      </c>
      <c r="AM93" s="211">
        <f t="shared" si="63"/>
        <v>15</v>
      </c>
      <c r="AN93" s="498"/>
      <c r="AO93" s="211">
        <v>4</v>
      </c>
      <c r="AP93" s="217">
        <v>2763.1578947368444</v>
      </c>
      <c r="AQ93" s="214">
        <f t="shared" si="55"/>
        <v>690.78947368421109</v>
      </c>
      <c r="AR93" s="211">
        <f t="shared" si="64"/>
        <v>16</v>
      </c>
      <c r="AS93" s="498"/>
      <c r="AT93" s="211">
        <v>4</v>
      </c>
      <c r="AU93" s="217">
        <v>2779.2129768699178</v>
      </c>
      <c r="AV93" s="214">
        <f t="shared" si="56"/>
        <v>694.80324421747946</v>
      </c>
      <c r="AW93" s="211">
        <f t="shared" si="65"/>
        <v>16</v>
      </c>
      <c r="AX93" s="498"/>
    </row>
    <row r="94" spans="1:50" ht="14.25" hidden="1" customHeight="1" outlineLevel="1">
      <c r="A94" s="286"/>
      <c r="B94" s="460"/>
      <c r="C94" s="209">
        <v>18</v>
      </c>
      <c r="D94" s="212" t="s">
        <v>197</v>
      </c>
      <c r="E94" s="213">
        <v>4</v>
      </c>
      <c r="F94" s="209">
        <v>3300</v>
      </c>
      <c r="G94" s="214">
        <f t="shared" si="50"/>
        <v>825</v>
      </c>
      <c r="H94" s="501"/>
      <c r="I94" s="215">
        <f t="shared" si="57"/>
        <v>4</v>
      </c>
      <c r="J94" s="215">
        <f t="shared" si="57"/>
        <v>2826.9069762956606</v>
      </c>
      <c r="K94" s="216">
        <f t="shared" si="57"/>
        <v>706.72674407391514</v>
      </c>
      <c r="L94" s="502"/>
      <c r="M94" s="215">
        <f>RANK(K94, K$77:$K$106)</f>
        <v>10</v>
      </c>
      <c r="N94" s="500"/>
      <c r="O94" s="497"/>
      <c r="P94" s="211">
        <v>4</v>
      </c>
      <c r="Q94" s="217">
        <v>2823.7117607070013</v>
      </c>
      <c r="R94" s="214">
        <f t="shared" si="58"/>
        <v>705.92794017675033</v>
      </c>
      <c r="S94" s="211">
        <f t="shared" si="59"/>
        <v>9</v>
      </c>
      <c r="T94" s="498"/>
      <c r="U94" s="211">
        <v>4</v>
      </c>
      <c r="V94" s="217">
        <v>2823.8733252131569</v>
      </c>
      <c r="W94" s="214">
        <f t="shared" si="51"/>
        <v>705.96833130328923</v>
      </c>
      <c r="X94" s="211">
        <f t="shared" si="60"/>
        <v>9</v>
      </c>
      <c r="Y94" s="498"/>
      <c r="Z94" s="211">
        <v>4</v>
      </c>
      <c r="AA94" s="217">
        <v>2825.4482359745543</v>
      </c>
      <c r="AB94" s="214">
        <f t="shared" si="52"/>
        <v>706.36205899363858</v>
      </c>
      <c r="AC94" s="211">
        <f t="shared" si="61"/>
        <v>9</v>
      </c>
      <c r="AD94" s="498"/>
      <c r="AE94" s="211">
        <v>4</v>
      </c>
      <c r="AF94" s="217">
        <v>2826.9230769230785</v>
      </c>
      <c r="AG94" s="214">
        <f t="shared" si="53"/>
        <v>706.73076923076962</v>
      </c>
      <c r="AH94" s="211">
        <f t="shared" si="62"/>
        <v>9</v>
      </c>
      <c r="AI94" s="498"/>
      <c r="AJ94" s="211">
        <v>4</v>
      </c>
      <c r="AK94" s="217">
        <v>2824.2979942693446</v>
      </c>
      <c r="AL94" s="214">
        <f t="shared" si="54"/>
        <v>706.07449856733615</v>
      </c>
      <c r="AM94" s="211">
        <f t="shared" si="63"/>
        <v>9</v>
      </c>
      <c r="AN94" s="498"/>
      <c r="AO94" s="211">
        <v>4</v>
      </c>
      <c r="AP94" s="217">
        <v>2831.0327455919405</v>
      </c>
      <c r="AQ94" s="214">
        <f t="shared" si="55"/>
        <v>707.75818639798513</v>
      </c>
      <c r="AR94" s="211">
        <f t="shared" si="64"/>
        <v>9</v>
      </c>
      <c r="AS94" s="498"/>
      <c r="AT94" s="211">
        <v>4</v>
      </c>
      <c r="AU94" s="217">
        <v>2833.0616953905483</v>
      </c>
      <c r="AV94" s="214">
        <f t="shared" si="56"/>
        <v>708.26542384763707</v>
      </c>
      <c r="AW94" s="211">
        <f t="shared" si="65"/>
        <v>10</v>
      </c>
      <c r="AX94" s="498"/>
    </row>
    <row r="95" spans="1:50" ht="14.25" hidden="1" customHeight="1" outlineLevel="1">
      <c r="A95" s="286"/>
      <c r="B95" s="460"/>
      <c r="C95" s="209">
        <v>19</v>
      </c>
      <c r="D95" s="212" t="s">
        <v>191</v>
      </c>
      <c r="E95" s="213">
        <v>5</v>
      </c>
      <c r="F95" s="209">
        <v>3300</v>
      </c>
      <c r="G95" s="214">
        <f t="shared" si="50"/>
        <v>660</v>
      </c>
      <c r="H95" s="501"/>
      <c r="I95" s="215">
        <f t="shared" si="57"/>
        <v>5</v>
      </c>
      <c r="J95" s="215">
        <f t="shared" si="57"/>
        <v>2775.9939089933418</v>
      </c>
      <c r="K95" s="216">
        <f t="shared" si="57"/>
        <v>555.19878179866839</v>
      </c>
      <c r="L95" s="502"/>
      <c r="M95" s="215">
        <f>RANK(K95, K$77:$K$106)</f>
        <v>25</v>
      </c>
      <c r="N95" s="500"/>
      <c r="O95" s="497"/>
      <c r="P95" s="211">
        <v>5</v>
      </c>
      <c r="Q95" s="217">
        <v>2772.1153846153879</v>
      </c>
      <c r="R95" s="214">
        <f t="shared" si="58"/>
        <v>554.42307692307759</v>
      </c>
      <c r="S95" s="211">
        <f t="shared" si="59"/>
        <v>24</v>
      </c>
      <c r="T95" s="498"/>
      <c r="U95" s="211">
        <v>5</v>
      </c>
      <c r="V95" s="217">
        <v>2773.7464329392656</v>
      </c>
      <c r="W95" s="214">
        <f t="shared" si="51"/>
        <v>554.74928658785313</v>
      </c>
      <c r="X95" s="211">
        <f t="shared" si="60"/>
        <v>24</v>
      </c>
      <c r="Y95" s="498"/>
      <c r="Z95" s="211">
        <v>5</v>
      </c>
      <c r="AA95" s="217">
        <v>2776.4806866952867</v>
      </c>
      <c r="AB95" s="214">
        <f t="shared" si="52"/>
        <v>555.2961373390574</v>
      </c>
      <c r="AC95" s="211">
        <f t="shared" si="61"/>
        <v>24</v>
      </c>
      <c r="AD95" s="498"/>
      <c r="AE95" s="211">
        <v>5</v>
      </c>
      <c r="AF95" s="217">
        <v>2773.6104835065476</v>
      </c>
      <c r="AG95" s="214">
        <f t="shared" si="53"/>
        <v>554.72209670130951</v>
      </c>
      <c r="AH95" s="211">
        <f t="shared" si="62"/>
        <v>24</v>
      </c>
      <c r="AI95" s="498"/>
      <c r="AJ95" s="211">
        <v>5</v>
      </c>
      <c r="AK95" s="217">
        <v>2773.4842360549756</v>
      </c>
      <c r="AL95" s="214">
        <f t="shared" si="54"/>
        <v>554.69684721099509</v>
      </c>
      <c r="AM95" s="211">
        <f t="shared" si="63"/>
        <v>24</v>
      </c>
      <c r="AN95" s="498"/>
      <c r="AO95" s="211">
        <v>5</v>
      </c>
      <c r="AP95" s="217">
        <v>2780.2525832376518</v>
      </c>
      <c r="AQ95" s="214">
        <f t="shared" si="55"/>
        <v>556.05051664753034</v>
      </c>
      <c r="AR95" s="211">
        <f t="shared" si="64"/>
        <v>24</v>
      </c>
      <c r="AS95" s="498"/>
      <c r="AT95" s="211">
        <v>5</v>
      </c>
      <c r="AU95" s="217">
        <v>2782.2675559042773</v>
      </c>
      <c r="AV95" s="214">
        <f t="shared" si="56"/>
        <v>556.45351118085546</v>
      </c>
      <c r="AW95" s="211">
        <f t="shared" si="65"/>
        <v>25</v>
      </c>
      <c r="AX95" s="498"/>
    </row>
    <row r="96" spans="1:50" ht="14.25" hidden="1" customHeight="1" outlineLevel="1">
      <c r="A96" s="286"/>
      <c r="B96" s="460"/>
      <c r="C96" s="209">
        <v>20</v>
      </c>
      <c r="D96" s="212" t="s">
        <v>188</v>
      </c>
      <c r="E96" s="213">
        <v>3</v>
      </c>
      <c r="F96" s="209">
        <v>3600</v>
      </c>
      <c r="G96" s="214">
        <f t="shared" si="50"/>
        <v>1200</v>
      </c>
      <c r="H96" s="501"/>
      <c r="I96" s="215">
        <f t="shared" si="57"/>
        <v>3</v>
      </c>
      <c r="J96" s="215">
        <f t="shared" si="57"/>
        <v>2980.7990640229837</v>
      </c>
      <c r="K96" s="216">
        <f t="shared" si="57"/>
        <v>993.59968800766126</v>
      </c>
      <c r="L96" s="502"/>
      <c r="M96" s="215">
        <f>RANK(K96, K$77:$K$106)</f>
        <v>6</v>
      </c>
      <c r="N96" s="500"/>
      <c r="O96" s="497"/>
      <c r="P96" s="211">
        <v>3</v>
      </c>
      <c r="Q96" s="217">
        <v>2972.5524807412321</v>
      </c>
      <c r="R96" s="214">
        <f t="shared" si="58"/>
        <v>990.85082691374407</v>
      </c>
      <c r="S96" s="211">
        <f t="shared" si="59"/>
        <v>6</v>
      </c>
      <c r="T96" s="498"/>
      <c r="U96" s="211">
        <v>3</v>
      </c>
      <c r="V96" s="217">
        <v>2980.9068801165186</v>
      </c>
      <c r="W96" s="214">
        <f t="shared" si="51"/>
        <v>993.63562670550618</v>
      </c>
      <c r="X96" s="211">
        <f t="shared" si="60"/>
        <v>6</v>
      </c>
      <c r="Y96" s="498"/>
      <c r="Z96" s="211">
        <v>3</v>
      </c>
      <c r="AA96" s="217">
        <v>2979.9373271889331</v>
      </c>
      <c r="AB96" s="214">
        <f t="shared" si="52"/>
        <v>993.31244239631098</v>
      </c>
      <c r="AC96" s="211">
        <f t="shared" si="61"/>
        <v>6</v>
      </c>
      <c r="AD96" s="498"/>
      <c r="AE96" s="211">
        <v>3</v>
      </c>
      <c r="AF96" s="217">
        <v>2981.193217582369</v>
      </c>
      <c r="AG96" s="214">
        <f t="shared" si="53"/>
        <v>993.73107252745638</v>
      </c>
      <c r="AH96" s="211">
        <f t="shared" si="62"/>
        <v>6</v>
      </c>
      <c r="AI96" s="498"/>
      <c r="AJ96" s="211">
        <v>3</v>
      </c>
      <c r="AK96" s="217">
        <v>2982.4492941473682</v>
      </c>
      <c r="AL96" s="214">
        <f t="shared" si="54"/>
        <v>994.14976471578939</v>
      </c>
      <c r="AM96" s="211">
        <f t="shared" si="63"/>
        <v>6</v>
      </c>
      <c r="AN96" s="498"/>
      <c r="AO96" s="211">
        <v>3</v>
      </c>
      <c r="AP96" s="217">
        <v>2983.4332014924335</v>
      </c>
      <c r="AQ96" s="214">
        <f t="shared" si="55"/>
        <v>994.47773383081119</v>
      </c>
      <c r="AR96" s="211">
        <f t="shared" si="64"/>
        <v>6</v>
      </c>
      <c r="AS96" s="498"/>
      <c r="AT96" s="211">
        <v>3</v>
      </c>
      <c r="AU96" s="217">
        <v>2985.1210468920335</v>
      </c>
      <c r="AV96" s="214">
        <f t="shared" si="56"/>
        <v>995.04034896401117</v>
      </c>
      <c r="AW96" s="211">
        <f t="shared" si="65"/>
        <v>6</v>
      </c>
      <c r="AX96" s="498"/>
    </row>
    <row r="97" spans="1:50" ht="14.25" hidden="1" customHeight="1" outlineLevel="1">
      <c r="A97" s="286"/>
      <c r="B97" s="460"/>
      <c r="C97" s="209">
        <v>21</v>
      </c>
      <c r="D97" s="212" t="s">
        <v>194</v>
      </c>
      <c r="E97" s="213">
        <v>3</v>
      </c>
      <c r="F97" s="209">
        <v>3600</v>
      </c>
      <c r="G97" s="214">
        <f t="shared" si="50"/>
        <v>1200</v>
      </c>
      <c r="H97" s="501"/>
      <c r="I97" s="215">
        <f t="shared" si="57"/>
        <v>3</v>
      </c>
      <c r="J97" s="215">
        <f t="shared" si="57"/>
        <v>2991.687279135785</v>
      </c>
      <c r="K97" s="216">
        <f t="shared" si="57"/>
        <v>997.22909304526172</v>
      </c>
      <c r="L97" s="502"/>
      <c r="M97" s="215">
        <f>RANK(K97, K$77:$K$106)</f>
        <v>3</v>
      </c>
      <c r="N97" s="500"/>
      <c r="O97" s="497"/>
      <c r="P97" s="211">
        <v>3</v>
      </c>
      <c r="Q97" s="217">
        <v>2990.5843071786358</v>
      </c>
      <c r="R97" s="214">
        <f t="shared" si="58"/>
        <v>996.86143572621188</v>
      </c>
      <c r="S97" s="211">
        <f t="shared" si="59"/>
        <v>3</v>
      </c>
      <c r="T97" s="498"/>
      <c r="U97" s="211">
        <v>3</v>
      </c>
      <c r="V97" s="217">
        <v>2991.0802775024749</v>
      </c>
      <c r="W97" s="214">
        <f t="shared" si="51"/>
        <v>997.0267591674916</v>
      </c>
      <c r="X97" s="211">
        <f t="shared" si="60"/>
        <v>3</v>
      </c>
      <c r="Y97" s="498"/>
      <c r="Z97" s="211">
        <v>3</v>
      </c>
      <c r="AA97" s="217">
        <v>2988.1773399014678</v>
      </c>
      <c r="AB97" s="214">
        <f t="shared" si="52"/>
        <v>996.05911330048923</v>
      </c>
      <c r="AC97" s="211">
        <f t="shared" si="61"/>
        <v>4</v>
      </c>
      <c r="AD97" s="498"/>
      <c r="AE97" s="211">
        <v>3</v>
      </c>
      <c r="AF97" s="217">
        <v>2991.8735891647711</v>
      </c>
      <c r="AG97" s="214">
        <f t="shared" si="53"/>
        <v>997.29119638825705</v>
      </c>
      <c r="AH97" s="211">
        <f t="shared" si="62"/>
        <v>3</v>
      </c>
      <c r="AI97" s="498"/>
      <c r="AJ97" s="211">
        <v>3</v>
      </c>
      <c r="AK97" s="217">
        <v>2991.9246298788717</v>
      </c>
      <c r="AL97" s="214">
        <f t="shared" si="54"/>
        <v>997.30820995962392</v>
      </c>
      <c r="AM97" s="211">
        <f t="shared" si="63"/>
        <v>3</v>
      </c>
      <c r="AN97" s="498"/>
      <c r="AO97" s="211">
        <v>3</v>
      </c>
      <c r="AP97" s="217">
        <v>2992.9975429975366</v>
      </c>
      <c r="AQ97" s="214">
        <f t="shared" si="55"/>
        <v>997.66584766584549</v>
      </c>
      <c r="AR97" s="211">
        <f t="shared" si="64"/>
        <v>3</v>
      </c>
      <c r="AS97" s="498"/>
      <c r="AT97" s="211">
        <v>3</v>
      </c>
      <c r="AU97" s="217">
        <v>2995.1732673267384</v>
      </c>
      <c r="AV97" s="214">
        <f t="shared" si="56"/>
        <v>998.39108910891275</v>
      </c>
      <c r="AW97" s="211">
        <f t="shared" si="65"/>
        <v>3</v>
      </c>
      <c r="AX97" s="498"/>
    </row>
    <row r="98" spans="1:50" ht="14.25" hidden="1" customHeight="1" outlineLevel="1">
      <c r="A98" s="286"/>
      <c r="B98" s="460"/>
      <c r="C98" s="209">
        <v>22</v>
      </c>
      <c r="D98" s="212" t="s">
        <v>190</v>
      </c>
      <c r="E98" s="213">
        <v>4</v>
      </c>
      <c r="F98" s="209">
        <v>3000</v>
      </c>
      <c r="G98" s="214">
        <f t="shared" si="50"/>
        <v>750</v>
      </c>
      <c r="H98" s="501"/>
      <c r="I98" s="215">
        <f t="shared" si="57"/>
        <v>4</v>
      </c>
      <c r="J98" s="215">
        <f t="shared" si="57"/>
        <v>2520.6668036138944</v>
      </c>
      <c r="K98" s="216">
        <f t="shared" si="57"/>
        <v>630.16670090347361</v>
      </c>
      <c r="L98" s="502"/>
      <c r="M98" s="215">
        <f>RANK(K98, K$77:$K$106)</f>
        <v>20</v>
      </c>
      <c r="N98" s="500"/>
      <c r="O98" s="497"/>
      <c r="P98" s="211">
        <v>4</v>
      </c>
      <c r="Q98" s="217">
        <v>2513.152173913048</v>
      </c>
      <c r="R98" s="214">
        <f t="shared" si="58"/>
        <v>628.28804347826201</v>
      </c>
      <c r="S98" s="211">
        <f t="shared" si="59"/>
        <v>19</v>
      </c>
      <c r="T98" s="498"/>
      <c r="U98" s="211">
        <v>4</v>
      </c>
      <c r="V98" s="217">
        <v>2513.677488025548</v>
      </c>
      <c r="W98" s="214">
        <f t="shared" si="51"/>
        <v>628.41937200638699</v>
      </c>
      <c r="X98" s="211">
        <f t="shared" si="60"/>
        <v>19</v>
      </c>
      <c r="Y98" s="498"/>
      <c r="Z98" s="211">
        <v>4</v>
      </c>
      <c r="AA98" s="217">
        <v>2519.5034482758633</v>
      </c>
      <c r="AB98" s="214">
        <f t="shared" si="52"/>
        <v>629.87586206896583</v>
      </c>
      <c r="AC98" s="211">
        <f t="shared" si="61"/>
        <v>19</v>
      </c>
      <c r="AD98" s="498"/>
      <c r="AE98" s="211">
        <v>4</v>
      </c>
      <c r="AF98" s="217">
        <v>2520.5633802816892</v>
      </c>
      <c r="AG98" s="214">
        <f t="shared" si="53"/>
        <v>630.1408450704223</v>
      </c>
      <c r="AH98" s="211">
        <f t="shared" si="62"/>
        <v>18</v>
      </c>
      <c r="AI98" s="498"/>
      <c r="AJ98" s="211">
        <v>4</v>
      </c>
      <c r="AK98" s="217">
        <v>2520.7942636514108</v>
      </c>
      <c r="AL98" s="214">
        <f t="shared" si="54"/>
        <v>630.1985659128527</v>
      </c>
      <c r="AM98" s="211">
        <f t="shared" si="63"/>
        <v>18</v>
      </c>
      <c r="AN98" s="498"/>
      <c r="AO98" s="211">
        <v>4</v>
      </c>
      <c r="AP98" s="217">
        <v>2524.8116646415592</v>
      </c>
      <c r="AQ98" s="214">
        <f t="shared" si="55"/>
        <v>631.2029161603898</v>
      </c>
      <c r="AR98" s="211">
        <f t="shared" si="64"/>
        <v>18</v>
      </c>
      <c r="AS98" s="498"/>
      <c r="AT98" s="211">
        <v>4</v>
      </c>
      <c r="AU98" s="217">
        <v>2532.1652065081385</v>
      </c>
      <c r="AV98" s="214">
        <f t="shared" si="56"/>
        <v>633.04130162703461</v>
      </c>
      <c r="AW98" s="211">
        <f t="shared" si="65"/>
        <v>19</v>
      </c>
      <c r="AX98" s="498"/>
    </row>
    <row r="99" spans="1:50" ht="14.25" hidden="1" customHeight="1" outlineLevel="1">
      <c r="A99" s="286"/>
      <c r="B99" s="460"/>
      <c r="C99" s="209">
        <v>23</v>
      </c>
      <c r="D99" s="212" t="s">
        <v>187</v>
      </c>
      <c r="E99" s="213">
        <v>13</v>
      </c>
      <c r="F99" s="209">
        <v>3600</v>
      </c>
      <c r="G99" s="214">
        <f t="shared" si="50"/>
        <v>276.92307692307691</v>
      </c>
      <c r="H99" s="501"/>
      <c r="I99" s="215">
        <f t="shared" si="57"/>
        <v>13</v>
      </c>
      <c r="J99" s="215">
        <f t="shared" si="57"/>
        <v>2989.086950142545</v>
      </c>
      <c r="K99" s="216">
        <f t="shared" si="57"/>
        <v>229.9297653955804</v>
      </c>
      <c r="L99" s="502"/>
      <c r="M99" s="215">
        <f>RANK(K99, K$77:$K$106)</f>
        <v>27</v>
      </c>
      <c r="N99" s="500"/>
      <c r="O99" s="497"/>
      <c r="P99" s="211">
        <v>13</v>
      </c>
      <c r="Q99" s="217">
        <v>2991.372549019603</v>
      </c>
      <c r="R99" s="214">
        <f t="shared" si="58"/>
        <v>230.10558069381563</v>
      </c>
      <c r="S99" s="211">
        <f t="shared" si="59"/>
        <v>26</v>
      </c>
      <c r="T99" s="498"/>
      <c r="U99" s="211">
        <v>13</v>
      </c>
      <c r="V99" s="217">
        <v>2990.745501285347</v>
      </c>
      <c r="W99" s="214">
        <f t="shared" si="51"/>
        <v>230.05734625271901</v>
      </c>
      <c r="X99" s="211">
        <f t="shared" si="60"/>
        <v>26</v>
      </c>
      <c r="Y99" s="498"/>
      <c r="Z99" s="211">
        <v>13</v>
      </c>
      <c r="AA99" s="217">
        <v>2988.741418764298</v>
      </c>
      <c r="AB99" s="214">
        <f t="shared" si="52"/>
        <v>229.90318605879216</v>
      </c>
      <c r="AC99" s="211">
        <f t="shared" si="61"/>
        <v>26</v>
      </c>
      <c r="AD99" s="498"/>
      <c r="AE99" s="211">
        <v>13</v>
      </c>
      <c r="AF99" s="217">
        <v>2988.0175353141731</v>
      </c>
      <c r="AG99" s="214">
        <f t="shared" si="53"/>
        <v>229.84750271647485</v>
      </c>
      <c r="AH99" s="211">
        <f t="shared" si="62"/>
        <v>26</v>
      </c>
      <c r="AI99" s="498"/>
      <c r="AJ99" s="211">
        <v>13</v>
      </c>
      <c r="AK99" s="217">
        <v>2984.6153846153829</v>
      </c>
      <c r="AL99" s="214">
        <f t="shared" si="54"/>
        <v>229.58579881656792</v>
      </c>
      <c r="AM99" s="211">
        <f t="shared" si="63"/>
        <v>26</v>
      </c>
      <c r="AN99" s="498"/>
      <c r="AO99" s="211">
        <v>13</v>
      </c>
      <c r="AP99" s="217">
        <v>2990.0525677315004</v>
      </c>
      <c r="AQ99" s="214">
        <f t="shared" si="55"/>
        <v>230.00404367165387</v>
      </c>
      <c r="AR99" s="211">
        <f t="shared" si="64"/>
        <v>26</v>
      </c>
      <c r="AS99" s="498"/>
      <c r="AT99" s="211">
        <v>13</v>
      </c>
      <c r="AU99" s="217">
        <v>2990.0636942675114</v>
      </c>
      <c r="AV99" s="214">
        <f t="shared" si="56"/>
        <v>230.00489955903933</v>
      </c>
      <c r="AW99" s="211">
        <f t="shared" si="65"/>
        <v>27</v>
      </c>
      <c r="AX99" s="498"/>
    </row>
    <row r="100" spans="1:50" ht="14.25" hidden="1" customHeight="1" outlineLevel="1">
      <c r="A100" s="286"/>
      <c r="B100" s="460"/>
      <c r="C100" s="209">
        <v>24</v>
      </c>
      <c r="D100" s="212" t="s">
        <v>183</v>
      </c>
      <c r="E100" s="213">
        <v>4</v>
      </c>
      <c r="F100" s="209">
        <v>3000</v>
      </c>
      <c r="G100" s="214">
        <f t="shared" si="50"/>
        <v>750</v>
      </c>
      <c r="H100" s="501"/>
      <c r="I100" s="215">
        <f t="shared" si="57"/>
        <v>4</v>
      </c>
      <c r="J100" s="215">
        <f t="shared" si="57"/>
        <v>2475.3989747020614</v>
      </c>
      <c r="K100" s="216">
        <f t="shared" si="57"/>
        <v>618.84974367551536</v>
      </c>
      <c r="L100" s="502"/>
      <c r="M100" s="215">
        <f>RANK(K100, K$77:$K$106)</f>
        <v>22</v>
      </c>
      <c r="N100" s="500"/>
      <c r="O100" s="497"/>
      <c r="P100" s="211">
        <v>4</v>
      </c>
      <c r="Q100" s="217">
        <v>2480.2547770700676</v>
      </c>
      <c r="R100" s="214">
        <f t="shared" si="58"/>
        <v>620.06369426751689</v>
      </c>
      <c r="S100" s="211">
        <f t="shared" si="59"/>
        <v>21</v>
      </c>
      <c r="T100" s="498"/>
      <c r="U100" s="211">
        <v>4</v>
      </c>
      <c r="V100" s="217">
        <v>2479.5334040296916</v>
      </c>
      <c r="W100" s="214">
        <f t="shared" si="51"/>
        <v>619.8833510074229</v>
      </c>
      <c r="X100" s="211">
        <f t="shared" si="60"/>
        <v>21</v>
      </c>
      <c r="Y100" s="498"/>
      <c r="Z100" s="211">
        <v>4</v>
      </c>
      <c r="AA100" s="217">
        <v>2476.9318832283898</v>
      </c>
      <c r="AB100" s="214">
        <f t="shared" si="52"/>
        <v>619.23297080709744</v>
      </c>
      <c r="AC100" s="211">
        <f t="shared" si="61"/>
        <v>21</v>
      </c>
      <c r="AD100" s="498"/>
      <c r="AE100" s="211">
        <v>4</v>
      </c>
      <c r="AF100" s="217">
        <v>2473.8805970149224</v>
      </c>
      <c r="AG100" s="214">
        <f t="shared" si="53"/>
        <v>618.4701492537306</v>
      </c>
      <c r="AH100" s="211">
        <f t="shared" si="62"/>
        <v>21</v>
      </c>
      <c r="AI100" s="498"/>
      <c r="AJ100" s="211">
        <v>4</v>
      </c>
      <c r="AK100" s="217">
        <v>2472.1757322175754</v>
      </c>
      <c r="AL100" s="214">
        <f t="shared" si="54"/>
        <v>618.04393305439385</v>
      </c>
      <c r="AM100" s="211">
        <f t="shared" si="63"/>
        <v>21</v>
      </c>
      <c r="AN100" s="498"/>
      <c r="AO100" s="211">
        <v>4</v>
      </c>
      <c r="AP100" s="217">
        <v>2472.2891566265153</v>
      </c>
      <c r="AQ100" s="214">
        <f t="shared" si="55"/>
        <v>618.07228915662881</v>
      </c>
      <c r="AR100" s="211">
        <f t="shared" si="64"/>
        <v>21</v>
      </c>
      <c r="AS100" s="498"/>
      <c r="AT100" s="211">
        <v>4</v>
      </c>
      <c r="AU100" s="217">
        <v>2472.7272727272698</v>
      </c>
      <c r="AV100" s="214">
        <f t="shared" si="56"/>
        <v>618.18181818181745</v>
      </c>
      <c r="AW100" s="211">
        <f t="shared" si="65"/>
        <v>22</v>
      </c>
      <c r="AX100" s="498"/>
    </row>
    <row r="101" spans="1:50" ht="14.25" hidden="1" customHeight="1" outlineLevel="1">
      <c r="A101" s="286"/>
      <c r="B101" s="460"/>
      <c r="C101" s="209">
        <v>25</v>
      </c>
      <c r="D101" s="212" t="s">
        <v>185</v>
      </c>
      <c r="E101" s="213">
        <v>4</v>
      </c>
      <c r="F101" s="209">
        <v>3000</v>
      </c>
      <c r="G101" s="214">
        <f t="shared" si="50"/>
        <v>750</v>
      </c>
      <c r="H101" s="501"/>
      <c r="I101" s="215">
        <f t="shared" si="57"/>
        <v>4</v>
      </c>
      <c r="J101" s="215">
        <f t="shared" si="57"/>
        <v>2481.0185006086685</v>
      </c>
      <c r="K101" s="216">
        <f t="shared" si="57"/>
        <v>620.25462515216714</v>
      </c>
      <c r="L101" s="502"/>
      <c r="M101" s="215">
        <f>RANK(K101, K$77:$K$106)</f>
        <v>21</v>
      </c>
      <c r="N101" s="500"/>
      <c r="O101" s="497"/>
      <c r="P101" s="211">
        <v>4</v>
      </c>
      <c r="Q101" s="217">
        <v>2485.8620689655222</v>
      </c>
      <c r="R101" s="214">
        <f t="shared" si="58"/>
        <v>621.46551724138055</v>
      </c>
      <c r="S101" s="211">
        <f t="shared" si="59"/>
        <v>20</v>
      </c>
      <c r="T101" s="498"/>
      <c r="U101" s="211">
        <v>4</v>
      </c>
      <c r="V101" s="217">
        <v>2485.4537559704745</v>
      </c>
      <c r="W101" s="214">
        <f t="shared" si="51"/>
        <v>621.36343899261863</v>
      </c>
      <c r="X101" s="211">
        <f t="shared" si="60"/>
        <v>20</v>
      </c>
      <c r="Y101" s="498"/>
      <c r="Z101" s="211">
        <v>4</v>
      </c>
      <c r="AA101" s="217">
        <v>2479.8139534883794</v>
      </c>
      <c r="AB101" s="214">
        <f t="shared" si="52"/>
        <v>619.95348837209485</v>
      </c>
      <c r="AC101" s="211">
        <f t="shared" si="61"/>
        <v>20</v>
      </c>
      <c r="AD101" s="498"/>
      <c r="AE101" s="211">
        <v>4</v>
      </c>
      <c r="AF101" s="217">
        <v>2480.3149606299239</v>
      </c>
      <c r="AG101" s="214">
        <f t="shared" si="53"/>
        <v>620.07874015748098</v>
      </c>
      <c r="AH101" s="211">
        <f t="shared" si="62"/>
        <v>20</v>
      </c>
      <c r="AI101" s="498"/>
      <c r="AJ101" s="211">
        <v>4</v>
      </c>
      <c r="AK101" s="217">
        <v>2478.2494529540527</v>
      </c>
      <c r="AL101" s="214">
        <f t="shared" si="54"/>
        <v>619.56236323851317</v>
      </c>
      <c r="AM101" s="211">
        <f t="shared" si="63"/>
        <v>20</v>
      </c>
      <c r="AN101" s="498"/>
      <c r="AO101" s="211">
        <v>4</v>
      </c>
      <c r="AP101" s="217">
        <v>2478.3034257748714</v>
      </c>
      <c r="AQ101" s="214">
        <f t="shared" si="55"/>
        <v>619.57585644371784</v>
      </c>
      <c r="AR101" s="211">
        <f t="shared" si="64"/>
        <v>20</v>
      </c>
      <c r="AS101" s="498"/>
      <c r="AT101" s="211">
        <v>4</v>
      </c>
      <c r="AU101" s="217">
        <v>2479.1318864774585</v>
      </c>
      <c r="AV101" s="214">
        <f t="shared" si="56"/>
        <v>619.78297161936462</v>
      </c>
      <c r="AW101" s="211">
        <f t="shared" si="65"/>
        <v>21</v>
      </c>
      <c r="AX101" s="498"/>
    </row>
    <row r="102" spans="1:50" ht="14.25" hidden="1" customHeight="1" outlineLevel="1">
      <c r="A102" s="286"/>
      <c r="B102" s="460"/>
      <c r="C102" s="209">
        <v>26</v>
      </c>
      <c r="D102" s="212" t="s">
        <v>189</v>
      </c>
      <c r="E102" s="213">
        <v>4</v>
      </c>
      <c r="F102" s="209">
        <v>3300</v>
      </c>
      <c r="G102" s="214">
        <f t="shared" si="50"/>
        <v>825</v>
      </c>
      <c r="H102" s="501"/>
      <c r="I102" s="215">
        <f t="shared" si="57"/>
        <v>4</v>
      </c>
      <c r="J102" s="215">
        <f t="shared" si="57"/>
        <v>2800.140499037464</v>
      </c>
      <c r="K102" s="216">
        <f t="shared" si="57"/>
        <v>700.035124759366</v>
      </c>
      <c r="L102" s="502"/>
      <c r="M102" s="215">
        <f>RANK(K102, K$77:$K$106)</f>
        <v>13</v>
      </c>
      <c r="N102" s="500"/>
      <c r="O102" s="497"/>
      <c r="P102" s="211">
        <v>4</v>
      </c>
      <c r="Q102" s="217">
        <v>2801.1111111111127</v>
      </c>
      <c r="R102" s="214">
        <f t="shared" si="58"/>
        <v>700.27777777777817</v>
      </c>
      <c r="S102" s="211">
        <f t="shared" si="59"/>
        <v>12</v>
      </c>
      <c r="T102" s="498"/>
      <c r="U102" s="211">
        <v>4</v>
      </c>
      <c r="V102" s="217">
        <v>2801.017488076312</v>
      </c>
      <c r="W102" s="214">
        <f t="shared" si="51"/>
        <v>700.254372019078</v>
      </c>
      <c r="X102" s="211">
        <f t="shared" si="60"/>
        <v>12</v>
      </c>
      <c r="Y102" s="498"/>
      <c r="Z102" s="211">
        <v>4</v>
      </c>
      <c r="AA102" s="217">
        <v>2799.3060374739835</v>
      </c>
      <c r="AB102" s="214">
        <f t="shared" si="52"/>
        <v>699.82650936849586</v>
      </c>
      <c r="AC102" s="211">
        <f t="shared" si="61"/>
        <v>12</v>
      </c>
      <c r="AD102" s="498"/>
      <c r="AE102" s="211">
        <v>4</v>
      </c>
      <c r="AF102" s="217">
        <v>2800.1493651979094</v>
      </c>
      <c r="AG102" s="214">
        <f t="shared" si="53"/>
        <v>700.03734129947736</v>
      </c>
      <c r="AH102" s="211">
        <f t="shared" si="62"/>
        <v>12</v>
      </c>
      <c r="AI102" s="498"/>
      <c r="AJ102" s="211">
        <v>4</v>
      </c>
      <c r="AK102" s="217">
        <v>2796.878048780487</v>
      </c>
      <c r="AL102" s="214">
        <f t="shared" si="54"/>
        <v>699.21951219512175</v>
      </c>
      <c r="AM102" s="211">
        <f t="shared" si="63"/>
        <v>12</v>
      </c>
      <c r="AN102" s="498"/>
      <c r="AO102" s="211">
        <v>4</v>
      </c>
      <c r="AP102" s="217">
        <v>2799.0507267873095</v>
      </c>
      <c r="AQ102" s="214">
        <f t="shared" si="55"/>
        <v>699.76268169682737</v>
      </c>
      <c r="AR102" s="211">
        <f t="shared" si="64"/>
        <v>12</v>
      </c>
      <c r="AS102" s="498"/>
      <c r="AT102" s="211">
        <v>4</v>
      </c>
      <c r="AU102" s="217">
        <v>2803.4707158351334</v>
      </c>
      <c r="AV102" s="214">
        <f t="shared" si="56"/>
        <v>700.86767895878336</v>
      </c>
      <c r="AW102" s="211">
        <f t="shared" si="65"/>
        <v>13</v>
      </c>
      <c r="AX102" s="498"/>
    </row>
    <row r="103" spans="1:50" ht="14.25" hidden="1" customHeight="1" outlineLevel="1">
      <c r="A103" s="287"/>
      <c r="B103" s="460"/>
      <c r="C103" s="209">
        <v>27</v>
      </c>
      <c r="D103" s="212" t="s">
        <v>199</v>
      </c>
      <c r="E103" s="213">
        <v>3</v>
      </c>
      <c r="F103" s="209">
        <v>3300</v>
      </c>
      <c r="G103" s="214">
        <f t="shared" si="50"/>
        <v>1100</v>
      </c>
      <c r="H103" s="501"/>
      <c r="I103" s="215">
        <f t="shared" ref="I103:K103" si="66">AVERAGE(P103,U103,Z103,AE103,AJ103,AO103,AT103)</f>
        <v>3</v>
      </c>
      <c r="J103" s="215">
        <f t="shared" si="66"/>
        <v>2691.0704960835492</v>
      </c>
      <c r="K103" s="216">
        <f t="shared" si="66"/>
        <v>897.02349869451643</v>
      </c>
      <c r="L103" s="502"/>
      <c r="M103" s="215">
        <f>RANK(K103, K$77:$K$106)</f>
        <v>8</v>
      </c>
      <c r="N103" s="500"/>
      <c r="O103" s="497"/>
      <c r="P103" s="211"/>
      <c r="Q103" s="217"/>
      <c r="R103" s="214"/>
      <c r="S103" s="211"/>
      <c r="T103" s="498"/>
      <c r="U103" s="211"/>
      <c r="V103" s="217"/>
      <c r="W103" s="214"/>
      <c r="X103" s="211"/>
      <c r="Y103" s="498"/>
      <c r="Z103" s="211"/>
      <c r="AA103" s="217"/>
      <c r="AB103" s="214"/>
      <c r="AC103" s="211"/>
      <c r="AD103" s="498"/>
      <c r="AE103" s="211"/>
      <c r="AF103" s="217"/>
      <c r="AG103" s="214"/>
      <c r="AH103" s="211"/>
      <c r="AI103" s="498"/>
      <c r="AJ103" s="211"/>
      <c r="AK103" s="217"/>
      <c r="AL103" s="214"/>
      <c r="AM103" s="211"/>
      <c r="AN103" s="498"/>
      <c r="AO103" s="211"/>
      <c r="AP103" s="217"/>
      <c r="AQ103" s="214"/>
      <c r="AR103" s="211"/>
      <c r="AS103" s="498"/>
      <c r="AT103" s="211">
        <v>3</v>
      </c>
      <c r="AU103" s="217">
        <v>2691.0704960835492</v>
      </c>
      <c r="AV103" s="214">
        <f t="shared" si="56"/>
        <v>897.02349869451643</v>
      </c>
      <c r="AW103" s="211">
        <f t="shared" si="65"/>
        <v>8</v>
      </c>
      <c r="AX103" s="498"/>
    </row>
    <row r="104" spans="1:50" ht="14.25" hidden="1" customHeight="1" outlineLevel="1">
      <c r="A104" s="287"/>
      <c r="B104" s="460"/>
      <c r="C104" s="209">
        <v>28</v>
      </c>
      <c r="D104" s="212"/>
      <c r="E104" s="209"/>
      <c r="F104" s="209"/>
      <c r="G104" s="209"/>
      <c r="H104" s="501"/>
      <c r="I104" s="215"/>
      <c r="J104" s="215"/>
      <c r="K104" s="216"/>
      <c r="L104" s="502"/>
      <c r="M104" s="215"/>
      <c r="N104" s="500"/>
      <c r="O104" s="497"/>
      <c r="P104" s="211"/>
      <c r="Q104" s="217"/>
      <c r="R104" s="214"/>
      <c r="S104" s="211"/>
      <c r="T104" s="498"/>
      <c r="U104" s="211"/>
      <c r="V104" s="217"/>
      <c r="W104" s="214"/>
      <c r="X104" s="211"/>
      <c r="Y104" s="498"/>
      <c r="Z104" s="211"/>
      <c r="AA104" s="217"/>
      <c r="AB104" s="214"/>
      <c r="AC104" s="211"/>
      <c r="AD104" s="498"/>
      <c r="AE104" s="211"/>
      <c r="AF104" s="217"/>
      <c r="AG104" s="214"/>
      <c r="AH104" s="211"/>
      <c r="AI104" s="498"/>
      <c r="AJ104" s="211"/>
      <c r="AK104" s="217"/>
      <c r="AL104" s="214"/>
      <c r="AM104" s="211"/>
      <c r="AN104" s="498"/>
      <c r="AO104" s="211"/>
      <c r="AP104" s="217"/>
      <c r="AQ104" s="214"/>
      <c r="AR104" s="211"/>
      <c r="AS104" s="498"/>
      <c r="AT104" s="211"/>
      <c r="AU104" s="217"/>
      <c r="AV104" s="214"/>
      <c r="AW104" s="211"/>
      <c r="AX104" s="498"/>
    </row>
    <row r="105" spans="1:50" ht="14.25" hidden="1" customHeight="1" outlineLevel="1">
      <c r="A105" s="287"/>
      <c r="B105" s="460"/>
      <c r="C105" s="209">
        <v>29</v>
      </c>
      <c r="D105" s="212"/>
      <c r="E105" s="209"/>
      <c r="F105" s="209"/>
      <c r="G105" s="209"/>
      <c r="H105" s="501"/>
      <c r="I105" s="215"/>
      <c r="J105" s="215"/>
      <c r="K105" s="216"/>
      <c r="L105" s="502"/>
      <c r="M105" s="215"/>
      <c r="N105" s="500"/>
      <c r="O105" s="497"/>
      <c r="P105" s="211"/>
      <c r="Q105" s="217"/>
      <c r="R105" s="214"/>
      <c r="S105" s="211"/>
      <c r="T105" s="498"/>
      <c r="U105" s="211"/>
      <c r="V105" s="217"/>
      <c r="W105" s="214"/>
      <c r="X105" s="211"/>
      <c r="Y105" s="498"/>
      <c r="Z105" s="211"/>
      <c r="AA105" s="217"/>
      <c r="AB105" s="214"/>
      <c r="AC105" s="211"/>
      <c r="AD105" s="498"/>
      <c r="AE105" s="211"/>
      <c r="AF105" s="217"/>
      <c r="AG105" s="214"/>
      <c r="AH105" s="211"/>
      <c r="AI105" s="498"/>
      <c r="AJ105" s="211"/>
      <c r="AK105" s="217"/>
      <c r="AL105" s="214"/>
      <c r="AM105" s="211"/>
      <c r="AN105" s="498"/>
      <c r="AO105" s="211"/>
      <c r="AP105" s="217"/>
      <c r="AQ105" s="214"/>
      <c r="AR105" s="211"/>
      <c r="AS105" s="498"/>
      <c r="AT105" s="211"/>
      <c r="AU105" s="217"/>
      <c r="AV105" s="214"/>
      <c r="AW105" s="211"/>
      <c r="AX105" s="498"/>
    </row>
    <row r="106" spans="1:50" ht="14.25" hidden="1" customHeight="1" outlineLevel="1">
      <c r="A106" s="287"/>
      <c r="B106" s="460"/>
      <c r="C106" s="209">
        <v>30</v>
      </c>
      <c r="D106" s="212"/>
      <c r="E106" s="209"/>
      <c r="F106" s="209"/>
      <c r="G106" s="209"/>
      <c r="H106" s="501"/>
      <c r="I106" s="215"/>
      <c r="J106" s="215"/>
      <c r="K106" s="216"/>
      <c r="L106" s="502"/>
      <c r="M106" s="215"/>
      <c r="N106" s="500"/>
      <c r="O106" s="497"/>
      <c r="P106" s="211"/>
      <c r="Q106" s="217"/>
      <c r="R106" s="214"/>
      <c r="S106" s="211"/>
      <c r="T106" s="498"/>
      <c r="U106" s="211"/>
      <c r="V106" s="217"/>
      <c r="W106" s="214"/>
      <c r="X106" s="211"/>
      <c r="Y106" s="498"/>
      <c r="Z106" s="211"/>
      <c r="AA106" s="217"/>
      <c r="AB106" s="214"/>
      <c r="AC106" s="211"/>
      <c r="AD106" s="498"/>
      <c r="AE106" s="211"/>
      <c r="AF106" s="217"/>
      <c r="AG106" s="214"/>
      <c r="AH106" s="211"/>
      <c r="AI106" s="498"/>
      <c r="AJ106" s="211"/>
      <c r="AK106" s="217"/>
      <c r="AL106" s="214"/>
      <c r="AM106" s="211"/>
      <c r="AN106" s="498"/>
      <c r="AO106" s="211"/>
      <c r="AP106" s="217"/>
      <c r="AQ106" s="214"/>
      <c r="AR106" s="211"/>
      <c r="AS106" s="498"/>
      <c r="AT106" s="211"/>
      <c r="AU106" s="217"/>
      <c r="AV106" s="214"/>
      <c r="AW106" s="211"/>
      <c r="AX106" s="498"/>
    </row>
    <row r="107" spans="1:50" ht="14.25" hidden="1" customHeight="1" outlineLevel="1" collapsed="1">
      <c r="B107" s="503" t="s">
        <v>200</v>
      </c>
      <c r="C107" s="503"/>
      <c r="D107" s="503"/>
      <c r="E107" s="503"/>
      <c r="F107" s="503"/>
      <c r="G107" s="503"/>
      <c r="H107" s="503"/>
      <c r="I107" s="503"/>
      <c r="J107" s="503"/>
      <c r="K107" s="503"/>
      <c r="L107" s="503"/>
      <c r="M107" s="504"/>
      <c r="N107" s="507" t="s">
        <v>128</v>
      </c>
      <c r="O107" s="507" t="s">
        <v>77</v>
      </c>
      <c r="P107" s="509">
        <v>45888</v>
      </c>
      <c r="Q107" s="510"/>
      <c r="R107" s="510"/>
      <c r="S107" s="510"/>
      <c r="T107" s="510"/>
      <c r="U107" s="511">
        <f>P107+1</f>
        <v>45889</v>
      </c>
      <c r="V107" s="512"/>
      <c r="W107" s="512"/>
      <c r="X107" s="512"/>
      <c r="Y107" s="512"/>
      <c r="Z107" s="509">
        <f t="shared" ref="Z107" si="67">U107+1</f>
        <v>45890</v>
      </c>
      <c r="AA107" s="510"/>
      <c r="AB107" s="510"/>
      <c r="AC107" s="510"/>
      <c r="AD107" s="510"/>
      <c r="AE107" s="511">
        <f t="shared" ref="AE107" si="68">Z107+1</f>
        <v>45891</v>
      </c>
      <c r="AF107" s="512"/>
      <c r="AG107" s="512"/>
      <c r="AH107" s="512"/>
      <c r="AI107" s="512"/>
      <c r="AJ107" s="513">
        <f t="shared" ref="AJ107" si="69">AE107+1</f>
        <v>45892</v>
      </c>
      <c r="AK107" s="514"/>
      <c r="AL107" s="514"/>
      <c r="AM107" s="514"/>
      <c r="AN107" s="515"/>
      <c r="AO107" s="511">
        <f t="shared" ref="AO107" si="70">AJ107+1</f>
        <v>45893</v>
      </c>
      <c r="AP107" s="512"/>
      <c r="AQ107" s="512"/>
      <c r="AR107" s="512"/>
      <c r="AS107" s="512"/>
      <c r="AT107" s="513">
        <f t="shared" ref="AT107" si="71">AO107+1</f>
        <v>45894</v>
      </c>
      <c r="AU107" s="514"/>
      <c r="AV107" s="514"/>
      <c r="AW107" s="514"/>
      <c r="AX107" s="515"/>
    </row>
    <row r="108" spans="1:50" ht="14.25" hidden="1" customHeight="1" outlineLevel="1">
      <c r="B108" s="505"/>
      <c r="C108" s="505"/>
      <c r="D108" s="505"/>
      <c r="E108" s="505"/>
      <c r="F108" s="505"/>
      <c r="G108" s="505"/>
      <c r="H108" s="505"/>
      <c r="I108" s="505"/>
      <c r="J108" s="505"/>
      <c r="K108" s="505"/>
      <c r="L108" s="505"/>
      <c r="M108" s="506"/>
      <c r="N108" s="508"/>
      <c r="O108" s="508"/>
      <c r="P108" s="516">
        <f>P107</f>
        <v>45888</v>
      </c>
      <c r="Q108" s="516"/>
      <c r="R108" s="516"/>
      <c r="S108" s="516"/>
      <c r="T108" s="516"/>
      <c r="U108" s="517">
        <f>U107</f>
        <v>45889</v>
      </c>
      <c r="V108" s="517"/>
      <c r="W108" s="517"/>
      <c r="X108" s="517"/>
      <c r="Y108" s="517"/>
      <c r="Z108" s="516">
        <f t="shared" ref="Z108" si="72">Z107</f>
        <v>45890</v>
      </c>
      <c r="AA108" s="516"/>
      <c r="AB108" s="516"/>
      <c r="AC108" s="516"/>
      <c r="AD108" s="516"/>
      <c r="AE108" s="517">
        <f t="shared" ref="AE108" si="73">AE107</f>
        <v>45891</v>
      </c>
      <c r="AF108" s="517"/>
      <c r="AG108" s="517"/>
      <c r="AH108" s="517"/>
      <c r="AI108" s="517"/>
      <c r="AJ108" s="518">
        <f t="shared" ref="AJ108" si="74">AJ107</f>
        <v>45892</v>
      </c>
      <c r="AK108" s="519"/>
      <c r="AL108" s="519"/>
      <c r="AM108" s="519"/>
      <c r="AN108" s="520"/>
      <c r="AO108" s="517">
        <f t="shared" ref="AO108" si="75">AO107</f>
        <v>45893</v>
      </c>
      <c r="AP108" s="517"/>
      <c r="AQ108" s="517"/>
      <c r="AR108" s="517"/>
      <c r="AS108" s="517"/>
      <c r="AT108" s="518">
        <f t="shared" ref="AT108" si="76">AT107</f>
        <v>45894</v>
      </c>
      <c r="AU108" s="519"/>
      <c r="AV108" s="519"/>
      <c r="AW108" s="519"/>
      <c r="AX108" s="520"/>
    </row>
    <row r="109" spans="1:50" ht="14.25" hidden="1" customHeight="1" outlineLevel="1">
      <c r="B109" s="460" t="s">
        <v>129</v>
      </c>
      <c r="C109" s="460" t="s">
        <v>130</v>
      </c>
      <c r="D109" s="460"/>
      <c r="E109" s="460" t="s">
        <v>131</v>
      </c>
      <c r="F109" s="460"/>
      <c r="G109" s="460"/>
      <c r="H109" s="460" t="s">
        <v>132</v>
      </c>
      <c r="I109" s="499" t="s">
        <v>133</v>
      </c>
      <c r="J109" s="499"/>
      <c r="K109" s="499"/>
      <c r="L109" s="499" t="s">
        <v>132</v>
      </c>
      <c r="M109" s="499" t="s">
        <v>134</v>
      </c>
      <c r="N109" s="500"/>
      <c r="O109" s="497" t="s">
        <v>135</v>
      </c>
      <c r="P109" s="497" t="s">
        <v>136</v>
      </c>
      <c r="Q109" s="497"/>
      <c r="R109" s="497"/>
      <c r="S109" s="497"/>
      <c r="T109" s="497" t="s">
        <v>132</v>
      </c>
      <c r="U109" s="497" t="s">
        <v>136</v>
      </c>
      <c r="V109" s="497"/>
      <c r="W109" s="497"/>
      <c r="X109" s="497"/>
      <c r="Y109" s="497" t="s">
        <v>132</v>
      </c>
      <c r="Z109" s="497" t="s">
        <v>136</v>
      </c>
      <c r="AA109" s="497"/>
      <c r="AB109" s="497"/>
      <c r="AC109" s="497"/>
      <c r="AD109" s="497" t="s">
        <v>132</v>
      </c>
      <c r="AE109" s="497" t="s">
        <v>136</v>
      </c>
      <c r="AF109" s="497"/>
      <c r="AG109" s="497"/>
      <c r="AH109" s="497"/>
      <c r="AI109" s="497" t="s">
        <v>132</v>
      </c>
      <c r="AJ109" s="497" t="s">
        <v>136</v>
      </c>
      <c r="AK109" s="497"/>
      <c r="AL109" s="497"/>
      <c r="AM109" s="497"/>
      <c r="AN109" s="497" t="s">
        <v>132</v>
      </c>
      <c r="AO109" s="497" t="s">
        <v>136</v>
      </c>
      <c r="AP109" s="497"/>
      <c r="AQ109" s="497"/>
      <c r="AR109" s="497"/>
      <c r="AS109" s="497" t="s">
        <v>132</v>
      </c>
      <c r="AT109" s="497" t="s">
        <v>136</v>
      </c>
      <c r="AU109" s="497"/>
      <c r="AV109" s="497"/>
      <c r="AW109" s="497"/>
      <c r="AX109" s="497" t="s">
        <v>132</v>
      </c>
    </row>
    <row r="110" spans="1:50" ht="14.25" hidden="1" customHeight="1" outlineLevel="1">
      <c r="B110" s="460"/>
      <c r="C110" s="460"/>
      <c r="D110" s="460"/>
      <c r="E110" s="460" t="s">
        <v>137</v>
      </c>
      <c r="F110" s="460"/>
      <c r="G110" s="460"/>
      <c r="H110" s="460"/>
      <c r="I110" s="499" t="s">
        <v>137</v>
      </c>
      <c r="J110" s="499"/>
      <c r="K110" s="499"/>
      <c r="L110" s="499"/>
      <c r="M110" s="499"/>
      <c r="N110" s="500"/>
      <c r="O110" s="497"/>
      <c r="P110" s="497" t="s">
        <v>138</v>
      </c>
      <c r="Q110" s="497"/>
      <c r="R110" s="497"/>
      <c r="S110" s="497"/>
      <c r="T110" s="497"/>
      <c r="U110" s="497" t="s">
        <v>138</v>
      </c>
      <c r="V110" s="497"/>
      <c r="W110" s="497"/>
      <c r="X110" s="497"/>
      <c r="Y110" s="497"/>
      <c r="Z110" s="497" t="s">
        <v>138</v>
      </c>
      <c r="AA110" s="497"/>
      <c r="AB110" s="497"/>
      <c r="AC110" s="497"/>
      <c r="AD110" s="497"/>
      <c r="AE110" s="497" t="s">
        <v>138</v>
      </c>
      <c r="AF110" s="497"/>
      <c r="AG110" s="497"/>
      <c r="AH110" s="497"/>
      <c r="AI110" s="497"/>
      <c r="AJ110" s="497" t="s">
        <v>138</v>
      </c>
      <c r="AK110" s="497"/>
      <c r="AL110" s="497"/>
      <c r="AM110" s="497"/>
      <c r="AN110" s="497"/>
      <c r="AO110" s="497" t="s">
        <v>138</v>
      </c>
      <c r="AP110" s="497"/>
      <c r="AQ110" s="497"/>
      <c r="AR110" s="497"/>
      <c r="AS110" s="497"/>
      <c r="AT110" s="497" t="s">
        <v>138</v>
      </c>
      <c r="AU110" s="497"/>
      <c r="AV110" s="497"/>
      <c r="AW110" s="497"/>
      <c r="AX110" s="497"/>
    </row>
    <row r="111" spans="1:50" ht="14.25" hidden="1" customHeight="1" outlineLevel="1">
      <c r="A111" s="206"/>
      <c r="B111" s="460"/>
      <c r="C111" s="460"/>
      <c r="D111" s="460"/>
      <c r="E111" s="209" t="s">
        <v>139</v>
      </c>
      <c r="F111" s="209" t="s">
        <v>140</v>
      </c>
      <c r="G111" s="209" t="s">
        <v>141</v>
      </c>
      <c r="H111" s="460"/>
      <c r="I111" s="210" t="s">
        <v>139</v>
      </c>
      <c r="J111" s="210" t="s">
        <v>140</v>
      </c>
      <c r="K111" s="210" t="s">
        <v>141</v>
      </c>
      <c r="L111" s="499"/>
      <c r="M111" s="499"/>
      <c r="N111" s="500"/>
      <c r="O111" s="497"/>
      <c r="P111" s="211" t="s">
        <v>139</v>
      </c>
      <c r="Q111" s="211" t="s">
        <v>140</v>
      </c>
      <c r="R111" s="211" t="s">
        <v>141</v>
      </c>
      <c r="S111" s="211" t="s">
        <v>134</v>
      </c>
      <c r="T111" s="497"/>
      <c r="U111" s="211" t="s">
        <v>139</v>
      </c>
      <c r="V111" s="211" t="s">
        <v>140</v>
      </c>
      <c r="W111" s="211" t="s">
        <v>141</v>
      </c>
      <c r="X111" s="211" t="s">
        <v>134</v>
      </c>
      <c r="Y111" s="497"/>
      <c r="Z111" s="211" t="s">
        <v>139</v>
      </c>
      <c r="AA111" s="211" t="s">
        <v>140</v>
      </c>
      <c r="AB111" s="211" t="s">
        <v>141</v>
      </c>
      <c r="AC111" s="211" t="s">
        <v>134</v>
      </c>
      <c r="AD111" s="497"/>
      <c r="AE111" s="211" t="s">
        <v>139</v>
      </c>
      <c r="AF111" s="211" t="s">
        <v>140</v>
      </c>
      <c r="AG111" s="211" t="s">
        <v>141</v>
      </c>
      <c r="AH111" s="211" t="s">
        <v>134</v>
      </c>
      <c r="AI111" s="497"/>
      <c r="AJ111" s="211" t="s">
        <v>139</v>
      </c>
      <c r="AK111" s="211" t="s">
        <v>140</v>
      </c>
      <c r="AL111" s="211" t="s">
        <v>141</v>
      </c>
      <c r="AM111" s="211" t="s">
        <v>134</v>
      </c>
      <c r="AN111" s="497"/>
      <c r="AO111" s="211" t="s">
        <v>139</v>
      </c>
      <c r="AP111" s="211" t="s">
        <v>140</v>
      </c>
      <c r="AQ111" s="211" t="s">
        <v>141</v>
      </c>
      <c r="AR111" s="211" t="s">
        <v>134</v>
      </c>
      <c r="AS111" s="497"/>
      <c r="AT111" s="211" t="s">
        <v>139</v>
      </c>
      <c r="AU111" s="211" t="s">
        <v>140</v>
      </c>
      <c r="AV111" s="211" t="s">
        <v>141</v>
      </c>
      <c r="AW111" s="211" t="s">
        <v>134</v>
      </c>
      <c r="AX111" s="497"/>
    </row>
    <row r="112" spans="1:50" ht="14.25" hidden="1" customHeight="1" outlineLevel="1">
      <c r="A112" s="286"/>
      <c r="B112" s="460" t="s">
        <v>142</v>
      </c>
      <c r="C112" s="209">
        <v>1</v>
      </c>
      <c r="D112" s="212" t="s">
        <v>182</v>
      </c>
      <c r="E112" s="213">
        <v>4</v>
      </c>
      <c r="F112" s="209">
        <v>3300</v>
      </c>
      <c r="G112" s="214">
        <f t="shared" ref="G112:G139" si="77">F112/E112</f>
        <v>825</v>
      </c>
      <c r="H112" s="501">
        <f>AVERAGE(G112:G141)</f>
        <v>888.28296703296712</v>
      </c>
      <c r="I112" s="215">
        <f>AVERAGE(P112,U112,Z112,AE112,AJ112,AO112,AT112)</f>
        <v>4</v>
      </c>
      <c r="J112" s="215">
        <f>AVERAGE(Q112,V112,AA112,AF112,AK112,AP112,AU112)</f>
        <v>2810.2862182994213</v>
      </c>
      <c r="K112" s="216">
        <f>AVERAGE(R112,W112,AB112,AG112,AL112,AQ112,AV112)</f>
        <v>702.57155457485533</v>
      </c>
      <c r="L112" s="502">
        <f>IFERROR(AVERAGE(K112:K141),"-")</f>
        <v>751.19372326403175</v>
      </c>
      <c r="M112" s="215">
        <f>RANK(K112, K$112:$K$141)</f>
        <v>15</v>
      </c>
      <c r="N112" s="500"/>
      <c r="O112" s="497"/>
      <c r="P112" s="211">
        <v>4</v>
      </c>
      <c r="Q112" s="217">
        <v>2796.221198156682</v>
      </c>
      <c r="R112" s="214">
        <f>Q112/P112</f>
        <v>699.05529953917051</v>
      </c>
      <c r="S112" s="211">
        <f>RANK(R112, R$112:R$141)</f>
        <v>15</v>
      </c>
      <c r="T112" s="498">
        <f>AVERAGE(R112:R141)</f>
        <v>747.25348186689007</v>
      </c>
      <c r="U112" s="211">
        <v>4</v>
      </c>
      <c r="V112" s="217">
        <v>2800.2739726027376</v>
      </c>
      <c r="W112" s="214">
        <f t="shared" ref="W112:W139" si="78">V112/U112</f>
        <v>700.06849315068439</v>
      </c>
      <c r="X112" s="211">
        <f>RANK(W112, W$112:W$141)</f>
        <v>15</v>
      </c>
      <c r="Y112" s="498">
        <f>AVERAGE(W112:W141)</f>
        <v>749.01051614545668</v>
      </c>
      <c r="Z112" s="211">
        <v>4</v>
      </c>
      <c r="AA112" s="217">
        <v>2803.6136205698413</v>
      </c>
      <c r="AB112" s="214">
        <f t="shared" ref="AB112:AB139" si="79">AA112/Z112</f>
        <v>700.90340514246031</v>
      </c>
      <c r="AC112" s="211">
        <f>RANK(AB112, AB$112:AB$141)</f>
        <v>15</v>
      </c>
      <c r="AD112" s="498">
        <f>AVERAGE(AB112:AB141)</f>
        <v>749.89760786465013</v>
      </c>
      <c r="AE112" s="211">
        <v>4</v>
      </c>
      <c r="AF112" s="217">
        <v>2815.3560371517033</v>
      </c>
      <c r="AG112" s="214">
        <f t="shared" ref="AG112:AG139" si="80">AF112/AE112</f>
        <v>703.83900928792582</v>
      </c>
      <c r="AH112" s="211">
        <f>RANK(AG112, AG$112:AG$141)</f>
        <v>15</v>
      </c>
      <c r="AI112" s="498">
        <f>AVERAGE(AG112:AG141)</f>
        <v>752.66511887334912</v>
      </c>
      <c r="AJ112" s="211">
        <v>4</v>
      </c>
      <c r="AK112" s="217">
        <v>2815.5019059720416</v>
      </c>
      <c r="AL112" s="214">
        <f t="shared" ref="AL112:AL139" si="81">AK112/AJ112</f>
        <v>703.87547649301041</v>
      </c>
      <c r="AM112" s="211">
        <f>RANK(AL112, AL$112:AL$141)</f>
        <v>15</v>
      </c>
      <c r="AN112" s="498">
        <f>AVERAGE(AL112:AL141)</f>
        <v>752.94633297237669</v>
      </c>
      <c r="AO112" s="211">
        <v>4</v>
      </c>
      <c r="AP112" s="217">
        <v>2815.5322064869802</v>
      </c>
      <c r="AQ112" s="214">
        <f t="shared" ref="AQ112:AQ139" si="82">AP112/AO112</f>
        <v>703.88305162174504</v>
      </c>
      <c r="AR112" s="211">
        <f>RANK(AQ112, AQ$112:AQ$141)</f>
        <v>15</v>
      </c>
      <c r="AS112" s="498">
        <f>AVERAGE(AQ112:AQ141)</f>
        <v>752.89929230978044</v>
      </c>
      <c r="AT112" s="211">
        <v>4</v>
      </c>
      <c r="AU112" s="217">
        <v>2825.5045871559646</v>
      </c>
      <c r="AV112" s="214">
        <f t="shared" ref="AV112:AV139" si="83">AU112/AT112</f>
        <v>706.37614678899115</v>
      </c>
      <c r="AW112" s="211">
        <f>RANK(AV112, AV$112:AV$141)</f>
        <v>14</v>
      </c>
      <c r="AX112" s="498">
        <f>AVERAGE(AV112:AV141)</f>
        <v>753.68371281571922</v>
      </c>
    </row>
    <row r="113" spans="1:50" ht="14.25" hidden="1" customHeight="1" outlineLevel="1">
      <c r="A113" s="286"/>
      <c r="B113" s="460"/>
      <c r="C113" s="209">
        <v>2</v>
      </c>
      <c r="D113" s="212" t="s">
        <v>179</v>
      </c>
      <c r="E113" s="213">
        <v>3</v>
      </c>
      <c r="F113" s="209">
        <v>3600</v>
      </c>
      <c r="G113" s="214">
        <f t="shared" si="77"/>
        <v>1200</v>
      </c>
      <c r="H113" s="501"/>
      <c r="I113" s="215">
        <f t="shared" ref="I113:K139" si="84">AVERAGE(P113,U113,Z113,AE113,AJ113,AO113,AT113)</f>
        <v>3</v>
      </c>
      <c r="J113" s="215">
        <f t="shared" si="84"/>
        <v>3008.1231739587988</v>
      </c>
      <c r="K113" s="216">
        <f t="shared" si="84"/>
        <v>1002.7077246529328</v>
      </c>
      <c r="L113" s="502"/>
      <c r="M113" s="215">
        <f>RANK(K113, K$112:$K$141)</f>
        <v>2</v>
      </c>
      <c r="N113" s="500"/>
      <c r="O113" s="497"/>
      <c r="P113" s="211">
        <v>3</v>
      </c>
      <c r="Q113" s="217">
        <v>3007.0537940862137</v>
      </c>
      <c r="R113" s="214">
        <f t="shared" ref="R113:R139" si="85">Q113/P113</f>
        <v>1002.3512646954046</v>
      </c>
      <c r="S113" s="211">
        <f t="shared" ref="S113:S139" si="86">RANK(R113, R$112:R$141)</f>
        <v>2</v>
      </c>
      <c r="T113" s="498"/>
      <c r="U113" s="211">
        <v>3</v>
      </c>
      <c r="V113" s="217">
        <v>3006.9095182138662</v>
      </c>
      <c r="W113" s="214">
        <f t="shared" si="78"/>
        <v>1002.3031727379554</v>
      </c>
      <c r="X113" s="211">
        <f t="shared" ref="X113:X139" si="87">RANK(W113, W$112:W$141)</f>
        <v>2</v>
      </c>
      <c r="Y113" s="498"/>
      <c r="Z113" s="211">
        <v>3</v>
      </c>
      <c r="AA113" s="217">
        <v>3007.64423076923</v>
      </c>
      <c r="AB113" s="214">
        <f t="shared" si="79"/>
        <v>1002.5480769230767</v>
      </c>
      <c r="AC113" s="211">
        <f t="shared" ref="AC113:AC139" si="88">RANK(AB113, AB$112:AB$141)</f>
        <v>1</v>
      </c>
      <c r="AD113" s="498"/>
      <c r="AE113" s="211">
        <v>3</v>
      </c>
      <c r="AF113" s="217">
        <v>3008.1694402420576</v>
      </c>
      <c r="AG113" s="214">
        <f t="shared" si="80"/>
        <v>1002.7231467473525</v>
      </c>
      <c r="AH113" s="211">
        <f t="shared" ref="AH113:AH139" si="89">RANK(AG113, AG$112:AG$141)</f>
        <v>2</v>
      </c>
      <c r="AI113" s="498"/>
      <c r="AJ113" s="211">
        <v>3</v>
      </c>
      <c r="AK113" s="217">
        <v>3008.7753303964769</v>
      </c>
      <c r="AL113" s="214">
        <f t="shared" si="81"/>
        <v>1002.9251101321589</v>
      </c>
      <c r="AM113" s="211">
        <f t="shared" ref="AM113:AM139" si="90">RANK(AL113, AL$112:AL$141)</f>
        <v>2</v>
      </c>
      <c r="AN113" s="498"/>
      <c r="AO113" s="211">
        <v>3</v>
      </c>
      <c r="AP113" s="217">
        <v>3008.7099040037469</v>
      </c>
      <c r="AQ113" s="214">
        <f t="shared" si="82"/>
        <v>1002.9033013345824</v>
      </c>
      <c r="AR113" s="211">
        <f t="shared" ref="AR113:AR139" si="91">RANK(AQ113, AQ$112:AQ$141)</f>
        <v>2</v>
      </c>
      <c r="AS113" s="498"/>
      <c r="AT113" s="211">
        <v>3</v>
      </c>
      <c r="AU113" s="217">
        <v>3009.6</v>
      </c>
      <c r="AV113" s="214">
        <f t="shared" si="83"/>
        <v>1003.1999999999999</v>
      </c>
      <c r="AW113" s="211">
        <f t="shared" ref="AW113:AW139" si="92">RANK(AV113, AV$112:AV$141)</f>
        <v>2</v>
      </c>
      <c r="AX113" s="498"/>
    </row>
    <row r="114" spans="1:50" ht="14.25" hidden="1" customHeight="1" outlineLevel="1">
      <c r="A114" s="286"/>
      <c r="B114" s="460"/>
      <c r="C114" s="209">
        <v>3</v>
      </c>
      <c r="D114" s="212" t="s">
        <v>176</v>
      </c>
      <c r="E114" s="213">
        <v>4</v>
      </c>
      <c r="F114" s="209">
        <v>2700</v>
      </c>
      <c r="G114" s="214">
        <f t="shared" si="77"/>
        <v>675</v>
      </c>
      <c r="H114" s="501"/>
      <c r="I114" s="215">
        <f t="shared" si="84"/>
        <v>4</v>
      </c>
      <c r="J114" s="215">
        <f t="shared" si="84"/>
        <v>2372.322294037644</v>
      </c>
      <c r="K114" s="216">
        <f t="shared" si="84"/>
        <v>593.08057350941101</v>
      </c>
      <c r="L114" s="502"/>
      <c r="M114" s="215">
        <f>RANK(K114, K$112:$K$141)</f>
        <v>25</v>
      </c>
      <c r="N114" s="500"/>
      <c r="O114" s="497"/>
      <c r="P114" s="211">
        <v>4</v>
      </c>
      <c r="Q114" s="217">
        <v>2368.892045454546</v>
      </c>
      <c r="R114" s="214">
        <f t="shared" si="85"/>
        <v>592.22301136363649</v>
      </c>
      <c r="S114" s="211">
        <f t="shared" si="86"/>
        <v>25</v>
      </c>
      <c r="T114" s="498"/>
      <c r="U114" s="211">
        <v>4</v>
      </c>
      <c r="V114" s="217">
        <v>2368.9510489510481</v>
      </c>
      <c r="W114" s="214">
        <f t="shared" si="78"/>
        <v>592.23776223776201</v>
      </c>
      <c r="X114" s="211">
        <f t="shared" si="87"/>
        <v>25</v>
      </c>
      <c r="Y114" s="498"/>
      <c r="Z114" s="211">
        <v>4</v>
      </c>
      <c r="AA114" s="217">
        <v>2369.1505745764725</v>
      </c>
      <c r="AB114" s="214">
        <f t="shared" si="79"/>
        <v>592.28764364411813</v>
      </c>
      <c r="AC114" s="211">
        <f t="shared" si="88"/>
        <v>25</v>
      </c>
      <c r="AD114" s="498"/>
      <c r="AE114" s="211">
        <v>4</v>
      </c>
      <c r="AF114" s="217">
        <v>2373.5691318327972</v>
      </c>
      <c r="AG114" s="214">
        <f t="shared" si="80"/>
        <v>593.3922829581993</v>
      </c>
      <c r="AH114" s="211">
        <f t="shared" si="89"/>
        <v>25</v>
      </c>
      <c r="AI114" s="498"/>
      <c r="AJ114" s="211">
        <v>4</v>
      </c>
      <c r="AK114" s="217">
        <v>2374.4295302013425</v>
      </c>
      <c r="AL114" s="214">
        <f t="shared" si="81"/>
        <v>593.60738255033561</v>
      </c>
      <c r="AM114" s="211">
        <f t="shared" si="90"/>
        <v>25</v>
      </c>
      <c r="AN114" s="498"/>
      <c r="AO114" s="211">
        <v>4</v>
      </c>
      <c r="AP114" s="217">
        <v>2375.1714518191329</v>
      </c>
      <c r="AQ114" s="214">
        <f t="shared" si="82"/>
        <v>593.79286295478323</v>
      </c>
      <c r="AR114" s="211">
        <f t="shared" si="91"/>
        <v>25</v>
      </c>
      <c r="AS114" s="498"/>
      <c r="AT114" s="211">
        <v>4</v>
      </c>
      <c r="AU114" s="217">
        <v>2376.0922754281723</v>
      </c>
      <c r="AV114" s="214">
        <f t="shared" si="83"/>
        <v>594.02306885704309</v>
      </c>
      <c r="AW114" s="211">
        <f t="shared" si="92"/>
        <v>25</v>
      </c>
      <c r="AX114" s="498"/>
    </row>
    <row r="115" spans="1:50" ht="14.25" hidden="1" customHeight="1" outlineLevel="1">
      <c r="A115" s="286"/>
      <c r="B115" s="460"/>
      <c r="C115" s="209">
        <v>4</v>
      </c>
      <c r="D115" s="212" t="s">
        <v>181</v>
      </c>
      <c r="E115" s="213">
        <v>4</v>
      </c>
      <c r="F115" s="209">
        <v>3300</v>
      </c>
      <c r="G115" s="214">
        <f t="shared" si="77"/>
        <v>825</v>
      </c>
      <c r="H115" s="501"/>
      <c r="I115" s="215">
        <f t="shared" si="84"/>
        <v>4</v>
      </c>
      <c r="J115" s="215">
        <f t="shared" si="84"/>
        <v>2841.1251503155408</v>
      </c>
      <c r="K115" s="216">
        <f t="shared" si="84"/>
        <v>710.28128757888521</v>
      </c>
      <c r="L115" s="502"/>
      <c r="M115" s="215">
        <f>RANK(K115, K$112:$K$141)</f>
        <v>11</v>
      </c>
      <c r="N115" s="500"/>
      <c r="O115" s="497"/>
      <c r="P115" s="211">
        <v>4</v>
      </c>
      <c r="Q115" s="217">
        <v>2825.0847457627119</v>
      </c>
      <c r="R115" s="214">
        <f t="shared" si="85"/>
        <v>706.27118644067798</v>
      </c>
      <c r="S115" s="211">
        <f t="shared" si="86"/>
        <v>13</v>
      </c>
      <c r="T115" s="498"/>
      <c r="U115" s="211">
        <v>4</v>
      </c>
      <c r="V115" s="217">
        <v>2838.461538461539</v>
      </c>
      <c r="W115" s="214">
        <f t="shared" si="78"/>
        <v>709.61538461538476</v>
      </c>
      <c r="X115" s="211">
        <f t="shared" si="87"/>
        <v>11</v>
      </c>
      <c r="Y115" s="498"/>
      <c r="Z115" s="211">
        <v>4</v>
      </c>
      <c r="AA115" s="217">
        <v>2841.6909620991232</v>
      </c>
      <c r="AB115" s="214">
        <f t="shared" si="79"/>
        <v>710.42274052478081</v>
      </c>
      <c r="AC115" s="211">
        <f t="shared" si="88"/>
        <v>11</v>
      </c>
      <c r="AD115" s="498"/>
      <c r="AE115" s="211">
        <v>4</v>
      </c>
      <c r="AF115" s="217">
        <v>2844.2027578170514</v>
      </c>
      <c r="AG115" s="214">
        <f t="shared" si="80"/>
        <v>711.05068945426285</v>
      </c>
      <c r="AH115" s="211">
        <f t="shared" si="89"/>
        <v>11</v>
      </c>
      <c r="AI115" s="498"/>
      <c r="AJ115" s="211">
        <v>4</v>
      </c>
      <c r="AK115" s="217">
        <v>2845.9807731642431</v>
      </c>
      <c r="AL115" s="214">
        <f t="shared" si="81"/>
        <v>711.49519329106079</v>
      </c>
      <c r="AM115" s="211">
        <f t="shared" si="90"/>
        <v>11</v>
      </c>
      <c r="AN115" s="498"/>
      <c r="AO115" s="211">
        <v>4</v>
      </c>
      <c r="AP115" s="217">
        <v>2846.0972850678736</v>
      </c>
      <c r="AQ115" s="214">
        <f t="shared" si="82"/>
        <v>711.5243212669684</v>
      </c>
      <c r="AR115" s="211">
        <f t="shared" si="91"/>
        <v>11</v>
      </c>
      <c r="AS115" s="498"/>
      <c r="AT115" s="211">
        <v>4</v>
      </c>
      <c r="AU115" s="217">
        <v>2846.3579898362486</v>
      </c>
      <c r="AV115" s="214">
        <f t="shared" si="83"/>
        <v>711.58949745906216</v>
      </c>
      <c r="AW115" s="211">
        <f t="shared" si="92"/>
        <v>11</v>
      </c>
      <c r="AX115" s="498"/>
    </row>
    <row r="116" spans="1:50" ht="14.25" hidden="1" customHeight="1" outlineLevel="1">
      <c r="A116" s="286"/>
      <c r="B116" s="460"/>
      <c r="C116" s="209">
        <v>5</v>
      </c>
      <c r="D116" s="212" t="s">
        <v>177</v>
      </c>
      <c r="E116" s="213">
        <v>4</v>
      </c>
      <c r="F116" s="209">
        <v>3300</v>
      </c>
      <c r="G116" s="214">
        <f t="shared" si="77"/>
        <v>825</v>
      </c>
      <c r="H116" s="501"/>
      <c r="I116" s="215">
        <f t="shared" si="84"/>
        <v>4</v>
      </c>
      <c r="J116" s="215">
        <f t="shared" si="84"/>
        <v>2781.4207596992223</v>
      </c>
      <c r="K116" s="216">
        <f t="shared" si="84"/>
        <v>695.35518992480559</v>
      </c>
      <c r="L116" s="502"/>
      <c r="M116" s="215">
        <f>RANK(K116, K$112:$K$141)</f>
        <v>19</v>
      </c>
      <c r="N116" s="500"/>
      <c r="O116" s="497"/>
      <c r="P116" s="211">
        <v>4</v>
      </c>
      <c r="Q116" s="217">
        <v>2773.5015772870665</v>
      </c>
      <c r="R116" s="214">
        <f t="shared" si="85"/>
        <v>693.37539432176663</v>
      </c>
      <c r="S116" s="211">
        <f t="shared" si="86"/>
        <v>19</v>
      </c>
      <c r="T116" s="498"/>
      <c r="U116" s="211">
        <v>4</v>
      </c>
      <c r="V116" s="217">
        <v>2776.9611307420464</v>
      </c>
      <c r="W116" s="214">
        <f t="shared" si="78"/>
        <v>694.2402826855116</v>
      </c>
      <c r="X116" s="211">
        <f t="shared" si="87"/>
        <v>18</v>
      </c>
      <c r="Y116" s="498"/>
      <c r="Z116" s="211">
        <v>4</v>
      </c>
      <c r="AA116" s="217">
        <v>2779.4796628801728</v>
      </c>
      <c r="AB116" s="214">
        <f t="shared" si="79"/>
        <v>694.8699157200432</v>
      </c>
      <c r="AC116" s="211">
        <f t="shared" si="88"/>
        <v>18</v>
      </c>
      <c r="AD116" s="498"/>
      <c r="AE116" s="211">
        <v>4</v>
      </c>
      <c r="AF116" s="217">
        <v>2782.9291949563558</v>
      </c>
      <c r="AG116" s="214">
        <f t="shared" si="80"/>
        <v>695.73229873908895</v>
      </c>
      <c r="AH116" s="211">
        <f t="shared" si="89"/>
        <v>19</v>
      </c>
      <c r="AI116" s="498"/>
      <c r="AJ116" s="211">
        <v>4</v>
      </c>
      <c r="AK116" s="217">
        <v>2783.7315709201844</v>
      </c>
      <c r="AL116" s="214">
        <f t="shared" si="81"/>
        <v>695.93289273004609</v>
      </c>
      <c r="AM116" s="211">
        <f t="shared" si="90"/>
        <v>19</v>
      </c>
      <c r="AN116" s="498"/>
      <c r="AO116" s="211">
        <v>4</v>
      </c>
      <c r="AP116" s="217">
        <v>2783.3744276153579</v>
      </c>
      <c r="AQ116" s="214">
        <f t="shared" si="82"/>
        <v>695.84360690383949</v>
      </c>
      <c r="AR116" s="211">
        <f t="shared" si="91"/>
        <v>19</v>
      </c>
      <c r="AS116" s="498"/>
      <c r="AT116" s="211">
        <v>4</v>
      </c>
      <c r="AU116" s="217">
        <v>2789.9677534933699</v>
      </c>
      <c r="AV116" s="214">
        <f t="shared" si="83"/>
        <v>697.49193837334246</v>
      </c>
      <c r="AW116" s="211">
        <f t="shared" si="92"/>
        <v>19</v>
      </c>
      <c r="AX116" s="498"/>
    </row>
    <row r="117" spans="1:50" ht="14.25" hidden="1" customHeight="1" outlineLevel="1">
      <c r="A117" s="286"/>
      <c r="B117" s="460"/>
      <c r="C117" s="209">
        <v>6</v>
      </c>
      <c r="D117" s="212" t="s">
        <v>172</v>
      </c>
      <c r="E117" s="213">
        <v>4</v>
      </c>
      <c r="F117" s="209">
        <v>3300</v>
      </c>
      <c r="G117" s="214">
        <f t="shared" si="77"/>
        <v>825</v>
      </c>
      <c r="H117" s="501"/>
      <c r="I117" s="215">
        <f t="shared" si="84"/>
        <v>4</v>
      </c>
      <c r="J117" s="215">
        <f t="shared" si="84"/>
        <v>2800.0507712971639</v>
      </c>
      <c r="K117" s="216">
        <f t="shared" si="84"/>
        <v>700.01269282429098</v>
      </c>
      <c r="L117" s="502"/>
      <c r="M117" s="215">
        <f>RANK(K117, K$112:$K$141)</f>
        <v>16</v>
      </c>
      <c r="N117" s="500"/>
      <c r="O117" s="497"/>
      <c r="P117" s="211">
        <v>4</v>
      </c>
      <c r="Q117" s="217">
        <v>2783.3231146535882</v>
      </c>
      <c r="R117" s="214">
        <f t="shared" si="85"/>
        <v>695.83077866339704</v>
      </c>
      <c r="S117" s="211">
        <f t="shared" si="86"/>
        <v>17</v>
      </c>
      <c r="T117" s="498"/>
      <c r="U117" s="211">
        <v>4</v>
      </c>
      <c r="V117" s="217">
        <v>2786.1818181818198</v>
      </c>
      <c r="W117" s="214">
        <f t="shared" si="78"/>
        <v>696.54545454545496</v>
      </c>
      <c r="X117" s="211">
        <f t="shared" si="87"/>
        <v>17</v>
      </c>
      <c r="Y117" s="498"/>
      <c r="Z117" s="211">
        <v>4</v>
      </c>
      <c r="AA117" s="217">
        <v>2787.4538745387454</v>
      </c>
      <c r="AB117" s="214">
        <f t="shared" si="79"/>
        <v>696.86346863468634</v>
      </c>
      <c r="AC117" s="211">
        <f t="shared" si="88"/>
        <v>17</v>
      </c>
      <c r="AD117" s="498"/>
      <c r="AE117" s="211">
        <v>4</v>
      </c>
      <c r="AF117" s="217">
        <v>2810.9193095142482</v>
      </c>
      <c r="AG117" s="214">
        <f t="shared" si="80"/>
        <v>702.72982737856205</v>
      </c>
      <c r="AH117" s="211">
        <f t="shared" si="89"/>
        <v>16</v>
      </c>
      <c r="AI117" s="498"/>
      <c r="AJ117" s="211">
        <v>4</v>
      </c>
      <c r="AK117" s="217">
        <v>2810.938157341182</v>
      </c>
      <c r="AL117" s="214">
        <f t="shared" si="81"/>
        <v>702.73453933529549</v>
      </c>
      <c r="AM117" s="211">
        <f t="shared" si="90"/>
        <v>16</v>
      </c>
      <c r="AN117" s="498"/>
      <c r="AO117" s="211">
        <v>4</v>
      </c>
      <c r="AP117" s="217">
        <v>2810.6715731370732</v>
      </c>
      <c r="AQ117" s="214">
        <f t="shared" si="82"/>
        <v>702.6678932842683</v>
      </c>
      <c r="AR117" s="211">
        <f t="shared" si="91"/>
        <v>16</v>
      </c>
      <c r="AS117" s="498"/>
      <c r="AT117" s="211">
        <v>4</v>
      </c>
      <c r="AU117" s="217">
        <v>2810.8675517134952</v>
      </c>
      <c r="AV117" s="214">
        <f t="shared" si="83"/>
        <v>702.71688792837381</v>
      </c>
      <c r="AW117" s="211">
        <f t="shared" si="92"/>
        <v>16</v>
      </c>
      <c r="AX117" s="498"/>
    </row>
    <row r="118" spans="1:50" ht="14.25" hidden="1" customHeight="1" outlineLevel="1">
      <c r="A118" s="286"/>
      <c r="B118" s="460"/>
      <c r="C118" s="209">
        <v>7</v>
      </c>
      <c r="D118" s="212" t="s">
        <v>175</v>
      </c>
      <c r="E118" s="213">
        <v>5</v>
      </c>
      <c r="F118" s="209">
        <v>3300</v>
      </c>
      <c r="G118" s="214">
        <f t="shared" si="77"/>
        <v>660</v>
      </c>
      <c r="H118" s="501"/>
      <c r="I118" s="215">
        <f t="shared" si="84"/>
        <v>5</v>
      </c>
      <c r="J118" s="215">
        <f t="shared" si="84"/>
        <v>2784.5306508201925</v>
      </c>
      <c r="K118" s="216">
        <f t="shared" si="84"/>
        <v>556.90613016403859</v>
      </c>
      <c r="L118" s="502"/>
      <c r="M118" s="215">
        <f>RANK(K118, K$112:$K$141)</f>
        <v>27</v>
      </c>
      <c r="N118" s="500"/>
      <c r="O118" s="497"/>
      <c r="P118" s="211">
        <v>5</v>
      </c>
      <c r="Q118" s="217">
        <v>2747.9999999999973</v>
      </c>
      <c r="R118" s="214">
        <f t="shared" si="85"/>
        <v>549.59999999999945</v>
      </c>
      <c r="S118" s="211">
        <f t="shared" si="86"/>
        <v>27</v>
      </c>
      <c r="T118" s="498"/>
      <c r="U118" s="211">
        <v>5</v>
      </c>
      <c r="V118" s="217">
        <v>2757.7358490566053</v>
      </c>
      <c r="W118" s="214">
        <f t="shared" si="78"/>
        <v>551.54716981132106</v>
      </c>
      <c r="X118" s="211">
        <f t="shared" si="87"/>
        <v>27</v>
      </c>
      <c r="Y118" s="498"/>
      <c r="Z118" s="211">
        <v>5</v>
      </c>
      <c r="AA118" s="217">
        <v>2764.2544924720705</v>
      </c>
      <c r="AB118" s="214">
        <f t="shared" si="79"/>
        <v>552.85089849441408</v>
      </c>
      <c r="AC118" s="211">
        <f t="shared" si="88"/>
        <v>27</v>
      </c>
      <c r="AD118" s="498"/>
      <c r="AE118" s="211">
        <v>5</v>
      </c>
      <c r="AF118" s="217">
        <v>2805.1948051948093</v>
      </c>
      <c r="AG118" s="214">
        <f t="shared" si="80"/>
        <v>561.03896103896182</v>
      </c>
      <c r="AH118" s="211">
        <f t="shared" si="89"/>
        <v>27</v>
      </c>
      <c r="AI118" s="498"/>
      <c r="AJ118" s="211">
        <v>5</v>
      </c>
      <c r="AK118" s="217">
        <v>2804.7091412742252</v>
      </c>
      <c r="AL118" s="214">
        <f t="shared" si="81"/>
        <v>560.94182825484506</v>
      </c>
      <c r="AM118" s="211">
        <f t="shared" si="90"/>
        <v>27</v>
      </c>
      <c r="AN118" s="498"/>
      <c r="AO118" s="211">
        <v>5</v>
      </c>
      <c r="AP118" s="217">
        <v>2804.2843232716546</v>
      </c>
      <c r="AQ118" s="214">
        <f t="shared" si="82"/>
        <v>560.85686465433093</v>
      </c>
      <c r="AR118" s="211">
        <f t="shared" si="91"/>
        <v>27</v>
      </c>
      <c r="AS118" s="498"/>
      <c r="AT118" s="211">
        <v>5</v>
      </c>
      <c r="AU118" s="217">
        <v>2807.5359444719875</v>
      </c>
      <c r="AV118" s="214">
        <f t="shared" si="83"/>
        <v>561.50718889439747</v>
      </c>
      <c r="AW118" s="211">
        <f>RANK(AV118, AV$112:AV$141)</f>
        <v>27</v>
      </c>
      <c r="AX118" s="498"/>
    </row>
    <row r="119" spans="1:50" ht="14.25" hidden="1" customHeight="1" outlineLevel="1">
      <c r="A119" s="286"/>
      <c r="B119" s="460"/>
      <c r="C119" s="209">
        <v>8</v>
      </c>
      <c r="D119" s="212" t="s">
        <v>173</v>
      </c>
      <c r="E119" s="213">
        <v>3</v>
      </c>
      <c r="F119" s="209">
        <v>3600</v>
      </c>
      <c r="G119" s="214">
        <f t="shared" si="77"/>
        <v>1200</v>
      </c>
      <c r="H119" s="501"/>
      <c r="I119" s="215">
        <f t="shared" si="84"/>
        <v>3</v>
      </c>
      <c r="J119" s="215">
        <f t="shared" si="84"/>
        <v>2994.1345276679531</v>
      </c>
      <c r="K119" s="216">
        <f t="shared" si="84"/>
        <v>998.04484255598436</v>
      </c>
      <c r="L119" s="502"/>
      <c r="M119" s="215">
        <f>RANK(K119, K$112:$K$141)</f>
        <v>4</v>
      </c>
      <c r="N119" s="500"/>
      <c r="O119" s="497"/>
      <c r="P119" s="211">
        <v>3</v>
      </c>
      <c r="Q119" s="217">
        <v>2991.464435146444</v>
      </c>
      <c r="R119" s="214">
        <f t="shared" si="85"/>
        <v>997.15481171548129</v>
      </c>
      <c r="S119" s="211">
        <f t="shared" si="86"/>
        <v>4</v>
      </c>
      <c r="T119" s="498"/>
      <c r="U119" s="211">
        <v>3</v>
      </c>
      <c r="V119" s="217">
        <v>2991.3669064748183</v>
      </c>
      <c r="W119" s="214">
        <f t="shared" si="78"/>
        <v>997.12230215827276</v>
      </c>
      <c r="X119" s="211">
        <f t="shared" si="87"/>
        <v>4</v>
      </c>
      <c r="Y119" s="498"/>
      <c r="Z119" s="211">
        <v>3</v>
      </c>
      <c r="AA119" s="217">
        <v>2992.1412300683364</v>
      </c>
      <c r="AB119" s="214">
        <f t="shared" si="79"/>
        <v>997.38041002277885</v>
      </c>
      <c r="AC119" s="211">
        <f t="shared" si="88"/>
        <v>4</v>
      </c>
      <c r="AD119" s="498"/>
      <c r="AE119" s="211">
        <v>3</v>
      </c>
      <c r="AF119" s="217">
        <v>2995.8318098720306</v>
      </c>
      <c r="AG119" s="214">
        <f t="shared" si="80"/>
        <v>998.61060329067686</v>
      </c>
      <c r="AH119" s="211">
        <f t="shared" si="89"/>
        <v>3</v>
      </c>
      <c r="AI119" s="498"/>
      <c r="AJ119" s="211">
        <v>3</v>
      </c>
      <c r="AK119" s="217">
        <v>2995.8525345622124</v>
      </c>
      <c r="AL119" s="214">
        <f t="shared" si="81"/>
        <v>998.61751152073748</v>
      </c>
      <c r="AM119" s="211">
        <f t="shared" si="90"/>
        <v>4</v>
      </c>
      <c r="AN119" s="498"/>
      <c r="AO119" s="211">
        <v>3</v>
      </c>
      <c r="AP119" s="217">
        <v>2995.8112259145519</v>
      </c>
      <c r="AQ119" s="214">
        <f t="shared" si="82"/>
        <v>998.60374197151725</v>
      </c>
      <c r="AR119" s="211">
        <f t="shared" si="91"/>
        <v>3</v>
      </c>
      <c r="AS119" s="498"/>
      <c r="AT119" s="211">
        <v>3</v>
      </c>
      <c r="AU119" s="217">
        <v>2996.4735516372775</v>
      </c>
      <c r="AV119" s="214">
        <f t="shared" si="83"/>
        <v>998.8245172124258</v>
      </c>
      <c r="AW119" s="211">
        <f t="shared" si="92"/>
        <v>3</v>
      </c>
      <c r="AX119" s="498"/>
    </row>
    <row r="120" spans="1:50" ht="14.25" hidden="1" customHeight="1" outlineLevel="1">
      <c r="A120" s="286"/>
      <c r="B120" s="460"/>
      <c r="C120" s="209">
        <v>9</v>
      </c>
      <c r="D120" s="212" t="s">
        <v>180</v>
      </c>
      <c r="E120" s="213">
        <v>3</v>
      </c>
      <c r="F120" s="209">
        <v>3000</v>
      </c>
      <c r="G120" s="214">
        <f t="shared" si="77"/>
        <v>1000</v>
      </c>
      <c r="H120" s="501"/>
      <c r="I120" s="215">
        <f t="shared" si="84"/>
        <v>3</v>
      </c>
      <c r="J120" s="215">
        <f t="shared" si="84"/>
        <v>2564.164632268476</v>
      </c>
      <c r="K120" s="216">
        <f t="shared" si="84"/>
        <v>854.72154408949223</v>
      </c>
      <c r="L120" s="502"/>
      <c r="M120" s="215">
        <f>RANK(K120, K$112:$K$141)</f>
        <v>10</v>
      </c>
      <c r="N120" s="500"/>
      <c r="O120" s="497"/>
      <c r="P120" s="211">
        <v>3</v>
      </c>
      <c r="Q120" s="217">
        <v>2555.8550673901618</v>
      </c>
      <c r="R120" s="214">
        <f t="shared" si="85"/>
        <v>851.95168913005398</v>
      </c>
      <c r="S120" s="211">
        <f t="shared" si="86"/>
        <v>10</v>
      </c>
      <c r="T120" s="498"/>
      <c r="U120" s="211">
        <v>3</v>
      </c>
      <c r="V120" s="217">
        <v>2557.1255830022451</v>
      </c>
      <c r="W120" s="214">
        <f t="shared" si="78"/>
        <v>852.3751943340817</v>
      </c>
      <c r="X120" s="211">
        <f t="shared" si="87"/>
        <v>10</v>
      </c>
      <c r="Y120" s="498"/>
      <c r="Z120" s="211">
        <v>3</v>
      </c>
      <c r="AA120" s="217">
        <v>2561.5630550621686</v>
      </c>
      <c r="AB120" s="214">
        <f t="shared" si="79"/>
        <v>853.85435168738957</v>
      </c>
      <c r="AC120" s="211">
        <f t="shared" si="88"/>
        <v>10</v>
      </c>
      <c r="AD120" s="498"/>
      <c r="AE120" s="211">
        <v>3</v>
      </c>
      <c r="AF120" s="217">
        <v>2565.5073159030958</v>
      </c>
      <c r="AG120" s="214">
        <f t="shared" si="80"/>
        <v>855.16910530103189</v>
      </c>
      <c r="AH120" s="211">
        <f t="shared" si="89"/>
        <v>10</v>
      </c>
      <c r="AI120" s="498"/>
      <c r="AJ120" s="211">
        <v>3</v>
      </c>
      <c r="AK120" s="217">
        <v>2568.6342306742449</v>
      </c>
      <c r="AL120" s="214">
        <f t="shared" si="81"/>
        <v>856.21141022474831</v>
      </c>
      <c r="AM120" s="211">
        <f t="shared" si="90"/>
        <v>10</v>
      </c>
      <c r="AN120" s="498"/>
      <c r="AO120" s="211">
        <v>3</v>
      </c>
      <c r="AP120" s="217">
        <v>2568.7693898655634</v>
      </c>
      <c r="AQ120" s="214">
        <f t="shared" si="82"/>
        <v>856.2564632885211</v>
      </c>
      <c r="AR120" s="211">
        <f t="shared" si="91"/>
        <v>10</v>
      </c>
      <c r="AS120" s="498"/>
      <c r="AT120" s="211">
        <v>3</v>
      </c>
      <c r="AU120" s="217">
        <v>2571.6977839818551</v>
      </c>
      <c r="AV120" s="214">
        <f t="shared" si="83"/>
        <v>857.23259466061836</v>
      </c>
      <c r="AW120" s="211">
        <f t="shared" si="92"/>
        <v>10</v>
      </c>
      <c r="AX120" s="498"/>
    </row>
    <row r="121" spans="1:50" ht="14.25" hidden="1" customHeight="1" outlineLevel="1">
      <c r="A121" s="286"/>
      <c r="B121" s="460"/>
      <c r="C121" s="209">
        <v>10</v>
      </c>
      <c r="D121" s="212" t="s">
        <v>174</v>
      </c>
      <c r="E121" s="213">
        <v>4</v>
      </c>
      <c r="F121" s="209">
        <v>3000</v>
      </c>
      <c r="G121" s="214">
        <f t="shared" si="77"/>
        <v>750</v>
      </c>
      <c r="H121" s="501"/>
      <c r="I121" s="215">
        <f t="shared" si="84"/>
        <v>4</v>
      </c>
      <c r="J121" s="215">
        <f t="shared" si="84"/>
        <v>2541.3605716105294</v>
      </c>
      <c r="K121" s="216">
        <f t="shared" si="84"/>
        <v>635.34014290263235</v>
      </c>
      <c r="L121" s="502"/>
      <c r="M121" s="215">
        <f>RANK(K121, K$112:$K$141)</f>
        <v>21</v>
      </c>
      <c r="N121" s="500"/>
      <c r="O121" s="497"/>
      <c r="P121" s="211">
        <v>4</v>
      </c>
      <c r="Q121" s="217">
        <v>2531.6614420062674</v>
      </c>
      <c r="R121" s="214">
        <f t="shared" si="85"/>
        <v>632.91536050156685</v>
      </c>
      <c r="S121" s="211">
        <f t="shared" si="86"/>
        <v>21</v>
      </c>
      <c r="T121" s="498"/>
      <c r="U121" s="211">
        <v>4</v>
      </c>
      <c r="V121" s="217">
        <v>2534.0259740259717</v>
      </c>
      <c r="W121" s="214">
        <f t="shared" si="78"/>
        <v>633.50649350649292</v>
      </c>
      <c r="X121" s="211">
        <f t="shared" si="87"/>
        <v>21</v>
      </c>
      <c r="Y121" s="498"/>
      <c r="Z121" s="211">
        <v>4</v>
      </c>
      <c r="AA121" s="217">
        <v>2539.5501919912226</v>
      </c>
      <c r="AB121" s="214">
        <f t="shared" si="79"/>
        <v>634.88754799780565</v>
      </c>
      <c r="AC121" s="211">
        <f t="shared" si="88"/>
        <v>21</v>
      </c>
      <c r="AD121" s="498"/>
      <c r="AE121" s="211">
        <v>4</v>
      </c>
      <c r="AF121" s="217">
        <v>2543.9605587510237</v>
      </c>
      <c r="AG121" s="214">
        <f t="shared" si="80"/>
        <v>635.99013968775591</v>
      </c>
      <c r="AH121" s="211">
        <f t="shared" si="89"/>
        <v>21</v>
      </c>
      <c r="AI121" s="498"/>
      <c r="AJ121" s="211">
        <v>4</v>
      </c>
      <c r="AK121" s="217">
        <v>2544.1696113074181</v>
      </c>
      <c r="AL121" s="214">
        <f t="shared" si="81"/>
        <v>636.04240282685453</v>
      </c>
      <c r="AM121" s="211">
        <f t="shared" si="90"/>
        <v>21</v>
      </c>
      <c r="AN121" s="498"/>
      <c r="AO121" s="211">
        <v>4</v>
      </c>
      <c r="AP121" s="217">
        <v>2544.8957189901162</v>
      </c>
      <c r="AQ121" s="214">
        <f t="shared" si="82"/>
        <v>636.22392974752904</v>
      </c>
      <c r="AR121" s="211">
        <f t="shared" si="91"/>
        <v>21</v>
      </c>
      <c r="AS121" s="498"/>
      <c r="AT121" s="211">
        <v>4</v>
      </c>
      <c r="AU121" s="217">
        <v>2551.2605042016862</v>
      </c>
      <c r="AV121" s="214">
        <f t="shared" si="83"/>
        <v>637.81512605042155</v>
      </c>
      <c r="AW121" s="211">
        <f t="shared" si="92"/>
        <v>21</v>
      </c>
      <c r="AX121" s="498"/>
    </row>
    <row r="122" spans="1:50" ht="14.25" hidden="1" customHeight="1" outlineLevel="1">
      <c r="A122" s="286"/>
      <c r="B122" s="460"/>
      <c r="C122" s="209">
        <v>11</v>
      </c>
      <c r="D122" s="212" t="s">
        <v>171</v>
      </c>
      <c r="E122" s="213">
        <v>3</v>
      </c>
      <c r="F122" s="209">
        <v>3300</v>
      </c>
      <c r="G122" s="214">
        <f t="shared" si="77"/>
        <v>1100</v>
      </c>
      <c r="H122" s="501"/>
      <c r="I122" s="215">
        <f t="shared" si="84"/>
        <v>3</v>
      </c>
      <c r="J122" s="215">
        <f t="shared" si="84"/>
        <v>2804.3696208868523</v>
      </c>
      <c r="K122" s="216">
        <f t="shared" si="84"/>
        <v>934.78987362895077</v>
      </c>
      <c r="L122" s="502"/>
      <c r="M122" s="215">
        <f>RANK(K122, K$112:$K$141)</f>
        <v>7</v>
      </c>
      <c r="N122" s="500"/>
      <c r="O122" s="497"/>
      <c r="P122" s="211">
        <v>3</v>
      </c>
      <c r="Q122" s="217">
        <v>2802.1224489795918</v>
      </c>
      <c r="R122" s="214">
        <f t="shared" si="85"/>
        <v>934.0408163265306</v>
      </c>
      <c r="S122" s="211">
        <f t="shared" si="86"/>
        <v>7</v>
      </c>
      <c r="T122" s="498"/>
      <c r="U122" s="211">
        <v>3</v>
      </c>
      <c r="V122" s="217">
        <v>2801.492537313432</v>
      </c>
      <c r="W122" s="214">
        <f t="shared" si="78"/>
        <v>933.83084577114403</v>
      </c>
      <c r="X122" s="211">
        <f t="shared" si="87"/>
        <v>7</v>
      </c>
      <c r="Y122" s="498"/>
      <c r="Z122" s="211">
        <v>3</v>
      </c>
      <c r="AA122" s="217">
        <v>2804.342162396872</v>
      </c>
      <c r="AB122" s="214">
        <f t="shared" si="79"/>
        <v>934.7807207989573</v>
      </c>
      <c r="AC122" s="211">
        <f t="shared" si="88"/>
        <v>7</v>
      </c>
      <c r="AD122" s="498"/>
      <c r="AE122" s="211">
        <v>3</v>
      </c>
      <c r="AF122" s="217">
        <v>2805.9813084112211</v>
      </c>
      <c r="AG122" s="214">
        <f t="shared" si="80"/>
        <v>935.32710280374033</v>
      </c>
      <c r="AH122" s="211">
        <f t="shared" si="89"/>
        <v>9</v>
      </c>
      <c r="AI122" s="498"/>
      <c r="AJ122" s="211">
        <v>3</v>
      </c>
      <c r="AK122" s="217">
        <v>2806.0491493383765</v>
      </c>
      <c r="AL122" s="214">
        <f t="shared" si="81"/>
        <v>935.34971644612551</v>
      </c>
      <c r="AM122" s="211">
        <f t="shared" si="90"/>
        <v>9</v>
      </c>
      <c r="AN122" s="498"/>
      <c r="AO122" s="211">
        <v>3</v>
      </c>
      <c r="AP122" s="217">
        <v>2802.7257240204422</v>
      </c>
      <c r="AQ122" s="214">
        <f t="shared" si="82"/>
        <v>934.24190800681401</v>
      </c>
      <c r="AR122" s="211">
        <f t="shared" si="91"/>
        <v>9</v>
      </c>
      <c r="AS122" s="498"/>
      <c r="AT122" s="211">
        <v>3</v>
      </c>
      <c r="AU122" s="217">
        <v>2807.8740157480311</v>
      </c>
      <c r="AV122" s="214">
        <f t="shared" si="83"/>
        <v>935.95800524934373</v>
      </c>
      <c r="AW122" s="211">
        <f t="shared" si="92"/>
        <v>9</v>
      </c>
      <c r="AX122" s="498"/>
    </row>
    <row r="123" spans="1:50" ht="14.25" hidden="1" customHeight="1" outlineLevel="1">
      <c r="A123" s="286"/>
      <c r="B123" s="460"/>
      <c r="C123" s="209">
        <v>12</v>
      </c>
      <c r="D123" s="212" t="s">
        <v>178</v>
      </c>
      <c r="E123" s="213">
        <v>3</v>
      </c>
      <c r="F123" s="209">
        <v>3600</v>
      </c>
      <c r="G123" s="214">
        <f t="shared" si="77"/>
        <v>1200</v>
      </c>
      <c r="H123" s="501"/>
      <c r="I123" s="215">
        <f t="shared" si="84"/>
        <v>3</v>
      </c>
      <c r="J123" s="215">
        <f t="shared" si="84"/>
        <v>2993.2830400749222</v>
      </c>
      <c r="K123" s="216">
        <f t="shared" si="84"/>
        <v>997.76101335830731</v>
      </c>
      <c r="L123" s="502"/>
      <c r="M123" s="215">
        <f>RANK(K123, K$112:$K$141)</f>
        <v>5</v>
      </c>
      <c r="N123" s="500"/>
      <c r="O123" s="497"/>
      <c r="P123" s="211">
        <v>3</v>
      </c>
      <c r="Q123" s="217">
        <v>2990.526315789476</v>
      </c>
      <c r="R123" s="214">
        <f t="shared" si="85"/>
        <v>996.84210526315871</v>
      </c>
      <c r="S123" s="211">
        <f t="shared" si="86"/>
        <v>5</v>
      </c>
      <c r="T123" s="498"/>
      <c r="U123" s="211">
        <v>3</v>
      </c>
      <c r="V123" s="217">
        <v>2990.3571428571449</v>
      </c>
      <c r="W123" s="214">
        <f t="shared" si="78"/>
        <v>996.78571428571502</v>
      </c>
      <c r="X123" s="211">
        <f t="shared" si="87"/>
        <v>5</v>
      </c>
      <c r="Y123" s="498"/>
      <c r="Z123" s="211">
        <v>3</v>
      </c>
      <c r="AA123" s="217">
        <v>2990.9062789978343</v>
      </c>
      <c r="AB123" s="214">
        <f t="shared" si="79"/>
        <v>996.96875966594473</v>
      </c>
      <c r="AC123" s="211">
        <f t="shared" si="88"/>
        <v>5</v>
      </c>
      <c r="AD123" s="498"/>
      <c r="AE123" s="211">
        <v>3</v>
      </c>
      <c r="AF123" s="217">
        <v>2994.3793911007001</v>
      </c>
      <c r="AG123" s="214">
        <f t="shared" si="80"/>
        <v>998.12646370023333</v>
      </c>
      <c r="AH123" s="211">
        <f t="shared" si="89"/>
        <v>4</v>
      </c>
      <c r="AI123" s="498"/>
      <c r="AJ123" s="211">
        <v>3</v>
      </c>
      <c r="AK123" s="217">
        <v>2995.2480200083314</v>
      </c>
      <c r="AL123" s="214">
        <f t="shared" si="81"/>
        <v>998.41600666944385</v>
      </c>
      <c r="AM123" s="211">
        <f t="shared" si="90"/>
        <v>5</v>
      </c>
      <c r="AN123" s="498"/>
      <c r="AO123" s="211">
        <v>3</v>
      </c>
      <c r="AP123" s="217">
        <v>2995.3377166766272</v>
      </c>
      <c r="AQ123" s="214">
        <f t="shared" si="82"/>
        <v>998.44590555887578</v>
      </c>
      <c r="AR123" s="211">
        <f t="shared" si="91"/>
        <v>4</v>
      </c>
      <c r="AS123" s="498"/>
      <c r="AT123" s="211">
        <v>3</v>
      </c>
      <c r="AU123" s="217">
        <v>2996.2264150943406</v>
      </c>
      <c r="AV123" s="214">
        <f t="shared" si="83"/>
        <v>998.7421383647802</v>
      </c>
      <c r="AW123" s="211">
        <f t="shared" si="92"/>
        <v>4</v>
      </c>
      <c r="AX123" s="498"/>
    </row>
    <row r="124" spans="1:50" ht="14.25" hidden="1" customHeight="1" outlineLevel="1">
      <c r="A124" s="286"/>
      <c r="B124" s="460"/>
      <c r="C124" s="209">
        <v>13</v>
      </c>
      <c r="D124" s="212" t="s">
        <v>201</v>
      </c>
      <c r="E124" s="213">
        <v>3</v>
      </c>
      <c r="F124" s="209">
        <v>3300</v>
      </c>
      <c r="G124" s="214">
        <f t="shared" si="77"/>
        <v>1100</v>
      </c>
      <c r="H124" s="501"/>
      <c r="I124" s="215">
        <f t="shared" si="84"/>
        <v>3</v>
      </c>
      <c r="J124" s="215">
        <f t="shared" si="84"/>
        <v>2785.5616818140397</v>
      </c>
      <c r="K124" s="216">
        <f t="shared" si="84"/>
        <v>928.52056060467987</v>
      </c>
      <c r="L124" s="502"/>
      <c r="M124" s="215">
        <f>RANK(K124, K$112:$K$141)</f>
        <v>9</v>
      </c>
      <c r="N124" s="500"/>
      <c r="O124" s="497"/>
      <c r="P124" s="211">
        <v>3</v>
      </c>
      <c r="Q124" s="217">
        <v>2690.0000000000005</v>
      </c>
      <c r="R124" s="214">
        <f t="shared" si="85"/>
        <v>896.66666666666686</v>
      </c>
      <c r="S124" s="211">
        <f t="shared" si="86"/>
        <v>9</v>
      </c>
      <c r="T124" s="498"/>
      <c r="U124" s="211">
        <v>3</v>
      </c>
      <c r="V124" s="217">
        <v>2760</v>
      </c>
      <c r="W124" s="214">
        <f t="shared" si="78"/>
        <v>920</v>
      </c>
      <c r="X124" s="211">
        <f t="shared" si="87"/>
        <v>9</v>
      </c>
      <c r="Y124" s="498"/>
      <c r="Z124" s="211">
        <v>3</v>
      </c>
      <c r="AA124" s="217">
        <v>2778.1395348837191</v>
      </c>
      <c r="AB124" s="214">
        <f t="shared" si="79"/>
        <v>926.0465116279064</v>
      </c>
      <c r="AC124" s="211">
        <f t="shared" si="88"/>
        <v>9</v>
      </c>
      <c r="AD124" s="498"/>
      <c r="AE124" s="211">
        <v>3</v>
      </c>
      <c r="AF124" s="217">
        <v>2812.152420185374</v>
      </c>
      <c r="AG124" s="214">
        <f t="shared" si="80"/>
        <v>937.3841400617913</v>
      </c>
      <c r="AH124" s="211">
        <f t="shared" si="89"/>
        <v>7</v>
      </c>
      <c r="AI124" s="498"/>
      <c r="AJ124" s="211">
        <v>3</v>
      </c>
      <c r="AK124" s="217">
        <v>2812.5000000000023</v>
      </c>
      <c r="AL124" s="214">
        <f t="shared" si="81"/>
        <v>937.5000000000008</v>
      </c>
      <c r="AM124" s="211">
        <f t="shared" si="90"/>
        <v>7</v>
      </c>
      <c r="AN124" s="498"/>
      <c r="AO124" s="211">
        <v>3</v>
      </c>
      <c r="AP124" s="217">
        <v>2820.0000000000005</v>
      </c>
      <c r="AQ124" s="214">
        <f t="shared" si="82"/>
        <v>940.00000000000011</v>
      </c>
      <c r="AR124" s="211">
        <f t="shared" si="91"/>
        <v>7</v>
      </c>
      <c r="AS124" s="498"/>
      <c r="AT124" s="211">
        <v>3</v>
      </c>
      <c r="AU124" s="217">
        <v>2826.1398176291791</v>
      </c>
      <c r="AV124" s="214">
        <f t="shared" si="83"/>
        <v>942.04660587639307</v>
      </c>
      <c r="AW124" s="211">
        <f t="shared" si="92"/>
        <v>7</v>
      </c>
      <c r="AX124" s="498"/>
    </row>
    <row r="125" spans="1:50" ht="14.25" hidden="1" customHeight="1" outlineLevel="1">
      <c r="A125" s="286"/>
      <c r="B125" s="460"/>
      <c r="C125" s="209">
        <v>14</v>
      </c>
      <c r="D125" s="212" t="s">
        <v>196</v>
      </c>
      <c r="E125" s="213">
        <v>4</v>
      </c>
      <c r="F125" s="209">
        <v>3300</v>
      </c>
      <c r="G125" s="214">
        <f t="shared" si="77"/>
        <v>825</v>
      </c>
      <c r="H125" s="501"/>
      <c r="I125" s="215">
        <f t="shared" si="84"/>
        <v>4</v>
      </c>
      <c r="J125" s="215">
        <f t="shared" si="84"/>
        <v>2839.5546026399229</v>
      </c>
      <c r="K125" s="216">
        <f t="shared" si="84"/>
        <v>709.88865065998073</v>
      </c>
      <c r="L125" s="502"/>
      <c r="M125" s="215">
        <f>RANK(K125, K$112:$K$141)</f>
        <v>12</v>
      </c>
      <c r="N125" s="500"/>
      <c r="O125" s="497"/>
      <c r="P125" s="211">
        <v>4</v>
      </c>
      <c r="Q125" s="217">
        <v>2834.4407181067281</v>
      </c>
      <c r="R125" s="214">
        <f t="shared" si="85"/>
        <v>708.61017952668203</v>
      </c>
      <c r="S125" s="211">
        <f t="shared" si="86"/>
        <v>11</v>
      </c>
      <c r="T125" s="498"/>
      <c r="U125" s="211">
        <v>4</v>
      </c>
      <c r="V125" s="217">
        <v>2833.2856131963808</v>
      </c>
      <c r="W125" s="214">
        <f t="shared" si="78"/>
        <v>708.32140329909521</v>
      </c>
      <c r="X125" s="211">
        <f t="shared" si="87"/>
        <v>12</v>
      </c>
      <c r="Y125" s="498"/>
      <c r="Z125" s="211">
        <v>4</v>
      </c>
      <c r="AA125" s="217">
        <v>2835.292594353461</v>
      </c>
      <c r="AB125" s="214">
        <f t="shared" si="79"/>
        <v>708.82314858836526</v>
      </c>
      <c r="AC125" s="211">
        <f t="shared" si="88"/>
        <v>12</v>
      </c>
      <c r="AD125" s="498"/>
      <c r="AE125" s="211">
        <v>4</v>
      </c>
      <c r="AF125" s="217">
        <v>2841.5937803692909</v>
      </c>
      <c r="AG125" s="214">
        <f t="shared" si="80"/>
        <v>710.39844509232273</v>
      </c>
      <c r="AH125" s="211">
        <f t="shared" si="89"/>
        <v>12</v>
      </c>
      <c r="AI125" s="498"/>
      <c r="AJ125" s="211">
        <v>4</v>
      </c>
      <c r="AK125" s="217">
        <v>2844.372684965334</v>
      </c>
      <c r="AL125" s="214">
        <f t="shared" si="81"/>
        <v>711.09317124133349</v>
      </c>
      <c r="AM125" s="211">
        <f t="shared" si="90"/>
        <v>12</v>
      </c>
      <c r="AN125" s="498"/>
      <c r="AO125" s="211">
        <v>4</v>
      </c>
      <c r="AP125" s="217">
        <v>2842.9269696813612</v>
      </c>
      <c r="AQ125" s="214">
        <f t="shared" si="82"/>
        <v>710.73174242034031</v>
      </c>
      <c r="AR125" s="211">
        <f t="shared" si="91"/>
        <v>12</v>
      </c>
      <c r="AS125" s="498"/>
      <c r="AT125" s="211">
        <v>4</v>
      </c>
      <c r="AU125" s="217">
        <v>2844.9698578069047</v>
      </c>
      <c r="AV125" s="214">
        <f t="shared" si="83"/>
        <v>711.24246445172616</v>
      </c>
      <c r="AW125" s="211">
        <f t="shared" si="92"/>
        <v>12</v>
      </c>
      <c r="AX125" s="498"/>
    </row>
    <row r="126" spans="1:50" ht="14.25" hidden="1" customHeight="1" outlineLevel="1">
      <c r="A126" s="286"/>
      <c r="B126" s="460"/>
      <c r="C126" s="209">
        <v>15</v>
      </c>
      <c r="D126" s="212" t="s">
        <v>195</v>
      </c>
      <c r="E126" s="213">
        <v>3</v>
      </c>
      <c r="F126" s="209">
        <v>3600</v>
      </c>
      <c r="G126" s="214">
        <f t="shared" si="77"/>
        <v>1200</v>
      </c>
      <c r="H126" s="501"/>
      <c r="I126" s="215">
        <f t="shared" si="84"/>
        <v>3</v>
      </c>
      <c r="J126" s="215">
        <f t="shared" si="84"/>
        <v>3012.0503870597504</v>
      </c>
      <c r="K126" s="216">
        <f t="shared" si="84"/>
        <v>1004.0167956865835</v>
      </c>
      <c r="L126" s="502"/>
      <c r="M126" s="215">
        <f>RANK(K126, K$112:$K$141)</f>
        <v>1</v>
      </c>
      <c r="N126" s="500"/>
      <c r="O126" s="497"/>
      <c r="P126" s="211">
        <v>3</v>
      </c>
      <c r="Q126" s="217">
        <v>3007.2017264492542</v>
      </c>
      <c r="R126" s="214">
        <f t="shared" si="85"/>
        <v>1002.4005754830847</v>
      </c>
      <c r="S126" s="211">
        <f t="shared" si="86"/>
        <v>1</v>
      </c>
      <c r="T126" s="498"/>
      <c r="U126" s="211">
        <v>3</v>
      </c>
      <c r="V126" s="217">
        <v>3007.3562834503637</v>
      </c>
      <c r="W126" s="214">
        <f t="shared" si="78"/>
        <v>1002.4520944834545</v>
      </c>
      <c r="X126" s="211">
        <f t="shared" si="87"/>
        <v>1</v>
      </c>
      <c r="Y126" s="498"/>
      <c r="Z126" s="211">
        <v>3</v>
      </c>
      <c r="AA126" s="217">
        <v>3006.0050251256334</v>
      </c>
      <c r="AB126" s="214">
        <f t="shared" si="79"/>
        <v>1002.0016750418778</v>
      </c>
      <c r="AC126" s="211">
        <f t="shared" si="88"/>
        <v>2</v>
      </c>
      <c r="AD126" s="498"/>
      <c r="AE126" s="211">
        <v>3</v>
      </c>
      <c r="AF126" s="217">
        <v>3014.0731995277411</v>
      </c>
      <c r="AG126" s="214">
        <f t="shared" si="80"/>
        <v>1004.691066509247</v>
      </c>
      <c r="AH126" s="211">
        <f t="shared" si="89"/>
        <v>1</v>
      </c>
      <c r="AI126" s="498"/>
      <c r="AJ126" s="211">
        <v>3</v>
      </c>
      <c r="AK126" s="217">
        <v>3017.5402478063597</v>
      </c>
      <c r="AL126" s="214">
        <f t="shared" si="81"/>
        <v>1005.8467492687865</v>
      </c>
      <c r="AM126" s="211">
        <f t="shared" si="90"/>
        <v>1</v>
      </c>
      <c r="AN126" s="498"/>
      <c r="AO126" s="211">
        <v>3</v>
      </c>
      <c r="AP126" s="217">
        <v>3016.2038308686106</v>
      </c>
      <c r="AQ126" s="214">
        <f t="shared" si="82"/>
        <v>1005.4012769562036</v>
      </c>
      <c r="AR126" s="211">
        <f t="shared" si="91"/>
        <v>1</v>
      </c>
      <c r="AS126" s="498"/>
      <c r="AT126" s="211">
        <v>3</v>
      </c>
      <c r="AU126" s="217">
        <v>3015.9723961902919</v>
      </c>
      <c r="AV126" s="214">
        <f t="shared" si="83"/>
        <v>1005.3241320634306</v>
      </c>
      <c r="AW126" s="211">
        <f t="shared" si="92"/>
        <v>1</v>
      </c>
      <c r="AX126" s="498"/>
    </row>
    <row r="127" spans="1:50" ht="14.25" hidden="1" customHeight="1" outlineLevel="1">
      <c r="A127" s="286"/>
      <c r="B127" s="460"/>
      <c r="C127" s="209">
        <v>16</v>
      </c>
      <c r="D127" s="212" t="s">
        <v>192</v>
      </c>
      <c r="E127" s="213">
        <v>4</v>
      </c>
      <c r="F127" s="209">
        <v>2700</v>
      </c>
      <c r="G127" s="214">
        <f t="shared" si="77"/>
        <v>675</v>
      </c>
      <c r="H127" s="501"/>
      <c r="I127" s="215">
        <f t="shared" si="84"/>
        <v>4</v>
      </c>
      <c r="J127" s="215">
        <f t="shared" si="84"/>
        <v>2399.84066547565</v>
      </c>
      <c r="K127" s="216">
        <f t="shared" si="84"/>
        <v>599.9601663689125</v>
      </c>
      <c r="L127" s="502"/>
      <c r="M127" s="215">
        <f>RANK(K127, K$112:$K$141)</f>
        <v>24</v>
      </c>
      <c r="N127" s="500"/>
      <c r="O127" s="497"/>
      <c r="P127" s="211">
        <v>4</v>
      </c>
      <c r="Q127" s="217">
        <v>2399.6791443850266</v>
      </c>
      <c r="R127" s="214">
        <f t="shared" si="85"/>
        <v>599.91978609625664</v>
      </c>
      <c r="S127" s="211">
        <f t="shared" si="86"/>
        <v>24</v>
      </c>
      <c r="T127" s="498"/>
      <c r="U127" s="211">
        <v>4</v>
      </c>
      <c r="V127" s="217">
        <v>2398.6089328332773</v>
      </c>
      <c r="W127" s="214">
        <f t="shared" si="78"/>
        <v>599.65223320831933</v>
      </c>
      <c r="X127" s="211">
        <f t="shared" si="87"/>
        <v>24</v>
      </c>
      <c r="Y127" s="498"/>
      <c r="Z127" s="211">
        <v>4</v>
      </c>
      <c r="AA127" s="217">
        <v>2398.5905153428289</v>
      </c>
      <c r="AB127" s="214">
        <f t="shared" si="79"/>
        <v>599.64762883570722</v>
      </c>
      <c r="AC127" s="211">
        <f t="shared" si="88"/>
        <v>24</v>
      </c>
      <c r="AD127" s="498"/>
      <c r="AE127" s="211">
        <v>4</v>
      </c>
      <c r="AF127" s="217">
        <v>2399.7026022304826</v>
      </c>
      <c r="AG127" s="214">
        <f t="shared" si="80"/>
        <v>599.92565055762066</v>
      </c>
      <c r="AH127" s="211">
        <f t="shared" si="89"/>
        <v>24</v>
      </c>
      <c r="AI127" s="498"/>
      <c r="AJ127" s="211">
        <v>4</v>
      </c>
      <c r="AK127" s="217">
        <v>2400.0888428222406</v>
      </c>
      <c r="AL127" s="214">
        <f t="shared" si="81"/>
        <v>600.02221070556016</v>
      </c>
      <c r="AM127" s="211">
        <f t="shared" si="90"/>
        <v>24</v>
      </c>
      <c r="AN127" s="498"/>
      <c r="AO127" s="211">
        <v>4</v>
      </c>
      <c r="AP127" s="217">
        <v>2400.15507883174</v>
      </c>
      <c r="AQ127" s="214">
        <f t="shared" si="82"/>
        <v>600.03876970793499</v>
      </c>
      <c r="AR127" s="211">
        <f t="shared" si="91"/>
        <v>24</v>
      </c>
      <c r="AS127" s="498"/>
      <c r="AT127" s="211">
        <v>4</v>
      </c>
      <c r="AU127" s="217">
        <v>2402.0595418839539</v>
      </c>
      <c r="AV127" s="214">
        <f t="shared" si="83"/>
        <v>600.51488547098847</v>
      </c>
      <c r="AW127" s="211">
        <f t="shared" si="92"/>
        <v>24</v>
      </c>
      <c r="AX127" s="498"/>
    </row>
    <row r="128" spans="1:50" ht="14.25" hidden="1" customHeight="1" outlineLevel="1">
      <c r="A128" s="286"/>
      <c r="B128" s="460"/>
      <c r="C128" s="209">
        <v>17</v>
      </c>
      <c r="D128" s="212" t="s">
        <v>186</v>
      </c>
      <c r="E128" s="213">
        <v>4</v>
      </c>
      <c r="F128" s="209">
        <v>3300</v>
      </c>
      <c r="G128" s="214">
        <f t="shared" si="77"/>
        <v>825</v>
      </c>
      <c r="H128" s="501"/>
      <c r="I128" s="215">
        <f t="shared" si="84"/>
        <v>4</v>
      </c>
      <c r="J128" s="215">
        <f t="shared" si="84"/>
        <v>2792.1422638079389</v>
      </c>
      <c r="K128" s="216">
        <f t="shared" si="84"/>
        <v>698.03556595198472</v>
      </c>
      <c r="L128" s="502"/>
      <c r="M128" s="215">
        <f>RANK(K128, K$112:$K$141)</f>
        <v>18</v>
      </c>
      <c r="N128" s="500"/>
      <c r="O128" s="497"/>
      <c r="P128" s="211">
        <v>4</v>
      </c>
      <c r="Q128" s="217">
        <v>2773.8409163922415</v>
      </c>
      <c r="R128" s="214">
        <f t="shared" si="85"/>
        <v>693.46022909806038</v>
      </c>
      <c r="S128" s="211">
        <f t="shared" si="86"/>
        <v>18</v>
      </c>
      <c r="T128" s="498"/>
      <c r="U128" s="211">
        <v>4</v>
      </c>
      <c r="V128" s="217">
        <v>2770.4885009232912</v>
      </c>
      <c r="W128" s="214">
        <f t="shared" si="78"/>
        <v>692.6221252308228</v>
      </c>
      <c r="X128" s="211">
        <f t="shared" si="87"/>
        <v>19</v>
      </c>
      <c r="Y128" s="498"/>
      <c r="Z128" s="211">
        <v>4</v>
      </c>
      <c r="AA128" s="217">
        <v>2778.8370351884223</v>
      </c>
      <c r="AB128" s="214">
        <f t="shared" si="79"/>
        <v>694.70925879710558</v>
      </c>
      <c r="AC128" s="211">
        <f t="shared" si="88"/>
        <v>19</v>
      </c>
      <c r="AD128" s="498"/>
      <c r="AE128" s="211">
        <v>4</v>
      </c>
      <c r="AF128" s="217">
        <v>2805.690376569034</v>
      </c>
      <c r="AG128" s="214">
        <f t="shared" si="80"/>
        <v>701.4225941422585</v>
      </c>
      <c r="AH128" s="211">
        <f t="shared" si="89"/>
        <v>17</v>
      </c>
      <c r="AI128" s="498"/>
      <c r="AJ128" s="211">
        <v>4</v>
      </c>
      <c r="AK128" s="217">
        <v>2809.2695214105765</v>
      </c>
      <c r="AL128" s="214">
        <f t="shared" si="81"/>
        <v>702.31738035264414</v>
      </c>
      <c r="AM128" s="211">
        <f t="shared" si="90"/>
        <v>17</v>
      </c>
      <c r="AN128" s="498"/>
      <c r="AO128" s="211">
        <v>4</v>
      </c>
      <c r="AP128" s="217">
        <v>2803.3056982486823</v>
      </c>
      <c r="AQ128" s="214">
        <f t="shared" si="82"/>
        <v>700.82642456217059</v>
      </c>
      <c r="AR128" s="211">
        <f t="shared" si="91"/>
        <v>17</v>
      </c>
      <c r="AS128" s="498"/>
      <c r="AT128" s="211">
        <v>4</v>
      </c>
      <c r="AU128" s="217">
        <v>2803.5637979233243</v>
      </c>
      <c r="AV128" s="214">
        <f t="shared" si="83"/>
        <v>700.89094948083107</v>
      </c>
      <c r="AW128" s="211">
        <f t="shared" si="92"/>
        <v>18</v>
      </c>
      <c r="AX128" s="498"/>
    </row>
    <row r="129" spans="1:50" ht="14.25" hidden="1" customHeight="1" outlineLevel="1">
      <c r="A129" s="286"/>
      <c r="B129" s="460"/>
      <c r="C129" s="209">
        <v>18</v>
      </c>
      <c r="D129" s="212" t="s">
        <v>193</v>
      </c>
      <c r="E129" s="213">
        <v>4</v>
      </c>
      <c r="F129" s="209">
        <v>3300</v>
      </c>
      <c r="G129" s="214">
        <f t="shared" si="77"/>
        <v>825</v>
      </c>
      <c r="H129" s="501"/>
      <c r="I129" s="215">
        <f t="shared" si="84"/>
        <v>4</v>
      </c>
      <c r="J129" s="215">
        <f t="shared" si="84"/>
        <v>2795.4554507097532</v>
      </c>
      <c r="K129" s="216">
        <f t="shared" si="84"/>
        <v>698.86386267743831</v>
      </c>
      <c r="L129" s="502"/>
      <c r="M129" s="215">
        <f>RANK(K129, K$112:$K$141)</f>
        <v>17</v>
      </c>
      <c r="N129" s="500"/>
      <c r="O129" s="497"/>
      <c r="P129" s="211">
        <v>4</v>
      </c>
      <c r="Q129" s="217">
        <v>2785.2463853644103</v>
      </c>
      <c r="R129" s="214">
        <f t="shared" si="85"/>
        <v>696.31159634110259</v>
      </c>
      <c r="S129" s="211">
        <f t="shared" si="86"/>
        <v>16</v>
      </c>
      <c r="T129" s="498"/>
      <c r="U129" s="211">
        <v>4</v>
      </c>
      <c r="V129" s="217">
        <v>2789.1793313069911</v>
      </c>
      <c r="W129" s="214">
        <f t="shared" si="78"/>
        <v>697.29483282674778</v>
      </c>
      <c r="X129" s="211">
        <f t="shared" si="87"/>
        <v>16</v>
      </c>
      <c r="Y129" s="498"/>
      <c r="Z129" s="211">
        <v>4</v>
      </c>
      <c r="AA129" s="217">
        <v>2790.61224489796</v>
      </c>
      <c r="AB129" s="214">
        <f t="shared" si="79"/>
        <v>697.65306122448999</v>
      </c>
      <c r="AC129" s="211">
        <f t="shared" si="88"/>
        <v>16</v>
      </c>
      <c r="AD129" s="498"/>
      <c r="AE129" s="211">
        <v>4</v>
      </c>
      <c r="AF129" s="217">
        <v>2797.5656143020205</v>
      </c>
      <c r="AG129" s="214">
        <f t="shared" si="80"/>
        <v>699.39140357550514</v>
      </c>
      <c r="AH129" s="211">
        <f t="shared" si="89"/>
        <v>18</v>
      </c>
      <c r="AI129" s="498"/>
      <c r="AJ129" s="211">
        <v>4</v>
      </c>
      <c r="AK129" s="217">
        <v>2799.3506493506361</v>
      </c>
      <c r="AL129" s="214">
        <f t="shared" si="81"/>
        <v>699.83766233765903</v>
      </c>
      <c r="AM129" s="211">
        <f t="shared" si="90"/>
        <v>18</v>
      </c>
      <c r="AN129" s="498"/>
      <c r="AO129" s="211">
        <v>4</v>
      </c>
      <c r="AP129" s="217">
        <v>2799.308556611923</v>
      </c>
      <c r="AQ129" s="214">
        <f t="shared" si="82"/>
        <v>699.82713915298075</v>
      </c>
      <c r="AR129" s="211">
        <f t="shared" si="91"/>
        <v>18</v>
      </c>
      <c r="AS129" s="498"/>
      <c r="AT129" s="211">
        <v>4</v>
      </c>
      <c r="AU129" s="217">
        <v>2806.9253731343288</v>
      </c>
      <c r="AV129" s="214">
        <f t="shared" si="83"/>
        <v>701.73134328358219</v>
      </c>
      <c r="AW129" s="211">
        <f t="shared" si="92"/>
        <v>17</v>
      </c>
      <c r="AX129" s="498"/>
    </row>
    <row r="130" spans="1:50" ht="14.25" hidden="1" customHeight="1" outlineLevel="1">
      <c r="A130" s="286"/>
      <c r="B130" s="460"/>
      <c r="C130" s="209">
        <v>19</v>
      </c>
      <c r="D130" s="212" t="s">
        <v>197</v>
      </c>
      <c r="E130" s="213">
        <v>4</v>
      </c>
      <c r="F130" s="209">
        <v>3300</v>
      </c>
      <c r="G130" s="214">
        <f t="shared" si="77"/>
        <v>825</v>
      </c>
      <c r="H130" s="501"/>
      <c r="I130" s="215">
        <f t="shared" si="84"/>
        <v>4</v>
      </c>
      <c r="J130" s="215">
        <f t="shared" si="84"/>
        <v>2831.1486817434402</v>
      </c>
      <c r="K130" s="216">
        <f t="shared" si="84"/>
        <v>707.78717043586005</v>
      </c>
      <c r="L130" s="502"/>
      <c r="M130" s="215">
        <f>RANK(K130, K$112:$K$141)</f>
        <v>13</v>
      </c>
      <c r="N130" s="500"/>
      <c r="O130" s="497"/>
      <c r="P130" s="211">
        <v>4</v>
      </c>
      <c r="Q130" s="217">
        <v>2832.2615387962323</v>
      </c>
      <c r="R130" s="214">
        <f t="shared" si="85"/>
        <v>708.06538469905809</v>
      </c>
      <c r="S130" s="211">
        <f t="shared" si="86"/>
        <v>12</v>
      </c>
      <c r="T130" s="498"/>
      <c r="U130" s="211">
        <v>4</v>
      </c>
      <c r="V130" s="217">
        <v>2830.9895663617635</v>
      </c>
      <c r="W130" s="214">
        <f t="shared" si="78"/>
        <v>707.74739159044088</v>
      </c>
      <c r="X130" s="211">
        <f t="shared" si="87"/>
        <v>13</v>
      </c>
      <c r="Y130" s="498"/>
      <c r="Z130" s="211">
        <v>4</v>
      </c>
      <c r="AA130" s="217">
        <v>2829.448111351292</v>
      </c>
      <c r="AB130" s="214">
        <f t="shared" si="79"/>
        <v>707.36202783782301</v>
      </c>
      <c r="AC130" s="211">
        <f t="shared" si="88"/>
        <v>13</v>
      </c>
      <c r="AD130" s="498"/>
      <c r="AE130" s="211">
        <v>4</v>
      </c>
      <c r="AF130" s="217">
        <v>2831.401748138559</v>
      </c>
      <c r="AG130" s="214">
        <f t="shared" si="80"/>
        <v>707.85043703463975</v>
      </c>
      <c r="AH130" s="211">
        <f t="shared" si="89"/>
        <v>13</v>
      </c>
      <c r="AI130" s="498"/>
      <c r="AJ130" s="211">
        <v>4</v>
      </c>
      <c r="AK130" s="217">
        <v>2831.7515099223456</v>
      </c>
      <c r="AL130" s="214">
        <f t="shared" si="81"/>
        <v>707.93787748058639</v>
      </c>
      <c r="AM130" s="211">
        <f t="shared" si="90"/>
        <v>13</v>
      </c>
      <c r="AN130" s="498"/>
      <c r="AO130" s="211">
        <v>4</v>
      </c>
      <c r="AP130" s="217">
        <v>2830.113365269769</v>
      </c>
      <c r="AQ130" s="214">
        <f t="shared" si="82"/>
        <v>707.52834131744225</v>
      </c>
      <c r="AR130" s="211">
        <f t="shared" si="91"/>
        <v>13</v>
      </c>
      <c r="AS130" s="498"/>
      <c r="AT130" s="211">
        <v>4</v>
      </c>
      <c r="AU130" s="217">
        <v>2832.0749323641185</v>
      </c>
      <c r="AV130" s="214">
        <f t="shared" si="83"/>
        <v>708.01873309102962</v>
      </c>
      <c r="AW130" s="211">
        <f t="shared" si="92"/>
        <v>13</v>
      </c>
      <c r="AX130" s="498"/>
    </row>
    <row r="131" spans="1:50" ht="14.25" hidden="1" customHeight="1" outlineLevel="1">
      <c r="A131" s="286"/>
      <c r="B131" s="460"/>
      <c r="C131" s="209">
        <v>20</v>
      </c>
      <c r="D131" s="212" t="s">
        <v>191</v>
      </c>
      <c r="E131" s="213">
        <v>5</v>
      </c>
      <c r="F131" s="209">
        <v>3300</v>
      </c>
      <c r="G131" s="214">
        <f t="shared" si="77"/>
        <v>660</v>
      </c>
      <c r="H131" s="501"/>
      <c r="I131" s="215">
        <f t="shared" si="84"/>
        <v>5</v>
      </c>
      <c r="J131" s="215">
        <f t="shared" si="84"/>
        <v>2804.3494851777623</v>
      </c>
      <c r="K131" s="216">
        <f t="shared" si="84"/>
        <v>560.86989703555253</v>
      </c>
      <c r="L131" s="502"/>
      <c r="M131" s="215">
        <f>RANK(K131, K$112:$K$141)</f>
        <v>26</v>
      </c>
      <c r="N131" s="500"/>
      <c r="O131" s="497"/>
      <c r="P131" s="211">
        <v>5</v>
      </c>
      <c r="Q131" s="217">
        <v>2789.0784982935156</v>
      </c>
      <c r="R131" s="214">
        <f t="shared" si="85"/>
        <v>557.81569965870312</v>
      </c>
      <c r="S131" s="211">
        <f t="shared" si="86"/>
        <v>26</v>
      </c>
      <c r="T131" s="498"/>
      <c r="U131" s="211">
        <v>5</v>
      </c>
      <c r="V131" s="217">
        <v>2790.697674418604</v>
      </c>
      <c r="W131" s="214">
        <f t="shared" si="78"/>
        <v>558.13953488372078</v>
      </c>
      <c r="X131" s="211">
        <f t="shared" si="87"/>
        <v>26</v>
      </c>
      <c r="Y131" s="498"/>
      <c r="Z131" s="211">
        <v>5</v>
      </c>
      <c r="AA131" s="217">
        <v>2794.9174078780234</v>
      </c>
      <c r="AB131" s="214">
        <f t="shared" si="79"/>
        <v>558.98348157560463</v>
      </c>
      <c r="AC131" s="211">
        <f t="shared" si="88"/>
        <v>26</v>
      </c>
      <c r="AD131" s="498"/>
      <c r="AE131" s="211">
        <v>5</v>
      </c>
      <c r="AF131" s="217">
        <v>2812.8133704735492</v>
      </c>
      <c r="AG131" s="214">
        <f t="shared" si="80"/>
        <v>562.56267409470979</v>
      </c>
      <c r="AH131" s="211">
        <f t="shared" si="89"/>
        <v>26</v>
      </c>
      <c r="AI131" s="498"/>
      <c r="AJ131" s="211">
        <v>5</v>
      </c>
      <c r="AK131" s="217">
        <v>2813.793103448279</v>
      </c>
      <c r="AL131" s="214">
        <f t="shared" si="81"/>
        <v>562.7586206896558</v>
      </c>
      <c r="AM131" s="211">
        <f t="shared" si="90"/>
        <v>26</v>
      </c>
      <c r="AN131" s="498"/>
      <c r="AO131" s="211">
        <v>5</v>
      </c>
      <c r="AP131" s="217">
        <v>2814.1714285714206</v>
      </c>
      <c r="AQ131" s="214">
        <f t="shared" si="82"/>
        <v>562.83428571428408</v>
      </c>
      <c r="AR131" s="211">
        <f t="shared" si="91"/>
        <v>26</v>
      </c>
      <c r="AS131" s="498"/>
      <c r="AT131" s="211">
        <v>5</v>
      </c>
      <c r="AU131" s="217">
        <v>2814.974913160946</v>
      </c>
      <c r="AV131" s="214">
        <f t="shared" si="83"/>
        <v>562.99498263218925</v>
      </c>
      <c r="AW131" s="211">
        <f t="shared" si="92"/>
        <v>26</v>
      </c>
      <c r="AX131" s="498"/>
    </row>
    <row r="132" spans="1:50" ht="14.25" hidden="1" customHeight="1" outlineLevel="1">
      <c r="A132" s="286"/>
      <c r="B132" s="460"/>
      <c r="C132" s="209">
        <v>21</v>
      </c>
      <c r="D132" s="212" t="s">
        <v>188</v>
      </c>
      <c r="E132" s="213">
        <v>3</v>
      </c>
      <c r="F132" s="209">
        <v>3600</v>
      </c>
      <c r="G132" s="214">
        <f t="shared" si="77"/>
        <v>1200</v>
      </c>
      <c r="H132" s="501"/>
      <c r="I132" s="215">
        <f t="shared" si="84"/>
        <v>3</v>
      </c>
      <c r="J132" s="215">
        <f t="shared" si="84"/>
        <v>2983.5175434849916</v>
      </c>
      <c r="K132" s="216">
        <f t="shared" si="84"/>
        <v>994.50584782833062</v>
      </c>
      <c r="L132" s="502"/>
      <c r="M132" s="215">
        <f>RANK(K132, K$112:$K$141)</f>
        <v>6</v>
      </c>
      <c r="N132" s="500"/>
      <c r="O132" s="497"/>
      <c r="P132" s="211">
        <v>3</v>
      </c>
      <c r="Q132" s="217">
        <v>2987.5666975580475</v>
      </c>
      <c r="R132" s="214">
        <f t="shared" si="85"/>
        <v>995.8555658526825</v>
      </c>
      <c r="S132" s="211">
        <f t="shared" si="86"/>
        <v>6</v>
      </c>
      <c r="T132" s="498"/>
      <c r="U132" s="211">
        <v>3</v>
      </c>
      <c r="V132" s="217">
        <v>2986.4615554656675</v>
      </c>
      <c r="W132" s="214">
        <f t="shared" si="78"/>
        <v>995.48718515522251</v>
      </c>
      <c r="X132" s="211">
        <f t="shared" si="87"/>
        <v>6</v>
      </c>
      <c r="Y132" s="498"/>
      <c r="Z132" s="211">
        <v>3</v>
      </c>
      <c r="AA132" s="217">
        <v>2982.3417721518676</v>
      </c>
      <c r="AB132" s="214">
        <f t="shared" si="79"/>
        <v>994.11392405062259</v>
      </c>
      <c r="AC132" s="211">
        <f t="shared" si="88"/>
        <v>6</v>
      </c>
      <c r="AD132" s="498"/>
      <c r="AE132" s="211">
        <v>3</v>
      </c>
      <c r="AF132" s="217">
        <v>2982.5073706781141</v>
      </c>
      <c r="AG132" s="214">
        <f t="shared" si="80"/>
        <v>994.16912355937131</v>
      </c>
      <c r="AH132" s="211">
        <f t="shared" si="89"/>
        <v>6</v>
      </c>
      <c r="AI132" s="498"/>
      <c r="AJ132" s="211">
        <v>3</v>
      </c>
      <c r="AK132" s="217">
        <v>2982.5103734439595</v>
      </c>
      <c r="AL132" s="214">
        <f t="shared" si="81"/>
        <v>994.17012448131982</v>
      </c>
      <c r="AM132" s="211">
        <f t="shared" si="90"/>
        <v>6</v>
      </c>
      <c r="AN132" s="498"/>
      <c r="AO132" s="211">
        <v>3</v>
      </c>
      <c r="AP132" s="217">
        <v>2979.5277219529567</v>
      </c>
      <c r="AQ132" s="214">
        <f t="shared" si="82"/>
        <v>993.17590731765222</v>
      </c>
      <c r="AR132" s="211">
        <f t="shared" si="91"/>
        <v>6</v>
      </c>
      <c r="AS132" s="498"/>
      <c r="AT132" s="211">
        <v>3</v>
      </c>
      <c r="AU132" s="217">
        <v>2983.7073131443299</v>
      </c>
      <c r="AV132" s="214">
        <f t="shared" si="83"/>
        <v>994.56910438144325</v>
      </c>
      <c r="AW132" s="211">
        <f t="shared" si="92"/>
        <v>6</v>
      </c>
      <c r="AX132" s="498"/>
    </row>
    <row r="133" spans="1:50" ht="14.25" hidden="1" customHeight="1" outlineLevel="1">
      <c r="A133" s="286"/>
      <c r="B133" s="460"/>
      <c r="C133" s="209">
        <v>22</v>
      </c>
      <c r="D133" s="212" t="s">
        <v>194</v>
      </c>
      <c r="E133" s="213">
        <v>3</v>
      </c>
      <c r="F133" s="209">
        <v>3600</v>
      </c>
      <c r="G133" s="214">
        <f t="shared" si="77"/>
        <v>1200</v>
      </c>
      <c r="H133" s="501"/>
      <c r="I133" s="215">
        <f t="shared" si="84"/>
        <v>3</v>
      </c>
      <c r="J133" s="215">
        <f t="shared" si="84"/>
        <v>2994.2861845514917</v>
      </c>
      <c r="K133" s="216">
        <f t="shared" si="84"/>
        <v>998.0953948504972</v>
      </c>
      <c r="L133" s="502"/>
      <c r="M133" s="215">
        <f>RANK(K133, K$112:$K$141)</f>
        <v>3</v>
      </c>
      <c r="N133" s="500"/>
      <c r="O133" s="497"/>
      <c r="P133" s="211">
        <v>3</v>
      </c>
      <c r="Q133" s="217">
        <v>2992.8132081579834</v>
      </c>
      <c r="R133" s="214">
        <f t="shared" si="85"/>
        <v>997.60440271932782</v>
      </c>
      <c r="S133" s="211">
        <f t="shared" si="86"/>
        <v>3</v>
      </c>
      <c r="T133" s="498"/>
      <c r="U133" s="211">
        <v>3</v>
      </c>
      <c r="V133" s="217">
        <v>2992.4923909367553</v>
      </c>
      <c r="W133" s="214">
        <f t="shared" si="78"/>
        <v>997.49746364558507</v>
      </c>
      <c r="X133" s="211">
        <f t="shared" si="87"/>
        <v>3</v>
      </c>
      <c r="Y133" s="498"/>
      <c r="Z133" s="211">
        <v>3</v>
      </c>
      <c r="AA133" s="217">
        <v>2993.5864356800494</v>
      </c>
      <c r="AB133" s="214">
        <f t="shared" si="79"/>
        <v>997.86214522668308</v>
      </c>
      <c r="AC133" s="211">
        <f t="shared" si="88"/>
        <v>3</v>
      </c>
      <c r="AD133" s="498"/>
      <c r="AE133" s="211">
        <v>3</v>
      </c>
      <c r="AF133" s="217">
        <v>2993.8002296211412</v>
      </c>
      <c r="AG133" s="214">
        <f t="shared" si="80"/>
        <v>997.93340987371369</v>
      </c>
      <c r="AH133" s="211">
        <f t="shared" si="89"/>
        <v>5</v>
      </c>
      <c r="AI133" s="498"/>
      <c r="AJ133" s="211">
        <v>3</v>
      </c>
      <c r="AK133" s="217">
        <v>2995.9731543624234</v>
      </c>
      <c r="AL133" s="214">
        <f t="shared" si="81"/>
        <v>998.65771812080777</v>
      </c>
      <c r="AM133" s="211">
        <f t="shared" si="90"/>
        <v>3</v>
      </c>
      <c r="AN133" s="498"/>
      <c r="AO133" s="211">
        <v>3</v>
      </c>
      <c r="AP133" s="217">
        <v>2995.2815350739211</v>
      </c>
      <c r="AQ133" s="214">
        <f t="shared" si="82"/>
        <v>998.42717835797373</v>
      </c>
      <c r="AR133" s="211">
        <f t="shared" si="91"/>
        <v>5</v>
      </c>
      <c r="AS133" s="498"/>
      <c r="AT133" s="211">
        <v>3</v>
      </c>
      <c r="AU133" s="217">
        <v>2996.0563380281683</v>
      </c>
      <c r="AV133" s="214">
        <f t="shared" si="83"/>
        <v>998.68544600938947</v>
      </c>
      <c r="AW133" s="211">
        <f t="shared" si="92"/>
        <v>5</v>
      </c>
      <c r="AX133" s="498"/>
    </row>
    <row r="134" spans="1:50" ht="14.25" hidden="1" customHeight="1" outlineLevel="1">
      <c r="A134" s="286"/>
      <c r="B134" s="460"/>
      <c r="C134" s="209">
        <v>23</v>
      </c>
      <c r="D134" s="212" t="s">
        <v>199</v>
      </c>
      <c r="E134" s="213">
        <v>3</v>
      </c>
      <c r="F134" s="209">
        <v>3300</v>
      </c>
      <c r="G134" s="214">
        <f t="shared" si="77"/>
        <v>1100</v>
      </c>
      <c r="H134" s="501"/>
      <c r="I134" s="215">
        <f t="shared" si="84"/>
        <v>3</v>
      </c>
      <c r="J134" s="215">
        <f t="shared" si="84"/>
        <v>2786.9051347422292</v>
      </c>
      <c r="K134" s="216">
        <f t="shared" si="84"/>
        <v>928.96837824740976</v>
      </c>
      <c r="L134" s="502"/>
      <c r="M134" s="215">
        <f>RANK(K134, K$112:$K$141)</f>
        <v>8</v>
      </c>
      <c r="N134" s="500"/>
      <c r="O134" s="497"/>
      <c r="P134" s="211">
        <v>3</v>
      </c>
      <c r="Q134" s="217">
        <v>2712.5217391304368</v>
      </c>
      <c r="R134" s="214">
        <f t="shared" si="85"/>
        <v>904.17391304347893</v>
      </c>
      <c r="S134" s="211">
        <f t="shared" si="86"/>
        <v>8</v>
      </c>
      <c r="T134" s="498"/>
      <c r="U134" s="211">
        <v>3</v>
      </c>
      <c r="V134" s="217">
        <v>2765.7228017883731</v>
      </c>
      <c r="W134" s="214">
        <f t="shared" si="78"/>
        <v>921.90760059612433</v>
      </c>
      <c r="X134" s="211">
        <f t="shared" si="87"/>
        <v>8</v>
      </c>
      <c r="Y134" s="498"/>
      <c r="Z134" s="211">
        <v>3</v>
      </c>
      <c r="AA134" s="217">
        <v>2784.000000000005</v>
      </c>
      <c r="AB134" s="214">
        <f t="shared" si="79"/>
        <v>928.00000000000171</v>
      </c>
      <c r="AC134" s="211">
        <f t="shared" si="88"/>
        <v>8</v>
      </c>
      <c r="AD134" s="498"/>
      <c r="AE134" s="211">
        <v>3</v>
      </c>
      <c r="AF134" s="217">
        <v>2808.0000000000064</v>
      </c>
      <c r="AG134" s="214">
        <f t="shared" si="80"/>
        <v>936.00000000000216</v>
      </c>
      <c r="AH134" s="211">
        <f t="shared" si="89"/>
        <v>8</v>
      </c>
      <c r="AI134" s="498"/>
      <c r="AJ134" s="211">
        <v>3</v>
      </c>
      <c r="AK134" s="217">
        <v>2808.265682656825</v>
      </c>
      <c r="AL134" s="214">
        <f t="shared" si="81"/>
        <v>936.08856088560833</v>
      </c>
      <c r="AM134" s="211">
        <f t="shared" si="90"/>
        <v>8</v>
      </c>
      <c r="AN134" s="498"/>
      <c r="AO134" s="211">
        <v>3</v>
      </c>
      <c r="AP134" s="217">
        <v>2812.057667103541</v>
      </c>
      <c r="AQ134" s="214">
        <f t="shared" si="82"/>
        <v>937.35255570118034</v>
      </c>
      <c r="AR134" s="211">
        <f t="shared" si="91"/>
        <v>8</v>
      </c>
      <c r="AS134" s="498"/>
      <c r="AT134" s="211">
        <v>3</v>
      </c>
      <c r="AU134" s="217">
        <v>2817.7680525164164</v>
      </c>
      <c r="AV134" s="214">
        <f t="shared" si="83"/>
        <v>939.25601750547219</v>
      </c>
      <c r="AW134" s="211">
        <f t="shared" si="92"/>
        <v>8</v>
      </c>
      <c r="AX134" s="498"/>
    </row>
    <row r="135" spans="1:50" ht="14.25" hidden="1" customHeight="1" outlineLevel="1">
      <c r="A135" s="286"/>
      <c r="B135" s="460"/>
      <c r="C135" s="209">
        <v>24</v>
      </c>
      <c r="D135" s="212" t="s">
        <v>190</v>
      </c>
      <c r="E135" s="213">
        <v>4</v>
      </c>
      <c r="F135" s="209">
        <v>3000</v>
      </c>
      <c r="G135" s="214">
        <f t="shared" si="77"/>
        <v>750</v>
      </c>
      <c r="H135" s="501"/>
      <c r="I135" s="215">
        <f t="shared" si="84"/>
        <v>4</v>
      </c>
      <c r="J135" s="215">
        <f t="shared" si="84"/>
        <v>2548.7699668340538</v>
      </c>
      <c r="K135" s="216">
        <f t="shared" si="84"/>
        <v>637.19249170851344</v>
      </c>
      <c r="L135" s="502"/>
      <c r="M135" s="215">
        <f>RANK(K135, K$112:$K$141)</f>
        <v>20</v>
      </c>
      <c r="N135" s="500"/>
      <c r="O135" s="497"/>
      <c r="P135" s="211">
        <v>4</v>
      </c>
      <c r="Q135" s="217">
        <v>2535.2618453865357</v>
      </c>
      <c r="R135" s="214">
        <f t="shared" si="85"/>
        <v>633.81546134663392</v>
      </c>
      <c r="S135" s="211">
        <f t="shared" si="86"/>
        <v>20</v>
      </c>
      <c r="T135" s="498"/>
      <c r="U135" s="211">
        <v>4</v>
      </c>
      <c r="V135" s="217">
        <v>2535.8961038961079</v>
      </c>
      <c r="W135" s="214">
        <f t="shared" si="78"/>
        <v>633.97402597402697</v>
      </c>
      <c r="X135" s="211">
        <f t="shared" si="87"/>
        <v>20</v>
      </c>
      <c r="Y135" s="498"/>
      <c r="Z135" s="211">
        <v>4</v>
      </c>
      <c r="AA135" s="217">
        <v>2541.7110799439006</v>
      </c>
      <c r="AB135" s="214">
        <f t="shared" si="79"/>
        <v>635.42776998597515</v>
      </c>
      <c r="AC135" s="211">
        <f t="shared" si="88"/>
        <v>20</v>
      </c>
      <c r="AD135" s="498"/>
      <c r="AE135" s="211">
        <v>4</v>
      </c>
      <c r="AF135" s="217">
        <v>2555.2050473186123</v>
      </c>
      <c r="AG135" s="214">
        <f t="shared" si="80"/>
        <v>638.80126182965307</v>
      </c>
      <c r="AH135" s="211">
        <f t="shared" si="89"/>
        <v>20</v>
      </c>
      <c r="AI135" s="498"/>
      <c r="AJ135" s="211">
        <v>4</v>
      </c>
      <c r="AK135" s="217">
        <v>2556.4044943820268</v>
      </c>
      <c r="AL135" s="214">
        <f t="shared" si="81"/>
        <v>639.10112359550669</v>
      </c>
      <c r="AM135" s="211">
        <f t="shared" si="90"/>
        <v>20</v>
      </c>
      <c r="AN135" s="498"/>
      <c r="AO135" s="211">
        <v>4</v>
      </c>
      <c r="AP135" s="217">
        <v>2556.6023166023142</v>
      </c>
      <c r="AQ135" s="214">
        <f t="shared" si="82"/>
        <v>639.15057915057855</v>
      </c>
      <c r="AR135" s="211">
        <f t="shared" si="91"/>
        <v>20</v>
      </c>
      <c r="AS135" s="498"/>
      <c r="AT135" s="211">
        <v>4</v>
      </c>
      <c r="AU135" s="217">
        <v>2560.3088803088781</v>
      </c>
      <c r="AV135" s="214">
        <f t="shared" si="83"/>
        <v>640.07722007721952</v>
      </c>
      <c r="AW135" s="211">
        <f t="shared" si="92"/>
        <v>20</v>
      </c>
      <c r="AX135" s="498"/>
    </row>
    <row r="136" spans="1:50" ht="14.25" hidden="1" customHeight="1" outlineLevel="1">
      <c r="A136" s="286"/>
      <c r="B136" s="460"/>
      <c r="C136" s="209">
        <v>25</v>
      </c>
      <c r="D136" s="212" t="s">
        <v>187</v>
      </c>
      <c r="E136" s="213">
        <v>13</v>
      </c>
      <c r="F136" s="209">
        <v>3600</v>
      </c>
      <c r="G136" s="214">
        <f t="shared" si="77"/>
        <v>276.92307692307691</v>
      </c>
      <c r="H136" s="501"/>
      <c r="I136" s="215">
        <f t="shared" si="84"/>
        <v>13</v>
      </c>
      <c r="J136" s="215">
        <f t="shared" si="84"/>
        <v>3001.6084193183751</v>
      </c>
      <c r="K136" s="216">
        <f t="shared" si="84"/>
        <v>230.89295533218268</v>
      </c>
      <c r="L136" s="502"/>
      <c r="M136" s="215">
        <f>RANK(K136, K$112:$K$141)</f>
        <v>28</v>
      </c>
      <c r="N136" s="500"/>
      <c r="O136" s="497"/>
      <c r="P136" s="211">
        <v>13</v>
      </c>
      <c r="Q136" s="217">
        <v>2993.9180255619262</v>
      </c>
      <c r="R136" s="214">
        <f t="shared" si="85"/>
        <v>230.30138658168664</v>
      </c>
      <c r="S136" s="211">
        <f t="shared" si="86"/>
        <v>28</v>
      </c>
      <c r="T136" s="498"/>
      <c r="U136" s="211">
        <v>13</v>
      </c>
      <c r="V136" s="217">
        <v>2990.1639344262326</v>
      </c>
      <c r="W136" s="214">
        <f t="shared" si="78"/>
        <v>230.01261034047943</v>
      </c>
      <c r="X136" s="211">
        <f t="shared" si="87"/>
        <v>28</v>
      </c>
      <c r="Y136" s="498"/>
      <c r="Z136" s="211">
        <v>13</v>
      </c>
      <c r="AA136" s="217">
        <v>2990.5789990186477</v>
      </c>
      <c r="AB136" s="214">
        <f t="shared" si="79"/>
        <v>230.04453838604982</v>
      </c>
      <c r="AC136" s="211">
        <f t="shared" si="88"/>
        <v>28</v>
      </c>
      <c r="AD136" s="498"/>
      <c r="AE136" s="211">
        <v>13</v>
      </c>
      <c r="AF136" s="217">
        <v>3008.7046632124334</v>
      </c>
      <c r="AG136" s="214">
        <f t="shared" si="80"/>
        <v>231.43882024711027</v>
      </c>
      <c r="AH136" s="211">
        <f t="shared" si="89"/>
        <v>28</v>
      </c>
      <c r="AI136" s="498"/>
      <c r="AJ136" s="211">
        <v>13</v>
      </c>
      <c r="AK136" s="217">
        <v>3009.9999999999977</v>
      </c>
      <c r="AL136" s="214">
        <f t="shared" si="81"/>
        <v>231.53846153846138</v>
      </c>
      <c r="AM136" s="211">
        <f t="shared" si="90"/>
        <v>28</v>
      </c>
      <c r="AN136" s="498"/>
      <c r="AO136" s="211">
        <v>13</v>
      </c>
      <c r="AP136" s="217">
        <v>3006.2015503875991</v>
      </c>
      <c r="AQ136" s="214">
        <f t="shared" si="82"/>
        <v>231.24627310673839</v>
      </c>
      <c r="AR136" s="211">
        <f t="shared" si="91"/>
        <v>28</v>
      </c>
      <c r="AS136" s="498"/>
      <c r="AT136" s="211">
        <v>13</v>
      </c>
      <c r="AU136" s="217">
        <v>3011.6917626217873</v>
      </c>
      <c r="AV136" s="214">
        <f t="shared" si="83"/>
        <v>231.66859712475286</v>
      </c>
      <c r="AW136" s="211">
        <f t="shared" si="92"/>
        <v>28</v>
      </c>
      <c r="AX136" s="498"/>
    </row>
    <row r="137" spans="1:50" ht="14.25" hidden="1" customHeight="1" outlineLevel="1">
      <c r="A137" s="286"/>
      <c r="B137" s="460"/>
      <c r="C137" s="209">
        <v>26</v>
      </c>
      <c r="D137" s="212" t="s">
        <v>183</v>
      </c>
      <c r="E137" s="213">
        <v>4</v>
      </c>
      <c r="F137" s="209">
        <v>3000</v>
      </c>
      <c r="G137" s="214">
        <f t="shared" si="77"/>
        <v>750</v>
      </c>
      <c r="H137" s="501"/>
      <c r="I137" s="215">
        <f t="shared" si="84"/>
        <v>4</v>
      </c>
      <c r="J137" s="215">
        <f t="shared" si="84"/>
        <v>2498.2372394333638</v>
      </c>
      <c r="K137" s="216">
        <f t="shared" si="84"/>
        <v>624.55930985834095</v>
      </c>
      <c r="L137" s="502"/>
      <c r="M137" s="215">
        <f>RANK(K137, K$112:$K$141)</f>
        <v>23</v>
      </c>
      <c r="N137" s="500"/>
      <c r="O137" s="497"/>
      <c r="P137" s="211">
        <v>4</v>
      </c>
      <c r="Q137" s="217">
        <v>2485.1244044467958</v>
      </c>
      <c r="R137" s="214">
        <f t="shared" si="85"/>
        <v>621.28110111169894</v>
      </c>
      <c r="S137" s="211">
        <f t="shared" si="86"/>
        <v>23</v>
      </c>
      <c r="T137" s="498"/>
      <c r="U137" s="211">
        <v>4</v>
      </c>
      <c r="V137" s="217">
        <v>2485.2892561983526</v>
      </c>
      <c r="W137" s="214">
        <f t="shared" si="78"/>
        <v>621.32231404958816</v>
      </c>
      <c r="X137" s="211">
        <f t="shared" si="87"/>
        <v>23</v>
      </c>
      <c r="Y137" s="498"/>
      <c r="Z137" s="211">
        <v>4</v>
      </c>
      <c r="AA137" s="217">
        <v>2488.0394574599295</v>
      </c>
      <c r="AB137" s="214">
        <f t="shared" si="79"/>
        <v>622.00986436498238</v>
      </c>
      <c r="AC137" s="211">
        <f t="shared" si="88"/>
        <v>23</v>
      </c>
      <c r="AD137" s="498"/>
      <c r="AE137" s="211">
        <v>4</v>
      </c>
      <c r="AF137" s="217">
        <v>2506.7193675889371</v>
      </c>
      <c r="AG137" s="214">
        <f t="shared" si="80"/>
        <v>626.67984189723427</v>
      </c>
      <c r="AH137" s="211">
        <f t="shared" si="89"/>
        <v>23</v>
      </c>
      <c r="AI137" s="498"/>
      <c r="AJ137" s="211">
        <v>4</v>
      </c>
      <c r="AK137" s="217">
        <v>2507.7720207253979</v>
      </c>
      <c r="AL137" s="214">
        <f t="shared" si="81"/>
        <v>626.94300518134946</v>
      </c>
      <c r="AM137" s="211">
        <f t="shared" si="90"/>
        <v>23</v>
      </c>
      <c r="AN137" s="498"/>
      <c r="AO137" s="211">
        <v>4</v>
      </c>
      <c r="AP137" s="217">
        <v>2507.0749736008379</v>
      </c>
      <c r="AQ137" s="214">
        <f t="shared" si="82"/>
        <v>626.76874340020947</v>
      </c>
      <c r="AR137" s="211">
        <f t="shared" si="91"/>
        <v>23</v>
      </c>
      <c r="AS137" s="498"/>
      <c r="AT137" s="211">
        <v>4</v>
      </c>
      <c r="AU137" s="217">
        <v>2507.6411960132964</v>
      </c>
      <c r="AV137" s="214">
        <f t="shared" si="83"/>
        <v>626.9102990033241</v>
      </c>
      <c r="AW137" s="211">
        <f t="shared" si="92"/>
        <v>23</v>
      </c>
      <c r="AX137" s="498"/>
    </row>
    <row r="138" spans="1:50" ht="14.25" hidden="1" customHeight="1" outlineLevel="1">
      <c r="A138" s="286"/>
      <c r="B138" s="460"/>
      <c r="C138" s="209">
        <v>27</v>
      </c>
      <c r="D138" s="212" t="s">
        <v>185</v>
      </c>
      <c r="E138" s="213">
        <v>4</v>
      </c>
      <c r="F138" s="209">
        <v>3000</v>
      </c>
      <c r="G138" s="214">
        <f t="shared" si="77"/>
        <v>750</v>
      </c>
      <c r="H138" s="501"/>
      <c r="I138" s="215">
        <f t="shared" si="84"/>
        <v>4</v>
      </c>
      <c r="J138" s="215">
        <f t="shared" si="84"/>
        <v>2504.7340473867253</v>
      </c>
      <c r="K138" s="216">
        <f t="shared" si="84"/>
        <v>626.18351184668131</v>
      </c>
      <c r="L138" s="502"/>
      <c r="M138" s="215">
        <f>RANK(K138, K$112:$K$141)</f>
        <v>22</v>
      </c>
      <c r="N138" s="500"/>
      <c r="O138" s="497"/>
      <c r="P138" s="211">
        <v>4</v>
      </c>
      <c r="Q138" s="217">
        <v>2493.3913043478283</v>
      </c>
      <c r="R138" s="214">
        <f t="shared" si="85"/>
        <v>623.34782608695707</v>
      </c>
      <c r="S138" s="211">
        <f t="shared" si="86"/>
        <v>22</v>
      </c>
      <c r="T138" s="498"/>
      <c r="U138" s="211">
        <v>4</v>
      </c>
      <c r="V138" s="217">
        <v>2495.0335570469861</v>
      </c>
      <c r="W138" s="214">
        <f t="shared" si="78"/>
        <v>623.75838926174652</v>
      </c>
      <c r="X138" s="211">
        <f t="shared" si="87"/>
        <v>22</v>
      </c>
      <c r="Y138" s="498"/>
      <c r="Z138" s="211">
        <v>4</v>
      </c>
      <c r="AA138" s="217">
        <v>2495.0495049504998</v>
      </c>
      <c r="AB138" s="214">
        <f t="shared" si="79"/>
        <v>623.76237623762495</v>
      </c>
      <c r="AC138" s="211">
        <f t="shared" si="88"/>
        <v>22</v>
      </c>
      <c r="AD138" s="498"/>
      <c r="AE138" s="211">
        <v>4</v>
      </c>
      <c r="AF138" s="217">
        <v>2511.8483412322284</v>
      </c>
      <c r="AG138" s="214">
        <f t="shared" si="80"/>
        <v>627.96208530805711</v>
      </c>
      <c r="AH138" s="211">
        <f t="shared" si="89"/>
        <v>22</v>
      </c>
      <c r="AI138" s="498"/>
      <c r="AJ138" s="211">
        <v>4</v>
      </c>
      <c r="AK138" s="217">
        <v>2512.8630705394266</v>
      </c>
      <c r="AL138" s="214">
        <f t="shared" si="81"/>
        <v>628.21576763485666</v>
      </c>
      <c r="AM138" s="211">
        <f t="shared" si="90"/>
        <v>22</v>
      </c>
      <c r="AN138" s="498"/>
      <c r="AO138" s="211">
        <v>4</v>
      </c>
      <c r="AP138" s="217">
        <v>2511.9863013698591</v>
      </c>
      <c r="AQ138" s="214">
        <f t="shared" si="82"/>
        <v>627.99657534246478</v>
      </c>
      <c r="AR138" s="211">
        <f t="shared" si="91"/>
        <v>22</v>
      </c>
      <c r="AS138" s="498"/>
      <c r="AT138" s="211">
        <v>4</v>
      </c>
      <c r="AU138" s="217">
        <v>2512.9662522202484</v>
      </c>
      <c r="AV138" s="214">
        <f t="shared" si="83"/>
        <v>628.2415630550621</v>
      </c>
      <c r="AW138" s="211">
        <f t="shared" si="92"/>
        <v>22</v>
      </c>
      <c r="AX138" s="498"/>
    </row>
    <row r="139" spans="1:50" ht="14.25" hidden="1" customHeight="1" outlineLevel="1">
      <c r="A139" s="286"/>
      <c r="B139" s="460"/>
      <c r="C139" s="209">
        <v>28</v>
      </c>
      <c r="D139" s="212" t="s">
        <v>189</v>
      </c>
      <c r="E139" s="209">
        <v>4</v>
      </c>
      <c r="F139" s="209">
        <v>3300</v>
      </c>
      <c r="G139" s="214">
        <f t="shared" si="77"/>
        <v>825</v>
      </c>
      <c r="H139" s="501"/>
      <c r="I139" s="215">
        <f t="shared" si="84"/>
        <v>4</v>
      </c>
      <c r="J139" s="215">
        <f t="shared" si="84"/>
        <v>2814.0444901414189</v>
      </c>
      <c r="K139" s="216">
        <f t="shared" si="84"/>
        <v>703.51112253535473</v>
      </c>
      <c r="L139" s="502"/>
      <c r="M139" s="215">
        <f>RANK(K139, K$112:$K$141)</f>
        <v>14</v>
      </c>
      <c r="N139" s="500"/>
      <c r="O139" s="497"/>
      <c r="P139" s="211">
        <v>4</v>
      </c>
      <c r="Q139" s="217">
        <v>2807.4240000000063</v>
      </c>
      <c r="R139" s="214">
        <f t="shared" si="85"/>
        <v>701.85600000000159</v>
      </c>
      <c r="S139" s="211">
        <f t="shared" si="86"/>
        <v>14</v>
      </c>
      <c r="T139" s="498"/>
      <c r="U139" s="211">
        <v>4</v>
      </c>
      <c r="V139" s="217">
        <v>2807.7079107505147</v>
      </c>
      <c r="W139" s="214">
        <f t="shared" si="78"/>
        <v>701.92697768762866</v>
      </c>
      <c r="X139" s="211">
        <f t="shared" si="87"/>
        <v>14</v>
      </c>
      <c r="Y139" s="498"/>
      <c r="Z139" s="211">
        <v>4</v>
      </c>
      <c r="AA139" s="217">
        <v>2808.2706766917327</v>
      </c>
      <c r="AB139" s="214">
        <f t="shared" si="79"/>
        <v>702.06766917293317</v>
      </c>
      <c r="AC139" s="211">
        <f t="shared" si="88"/>
        <v>14</v>
      </c>
      <c r="AD139" s="498"/>
      <c r="AE139" s="211">
        <v>4</v>
      </c>
      <c r="AF139" s="217">
        <v>2817.1309771309825</v>
      </c>
      <c r="AG139" s="214">
        <f t="shared" si="80"/>
        <v>704.28274428274563</v>
      </c>
      <c r="AH139" s="211">
        <f t="shared" si="89"/>
        <v>14</v>
      </c>
      <c r="AI139" s="498"/>
      <c r="AJ139" s="211">
        <v>4</v>
      </c>
      <c r="AK139" s="217">
        <v>2817.2776769509928</v>
      </c>
      <c r="AL139" s="214">
        <f t="shared" si="81"/>
        <v>704.31941923774821</v>
      </c>
      <c r="AM139" s="211">
        <f t="shared" si="90"/>
        <v>14</v>
      </c>
      <c r="AN139" s="498"/>
      <c r="AO139" s="211">
        <v>4</v>
      </c>
      <c r="AP139" s="217">
        <v>2818.5221674876793</v>
      </c>
      <c r="AQ139" s="214">
        <f t="shared" si="82"/>
        <v>704.63054187191983</v>
      </c>
      <c r="AR139" s="211">
        <f t="shared" si="91"/>
        <v>14</v>
      </c>
      <c r="AS139" s="498"/>
      <c r="AT139" s="211">
        <v>4</v>
      </c>
      <c r="AU139" s="217">
        <v>2821.9780219780228</v>
      </c>
      <c r="AV139" s="214">
        <f t="shared" si="83"/>
        <v>705.49450549450569</v>
      </c>
      <c r="AW139" s="211">
        <f t="shared" si="92"/>
        <v>15</v>
      </c>
      <c r="AX139" s="498"/>
    </row>
    <row r="140" spans="1:50" ht="14.25" hidden="1" customHeight="1" outlineLevel="1">
      <c r="B140" s="460"/>
      <c r="C140" s="209">
        <v>29</v>
      </c>
      <c r="D140" s="212"/>
      <c r="E140" s="209"/>
      <c r="F140" s="209"/>
      <c r="G140" s="214"/>
      <c r="H140" s="501"/>
      <c r="I140" s="215"/>
      <c r="J140" s="215"/>
      <c r="K140" s="216"/>
      <c r="L140" s="502"/>
      <c r="M140" s="215"/>
      <c r="N140" s="500"/>
      <c r="O140" s="497"/>
      <c r="P140" s="211"/>
      <c r="Q140" s="217"/>
      <c r="R140" s="214"/>
      <c r="S140" s="211"/>
      <c r="T140" s="498"/>
      <c r="U140" s="211"/>
      <c r="V140" s="217"/>
      <c r="W140" s="214"/>
      <c r="X140" s="211"/>
      <c r="Y140" s="498"/>
      <c r="Z140" s="211"/>
      <c r="AA140" s="217"/>
      <c r="AB140" s="214"/>
      <c r="AC140" s="211"/>
      <c r="AD140" s="498"/>
      <c r="AE140" s="211"/>
      <c r="AF140" s="217"/>
      <c r="AG140" s="214"/>
      <c r="AH140" s="211"/>
      <c r="AI140" s="498"/>
      <c r="AJ140" s="211"/>
      <c r="AK140" s="217"/>
      <c r="AL140" s="214"/>
      <c r="AM140" s="211"/>
      <c r="AN140" s="498"/>
      <c r="AO140" s="211"/>
      <c r="AP140" s="217"/>
      <c r="AQ140" s="214"/>
      <c r="AR140" s="211"/>
      <c r="AS140" s="498"/>
      <c r="AT140" s="211"/>
      <c r="AU140" s="217"/>
      <c r="AV140" s="214"/>
      <c r="AW140" s="211"/>
      <c r="AX140" s="498"/>
    </row>
    <row r="141" spans="1:50" ht="14.25" hidden="1" customHeight="1" outlineLevel="1">
      <c r="B141" s="460"/>
      <c r="C141" s="209">
        <v>30</v>
      </c>
      <c r="D141" s="212"/>
      <c r="E141" s="209"/>
      <c r="F141" s="209"/>
      <c r="G141" s="214"/>
      <c r="H141" s="501"/>
      <c r="I141" s="215"/>
      <c r="J141" s="215"/>
      <c r="K141" s="216"/>
      <c r="L141" s="502"/>
      <c r="M141" s="215"/>
      <c r="N141" s="500"/>
      <c r="O141" s="497"/>
      <c r="P141" s="211"/>
      <c r="Q141" s="217"/>
      <c r="R141" s="214"/>
      <c r="S141" s="211"/>
      <c r="T141" s="498"/>
      <c r="U141" s="211"/>
      <c r="V141" s="217"/>
      <c r="W141" s="214"/>
      <c r="X141" s="211"/>
      <c r="Y141" s="498"/>
      <c r="Z141" s="211"/>
      <c r="AA141" s="217"/>
      <c r="AB141" s="214"/>
      <c r="AC141" s="211"/>
      <c r="AD141" s="498"/>
      <c r="AE141" s="211"/>
      <c r="AF141" s="217"/>
      <c r="AG141" s="214"/>
      <c r="AH141" s="211"/>
      <c r="AI141" s="498"/>
      <c r="AJ141" s="211"/>
      <c r="AK141" s="217"/>
      <c r="AL141" s="214"/>
      <c r="AM141" s="211"/>
      <c r="AN141" s="498"/>
      <c r="AO141" s="211"/>
      <c r="AP141" s="217"/>
      <c r="AQ141" s="214"/>
      <c r="AR141" s="211"/>
      <c r="AS141" s="498"/>
      <c r="AT141" s="211"/>
      <c r="AU141" s="217"/>
      <c r="AV141" s="214"/>
      <c r="AW141" s="211"/>
      <c r="AX141" s="498"/>
    </row>
    <row r="142" spans="1:50" ht="14.25" hidden="1" customHeight="1" outlineLevel="1" collapsed="1">
      <c r="B142" s="503" t="s">
        <v>202</v>
      </c>
      <c r="C142" s="503"/>
      <c r="D142" s="503"/>
      <c r="E142" s="503"/>
      <c r="F142" s="503"/>
      <c r="G142" s="503"/>
      <c r="H142" s="503"/>
      <c r="I142" s="503"/>
      <c r="J142" s="503"/>
      <c r="K142" s="503"/>
      <c r="L142" s="503"/>
      <c r="M142" s="504"/>
      <c r="N142" s="507" t="s">
        <v>128</v>
      </c>
      <c r="O142" s="507" t="s">
        <v>77</v>
      </c>
      <c r="P142" s="509">
        <f>AT107+1</f>
        <v>45895</v>
      </c>
      <c r="Q142" s="510"/>
      <c r="R142" s="510"/>
      <c r="S142" s="510"/>
      <c r="T142" s="510"/>
      <c r="U142" s="511">
        <f>P142+1</f>
        <v>45896</v>
      </c>
      <c r="V142" s="512"/>
      <c r="W142" s="512"/>
      <c r="X142" s="512"/>
      <c r="Y142" s="512"/>
      <c r="Z142" s="509">
        <f t="shared" ref="Z142" si="93">U142+1</f>
        <v>45897</v>
      </c>
      <c r="AA142" s="510"/>
      <c r="AB142" s="510"/>
      <c r="AC142" s="510"/>
      <c r="AD142" s="510"/>
      <c r="AE142" s="511">
        <f t="shared" ref="AE142" si="94">Z142+1</f>
        <v>45898</v>
      </c>
      <c r="AF142" s="512"/>
      <c r="AG142" s="512"/>
      <c r="AH142" s="512"/>
      <c r="AI142" s="512"/>
      <c r="AJ142" s="513">
        <f t="shared" ref="AJ142" si="95">AE142+1</f>
        <v>45899</v>
      </c>
      <c r="AK142" s="514"/>
      <c r="AL142" s="514"/>
      <c r="AM142" s="514"/>
      <c r="AN142" s="515"/>
      <c r="AO142" s="511">
        <f t="shared" ref="AO142" si="96">AJ142+1</f>
        <v>45900</v>
      </c>
      <c r="AP142" s="512"/>
      <c r="AQ142" s="512"/>
      <c r="AR142" s="512"/>
      <c r="AS142" s="512"/>
      <c r="AT142" s="513">
        <f t="shared" ref="AT142" si="97">AO142+1</f>
        <v>45901</v>
      </c>
      <c r="AU142" s="514"/>
      <c r="AV142" s="514"/>
      <c r="AW142" s="514"/>
      <c r="AX142" s="515"/>
    </row>
    <row r="143" spans="1:50" ht="14.25" hidden="1" customHeight="1" outlineLevel="1">
      <c r="B143" s="505"/>
      <c r="C143" s="505"/>
      <c r="D143" s="505"/>
      <c r="E143" s="505"/>
      <c r="F143" s="505"/>
      <c r="G143" s="505"/>
      <c r="H143" s="505"/>
      <c r="I143" s="505"/>
      <c r="J143" s="505"/>
      <c r="K143" s="505"/>
      <c r="L143" s="505"/>
      <c r="M143" s="506"/>
      <c r="N143" s="508"/>
      <c r="O143" s="508"/>
      <c r="P143" s="516">
        <f>P142</f>
        <v>45895</v>
      </c>
      <c r="Q143" s="516"/>
      <c r="R143" s="516"/>
      <c r="S143" s="516"/>
      <c r="T143" s="516"/>
      <c r="U143" s="517">
        <f>U142</f>
        <v>45896</v>
      </c>
      <c r="V143" s="517"/>
      <c r="W143" s="517"/>
      <c r="X143" s="517"/>
      <c r="Y143" s="517"/>
      <c r="Z143" s="516">
        <f t="shared" ref="Z143" si="98">Z142</f>
        <v>45897</v>
      </c>
      <c r="AA143" s="516"/>
      <c r="AB143" s="516"/>
      <c r="AC143" s="516"/>
      <c r="AD143" s="516"/>
      <c r="AE143" s="517">
        <f t="shared" ref="AE143" si="99">AE142</f>
        <v>45898</v>
      </c>
      <c r="AF143" s="517"/>
      <c r="AG143" s="517"/>
      <c r="AH143" s="517"/>
      <c r="AI143" s="517"/>
      <c r="AJ143" s="518">
        <f t="shared" ref="AJ143" si="100">AJ142</f>
        <v>45899</v>
      </c>
      <c r="AK143" s="519"/>
      <c r="AL143" s="519"/>
      <c r="AM143" s="519"/>
      <c r="AN143" s="520"/>
      <c r="AO143" s="517">
        <f t="shared" ref="AO143" si="101">AO142</f>
        <v>45900</v>
      </c>
      <c r="AP143" s="517"/>
      <c r="AQ143" s="517"/>
      <c r="AR143" s="517"/>
      <c r="AS143" s="517"/>
      <c r="AT143" s="518">
        <f t="shared" ref="AT143" si="102">AT142</f>
        <v>45901</v>
      </c>
      <c r="AU143" s="519"/>
      <c r="AV143" s="519"/>
      <c r="AW143" s="519"/>
      <c r="AX143" s="520"/>
    </row>
    <row r="144" spans="1:50" ht="14.25" hidden="1" customHeight="1" outlineLevel="1">
      <c r="B144" s="460" t="s">
        <v>129</v>
      </c>
      <c r="C144" s="460" t="s">
        <v>130</v>
      </c>
      <c r="D144" s="460"/>
      <c r="E144" s="460" t="s">
        <v>131</v>
      </c>
      <c r="F144" s="460"/>
      <c r="G144" s="460"/>
      <c r="H144" s="460" t="s">
        <v>132</v>
      </c>
      <c r="I144" s="499" t="s">
        <v>133</v>
      </c>
      <c r="J144" s="499"/>
      <c r="K144" s="499"/>
      <c r="L144" s="499" t="s">
        <v>132</v>
      </c>
      <c r="M144" s="499" t="s">
        <v>134</v>
      </c>
      <c r="N144" s="500"/>
      <c r="O144" s="497" t="s">
        <v>135</v>
      </c>
      <c r="P144" s="497" t="s">
        <v>136</v>
      </c>
      <c r="Q144" s="497"/>
      <c r="R144" s="497"/>
      <c r="S144" s="497"/>
      <c r="T144" s="497" t="s">
        <v>132</v>
      </c>
      <c r="U144" s="497" t="s">
        <v>136</v>
      </c>
      <c r="V144" s="497"/>
      <c r="W144" s="497"/>
      <c r="X144" s="497"/>
      <c r="Y144" s="497" t="s">
        <v>132</v>
      </c>
      <c r="Z144" s="497" t="s">
        <v>136</v>
      </c>
      <c r="AA144" s="497"/>
      <c r="AB144" s="497"/>
      <c r="AC144" s="497"/>
      <c r="AD144" s="497" t="s">
        <v>132</v>
      </c>
      <c r="AE144" s="497" t="s">
        <v>136</v>
      </c>
      <c r="AF144" s="497"/>
      <c r="AG144" s="497"/>
      <c r="AH144" s="497"/>
      <c r="AI144" s="497" t="s">
        <v>132</v>
      </c>
      <c r="AJ144" s="497" t="s">
        <v>136</v>
      </c>
      <c r="AK144" s="497"/>
      <c r="AL144" s="497"/>
      <c r="AM144" s="497"/>
      <c r="AN144" s="497" t="s">
        <v>132</v>
      </c>
      <c r="AO144" s="497" t="s">
        <v>136</v>
      </c>
      <c r="AP144" s="497"/>
      <c r="AQ144" s="497"/>
      <c r="AR144" s="497"/>
      <c r="AS144" s="497" t="s">
        <v>132</v>
      </c>
      <c r="AT144" s="497" t="s">
        <v>136</v>
      </c>
      <c r="AU144" s="497"/>
      <c r="AV144" s="497"/>
      <c r="AW144" s="497"/>
      <c r="AX144" s="497" t="s">
        <v>132</v>
      </c>
    </row>
    <row r="145" spans="1:50" ht="14.25" hidden="1" customHeight="1" outlineLevel="1">
      <c r="B145" s="460"/>
      <c r="C145" s="460"/>
      <c r="D145" s="460"/>
      <c r="E145" s="460" t="s">
        <v>137</v>
      </c>
      <c r="F145" s="460"/>
      <c r="G145" s="460"/>
      <c r="H145" s="460"/>
      <c r="I145" s="499" t="s">
        <v>137</v>
      </c>
      <c r="J145" s="499"/>
      <c r="K145" s="499"/>
      <c r="L145" s="499"/>
      <c r="M145" s="499"/>
      <c r="N145" s="500"/>
      <c r="O145" s="497"/>
      <c r="P145" s="497" t="s">
        <v>138</v>
      </c>
      <c r="Q145" s="497"/>
      <c r="R145" s="497"/>
      <c r="S145" s="497"/>
      <c r="T145" s="497"/>
      <c r="U145" s="497" t="s">
        <v>138</v>
      </c>
      <c r="V145" s="497"/>
      <c r="W145" s="497"/>
      <c r="X145" s="497"/>
      <c r="Y145" s="497"/>
      <c r="Z145" s="497" t="s">
        <v>138</v>
      </c>
      <c r="AA145" s="497"/>
      <c r="AB145" s="497"/>
      <c r="AC145" s="497"/>
      <c r="AD145" s="497"/>
      <c r="AE145" s="497" t="s">
        <v>138</v>
      </c>
      <c r="AF145" s="497"/>
      <c r="AG145" s="497"/>
      <c r="AH145" s="497"/>
      <c r="AI145" s="497"/>
      <c r="AJ145" s="497" t="s">
        <v>138</v>
      </c>
      <c r="AK145" s="497"/>
      <c r="AL145" s="497"/>
      <c r="AM145" s="497"/>
      <c r="AN145" s="497"/>
      <c r="AO145" s="497" t="s">
        <v>138</v>
      </c>
      <c r="AP145" s="497"/>
      <c r="AQ145" s="497"/>
      <c r="AR145" s="497"/>
      <c r="AS145" s="497"/>
      <c r="AT145" s="497" t="s">
        <v>138</v>
      </c>
      <c r="AU145" s="497"/>
      <c r="AV145" s="497"/>
      <c r="AW145" s="497"/>
      <c r="AX145" s="497"/>
    </row>
    <row r="146" spans="1:50" ht="14.25" hidden="1" customHeight="1" outlineLevel="1">
      <c r="A146" s="206"/>
      <c r="B146" s="460"/>
      <c r="C146" s="460"/>
      <c r="D146" s="460"/>
      <c r="E146" s="209" t="s">
        <v>139</v>
      </c>
      <c r="F146" s="209" t="s">
        <v>140</v>
      </c>
      <c r="G146" s="209" t="s">
        <v>141</v>
      </c>
      <c r="H146" s="460"/>
      <c r="I146" s="210" t="s">
        <v>139</v>
      </c>
      <c r="J146" s="210" t="s">
        <v>140</v>
      </c>
      <c r="K146" s="210" t="s">
        <v>141</v>
      </c>
      <c r="L146" s="499"/>
      <c r="M146" s="499"/>
      <c r="N146" s="500"/>
      <c r="O146" s="497"/>
      <c r="P146" s="211" t="s">
        <v>139</v>
      </c>
      <c r="Q146" s="211" t="s">
        <v>140</v>
      </c>
      <c r="R146" s="211" t="s">
        <v>141</v>
      </c>
      <c r="S146" s="211" t="s">
        <v>134</v>
      </c>
      <c r="T146" s="497"/>
      <c r="U146" s="211" t="s">
        <v>139</v>
      </c>
      <c r="V146" s="211" t="s">
        <v>140</v>
      </c>
      <c r="W146" s="211" t="s">
        <v>141</v>
      </c>
      <c r="X146" s="211" t="s">
        <v>134</v>
      </c>
      <c r="Y146" s="497"/>
      <c r="Z146" s="211" t="s">
        <v>139</v>
      </c>
      <c r="AA146" s="211" t="s">
        <v>140</v>
      </c>
      <c r="AB146" s="211" t="s">
        <v>141</v>
      </c>
      <c r="AC146" s="211" t="s">
        <v>134</v>
      </c>
      <c r="AD146" s="497"/>
      <c r="AE146" s="211" t="s">
        <v>139</v>
      </c>
      <c r="AF146" s="211" t="s">
        <v>140</v>
      </c>
      <c r="AG146" s="211" t="s">
        <v>141</v>
      </c>
      <c r="AH146" s="211" t="s">
        <v>134</v>
      </c>
      <c r="AI146" s="497"/>
      <c r="AJ146" s="211" t="s">
        <v>139</v>
      </c>
      <c r="AK146" s="211" t="s">
        <v>140</v>
      </c>
      <c r="AL146" s="211" t="s">
        <v>141</v>
      </c>
      <c r="AM146" s="211" t="s">
        <v>134</v>
      </c>
      <c r="AN146" s="497"/>
      <c r="AO146" s="211" t="s">
        <v>139</v>
      </c>
      <c r="AP146" s="211" t="s">
        <v>140</v>
      </c>
      <c r="AQ146" s="211" t="s">
        <v>141</v>
      </c>
      <c r="AR146" s="211" t="s">
        <v>134</v>
      </c>
      <c r="AS146" s="497"/>
      <c r="AT146" s="211" t="s">
        <v>139</v>
      </c>
      <c r="AU146" s="211" t="s">
        <v>140</v>
      </c>
      <c r="AV146" s="211" t="s">
        <v>141</v>
      </c>
      <c r="AW146" s="211" t="s">
        <v>134</v>
      </c>
      <c r="AX146" s="497"/>
    </row>
    <row r="147" spans="1:50" ht="14.25" hidden="1" customHeight="1" outlineLevel="1">
      <c r="B147" s="460" t="s">
        <v>142</v>
      </c>
      <c r="C147" s="209">
        <v>1</v>
      </c>
      <c r="D147" s="212" t="s">
        <v>182</v>
      </c>
      <c r="E147" s="213">
        <v>4</v>
      </c>
      <c r="F147" s="209">
        <v>3300</v>
      </c>
      <c r="G147" s="214">
        <f t="shared" ref="G147:G174" si="103">F147/E147</f>
        <v>825</v>
      </c>
      <c r="H147" s="501">
        <f>AVERAGE(G147:G176)</f>
        <v>888.28296703296712</v>
      </c>
      <c r="I147" s="215">
        <f>AVERAGE(P147,U147,Z147,AE147,AJ147,AO147,AT147)</f>
        <v>4</v>
      </c>
      <c r="J147" s="215">
        <f>AVERAGE(Q147,V147,AA147,AF147,AK147,AP147,AU147)</f>
        <v>2831.9989855612394</v>
      </c>
      <c r="K147" s="216">
        <f>AVERAGE(R147,W147,AB147,AG147,AL147,AQ147,AV147)</f>
        <v>707.99974639030984</v>
      </c>
      <c r="L147" s="502">
        <f>IFERROR(AVERAGE(K147:K176),"-")</f>
        <v>756.12066165151975</v>
      </c>
      <c r="M147" s="215">
        <f>RANK(K147, K$147:$K$176)</f>
        <v>14</v>
      </c>
      <c r="N147" s="500"/>
      <c r="O147" s="497"/>
      <c r="P147" s="217">
        <v>4</v>
      </c>
      <c r="Q147" s="217">
        <v>2826.3195266272187</v>
      </c>
      <c r="R147" s="214">
        <f t="shared" ref="R147:R174" si="104">Q147/P147</f>
        <v>706.57988165680467</v>
      </c>
      <c r="S147" s="211">
        <f>RANK(R147, R$147:R$176)</f>
        <v>14</v>
      </c>
      <c r="T147" s="539">
        <f>AVERAGE(R147:R176)</f>
        <v>754.26172270303607</v>
      </c>
      <c r="U147" s="217">
        <v>4</v>
      </c>
      <c r="V147" s="217">
        <v>2827.3584905660396</v>
      </c>
      <c r="W147" s="214">
        <f t="shared" ref="W147:W174" si="105">V147/U147</f>
        <v>706.83962264150989</v>
      </c>
      <c r="X147" s="211">
        <f>RANK(W147, W$147:W$176)</f>
        <v>14</v>
      </c>
      <c r="Y147" s="539">
        <f>AVERAGE(W147:W176)</f>
        <v>754.86077865424159</v>
      </c>
      <c r="Z147" s="217">
        <v>4</v>
      </c>
      <c r="AA147" s="217">
        <v>2831.7743830787308</v>
      </c>
      <c r="AB147" s="214">
        <f t="shared" ref="AB147:AB174" si="106">AA147/Z147</f>
        <v>707.9435957696827</v>
      </c>
      <c r="AC147" s="211">
        <f>RANK(AB147, AB$147:AB$176)</f>
        <v>14</v>
      </c>
      <c r="AD147" s="539">
        <f>AVERAGE(AB147:AB176)</f>
        <v>755.71628504489502</v>
      </c>
      <c r="AE147" s="217">
        <v>4</v>
      </c>
      <c r="AF147" s="217">
        <v>2832.41895261845</v>
      </c>
      <c r="AG147" s="214">
        <f t="shared" ref="AG147:AG174" si="107">AF147/AE147</f>
        <v>708.10473815461251</v>
      </c>
      <c r="AH147" s="211">
        <f>RANK(AG147, AG$147:AG$176)</f>
        <v>14</v>
      </c>
      <c r="AI147" s="539">
        <f>AVERAGE(AG147:AG176)</f>
        <v>756.3721456157482</v>
      </c>
      <c r="AJ147" s="217">
        <v>4</v>
      </c>
      <c r="AK147" s="217">
        <v>2833.0884701373329</v>
      </c>
      <c r="AL147" s="214">
        <f t="shared" ref="AL147:AL174" si="108">AK147/AJ147</f>
        <v>708.27211753433323</v>
      </c>
      <c r="AM147" s="211">
        <f>RANK(AL147, AL$147:AL$176)</f>
        <v>15</v>
      </c>
      <c r="AN147" s="539">
        <f>AVERAGE(AL147:AL176)</f>
        <v>756.80527130242194</v>
      </c>
      <c r="AO147" s="217">
        <v>4</v>
      </c>
      <c r="AP147" s="217">
        <v>2833.1314878892704</v>
      </c>
      <c r="AQ147" s="214">
        <f t="shared" ref="AQ147:AQ174" si="109">AP147/AO147</f>
        <v>708.28287197231759</v>
      </c>
      <c r="AR147" s="211">
        <f>RANK(AQ147, AQ$147:AQ$176)</f>
        <v>15</v>
      </c>
      <c r="AS147" s="539">
        <f>AVERAGE(AQ147:AQ176)</f>
        <v>761.28375500938466</v>
      </c>
      <c r="AT147" s="217">
        <v>4</v>
      </c>
      <c r="AU147" s="217">
        <v>2839.9015880116303</v>
      </c>
      <c r="AV147" s="214">
        <f t="shared" ref="AV147:AV174" si="110">AU147/AT147</f>
        <v>709.97539700290758</v>
      </c>
      <c r="AW147" s="211">
        <f>RANK(AV147, AV$147:AV$176)</f>
        <v>14</v>
      </c>
      <c r="AX147" s="539">
        <f>AVERAGE(AV147:AV176)</f>
        <v>762.28945140201688</v>
      </c>
    </row>
    <row r="148" spans="1:50" ht="14.25" hidden="1" customHeight="1" outlineLevel="1">
      <c r="B148" s="460"/>
      <c r="C148" s="209">
        <v>2</v>
      </c>
      <c r="D148" s="212" t="s">
        <v>179</v>
      </c>
      <c r="E148" s="213">
        <v>3</v>
      </c>
      <c r="F148" s="209">
        <v>3600</v>
      </c>
      <c r="G148" s="214">
        <f t="shared" si="103"/>
        <v>1200</v>
      </c>
      <c r="H148" s="501"/>
      <c r="I148" s="215">
        <f t="shared" ref="I148:K174" si="111">AVERAGE(P148,U148,Z148,AE148,AJ148,AO148,AT148)</f>
        <v>3</v>
      </c>
      <c r="J148" s="215">
        <f t="shared" si="111"/>
        <v>3019.7182582416158</v>
      </c>
      <c r="K148" s="216">
        <f t="shared" si="111"/>
        <v>1006.5727527472051</v>
      </c>
      <c r="L148" s="502"/>
      <c r="M148" s="215">
        <f>RANK(K148, K$147:$K$176)</f>
        <v>1</v>
      </c>
      <c r="N148" s="500"/>
      <c r="O148" s="497"/>
      <c r="P148" s="217">
        <v>3</v>
      </c>
      <c r="Q148" s="217">
        <v>3011.7450465504885</v>
      </c>
      <c r="R148" s="214">
        <f t="shared" si="104"/>
        <v>1003.9150155168295</v>
      </c>
      <c r="S148" s="211">
        <f t="shared" ref="S148:S174" si="112">RANK(R148, R$147:R$176)</f>
        <v>2</v>
      </c>
      <c r="T148" s="540"/>
      <c r="U148" s="217">
        <v>3</v>
      </c>
      <c r="V148" s="217">
        <v>3018.0288461538453</v>
      </c>
      <c r="W148" s="214">
        <f t="shared" si="105"/>
        <v>1006.0096153846151</v>
      </c>
      <c r="X148" s="211">
        <f>RANK(W148, W$147:W$176)</f>
        <v>2</v>
      </c>
      <c r="Y148" s="540"/>
      <c r="Z148" s="217">
        <v>3</v>
      </c>
      <c r="AA148" s="217">
        <v>3020.0607902735551</v>
      </c>
      <c r="AB148" s="214">
        <f t="shared" si="106"/>
        <v>1006.686930091185</v>
      </c>
      <c r="AC148" s="211">
        <f>RANK(AB148, AB$147:AB$176)</f>
        <v>1</v>
      </c>
      <c r="AD148" s="540"/>
      <c r="AE148" s="217">
        <v>3</v>
      </c>
      <c r="AF148" s="217">
        <v>3020.5917159763303</v>
      </c>
      <c r="AG148" s="214">
        <f t="shared" si="107"/>
        <v>1006.8639053254434</v>
      </c>
      <c r="AH148" s="211">
        <f>RANK(AG148, AG$147:AG$176)</f>
        <v>2</v>
      </c>
      <c r="AI148" s="540"/>
      <c r="AJ148" s="217">
        <v>3</v>
      </c>
      <c r="AK148" s="217">
        <v>3022.3404255319178</v>
      </c>
      <c r="AL148" s="214">
        <f t="shared" si="108"/>
        <v>1007.4468085106392</v>
      </c>
      <c r="AM148" s="211">
        <f>RANK(AL148, AL$147:AL$176)</f>
        <v>1</v>
      </c>
      <c r="AN148" s="540"/>
      <c r="AO148" s="217">
        <v>3</v>
      </c>
      <c r="AP148" s="217">
        <v>3022.5885497883714</v>
      </c>
      <c r="AQ148" s="214">
        <f t="shared" si="109"/>
        <v>1007.5295165961238</v>
      </c>
      <c r="AR148" s="211">
        <f>RANK(AQ148, AQ$147:AQ$176)</f>
        <v>1</v>
      </c>
      <c r="AS148" s="540"/>
      <c r="AT148" s="217">
        <v>3</v>
      </c>
      <c r="AU148" s="217">
        <v>3022.6724334167998</v>
      </c>
      <c r="AV148" s="214">
        <f t="shared" si="110"/>
        <v>1007.5574778055999</v>
      </c>
      <c r="AW148" s="211">
        <f>RANK(AV148, AV$147:AV$176)</f>
        <v>1</v>
      </c>
      <c r="AX148" s="540"/>
    </row>
    <row r="149" spans="1:50" ht="14.25" hidden="1" customHeight="1" outlineLevel="1">
      <c r="B149" s="460"/>
      <c r="C149" s="209">
        <v>3</v>
      </c>
      <c r="D149" s="212" t="s">
        <v>176</v>
      </c>
      <c r="E149" s="213">
        <v>4</v>
      </c>
      <c r="F149" s="209">
        <v>2700</v>
      </c>
      <c r="G149" s="214">
        <f t="shared" si="103"/>
        <v>675</v>
      </c>
      <c r="H149" s="501"/>
      <c r="I149" s="215">
        <f t="shared" si="111"/>
        <v>4</v>
      </c>
      <c r="J149" s="215">
        <f t="shared" si="111"/>
        <v>2377.2712536148879</v>
      </c>
      <c r="K149" s="216">
        <f t="shared" si="111"/>
        <v>594.31781340372197</v>
      </c>
      <c r="L149" s="502"/>
      <c r="M149" s="215">
        <f>RANK(K149, K$147:$K$176)</f>
        <v>25</v>
      </c>
      <c r="N149" s="500"/>
      <c r="O149" s="497"/>
      <c r="P149" s="217">
        <v>4</v>
      </c>
      <c r="Q149" s="217">
        <v>2376.4705882352937</v>
      </c>
      <c r="R149" s="214">
        <f t="shared" si="104"/>
        <v>594.11764705882342</v>
      </c>
      <c r="S149" s="211">
        <f t="shared" si="112"/>
        <v>25</v>
      </c>
      <c r="T149" s="540"/>
      <c r="U149" s="217">
        <v>4</v>
      </c>
      <c r="V149" s="217">
        <v>2376.6531391740273</v>
      </c>
      <c r="W149" s="214">
        <f t="shared" si="105"/>
        <v>594.16328479350682</v>
      </c>
      <c r="X149" s="211">
        <f t="shared" ref="X149:X174" si="113">RANK(W149, W$147:W$176)</f>
        <v>25</v>
      </c>
      <c r="Y149" s="540"/>
      <c r="Z149" s="217">
        <v>4</v>
      </c>
      <c r="AA149" s="217">
        <v>2376.9507803121246</v>
      </c>
      <c r="AB149" s="214">
        <f t="shared" si="106"/>
        <v>594.23769507803115</v>
      </c>
      <c r="AC149" s="211">
        <f t="shared" ref="AC149:AC174" si="114">RANK(AB149, AB$147:AB$176)</f>
        <v>25</v>
      </c>
      <c r="AD149" s="540"/>
      <c r="AE149" s="217">
        <v>4</v>
      </c>
      <c r="AF149" s="217">
        <v>2376.9943135662056</v>
      </c>
      <c r="AG149" s="214">
        <f t="shared" si="107"/>
        <v>594.2485783915514</v>
      </c>
      <c r="AH149" s="211">
        <f t="shared" ref="AH149:AH174" si="115">RANK(AG149, AG$147:AG$176)</f>
        <v>25</v>
      </c>
      <c r="AI149" s="540"/>
      <c r="AJ149" s="217">
        <v>4</v>
      </c>
      <c r="AK149" s="217">
        <v>2377.5757575757584</v>
      </c>
      <c r="AL149" s="214">
        <f t="shared" si="108"/>
        <v>594.3939393939396</v>
      </c>
      <c r="AM149" s="211">
        <f t="shared" ref="AM149:AM174" si="116">RANK(AL149, AL$147:AL$176)</f>
        <v>25</v>
      </c>
      <c r="AN149" s="540"/>
      <c r="AO149" s="217">
        <v>4</v>
      </c>
      <c r="AP149" s="217">
        <v>2378.0253723110864</v>
      </c>
      <c r="AQ149" s="214">
        <f t="shared" si="109"/>
        <v>594.50634307777159</v>
      </c>
      <c r="AR149" s="211">
        <f t="shared" ref="AR149:AR174" si="117">RANK(AQ149, AQ$147:AQ$176)</f>
        <v>24</v>
      </c>
      <c r="AS149" s="540"/>
      <c r="AT149" s="217">
        <v>4</v>
      </c>
      <c r="AU149" s="217">
        <v>2378.2288241297197</v>
      </c>
      <c r="AV149" s="214">
        <f t="shared" si="110"/>
        <v>594.55720603242992</v>
      </c>
      <c r="AW149" s="211">
        <f t="shared" ref="AW149:AW174" si="118">RANK(AV149, AV$147:AV$176)</f>
        <v>24</v>
      </c>
      <c r="AX149" s="540"/>
    </row>
    <row r="150" spans="1:50" ht="14.25" hidden="1" customHeight="1" outlineLevel="1">
      <c r="B150" s="460"/>
      <c r="C150" s="209">
        <v>4</v>
      </c>
      <c r="D150" s="212" t="s">
        <v>181</v>
      </c>
      <c r="E150" s="213">
        <v>4</v>
      </c>
      <c r="F150" s="209">
        <v>3300</v>
      </c>
      <c r="G150" s="214">
        <f t="shared" si="103"/>
        <v>825</v>
      </c>
      <c r="H150" s="501"/>
      <c r="I150" s="215">
        <f t="shared" si="111"/>
        <v>4</v>
      </c>
      <c r="J150" s="215">
        <f t="shared" si="111"/>
        <v>2850.7555005471881</v>
      </c>
      <c r="K150" s="216">
        <f t="shared" si="111"/>
        <v>712.68887513679704</v>
      </c>
      <c r="L150" s="502"/>
      <c r="M150" s="215">
        <f>RANK(K150, K$147:$K$176)</f>
        <v>12</v>
      </c>
      <c r="N150" s="500"/>
      <c r="O150" s="497"/>
      <c r="P150" s="217">
        <v>4</v>
      </c>
      <c r="Q150" s="217">
        <v>2847.5047012874284</v>
      </c>
      <c r="R150" s="214">
        <f t="shared" si="104"/>
        <v>711.87617532185709</v>
      </c>
      <c r="S150" s="211">
        <f t="shared" si="112"/>
        <v>11</v>
      </c>
      <c r="T150" s="540"/>
      <c r="U150" s="217">
        <v>4</v>
      </c>
      <c r="V150" s="217">
        <v>2848.7227594169422</v>
      </c>
      <c r="W150" s="214">
        <f t="shared" si="105"/>
        <v>712.18068985423554</v>
      </c>
      <c r="X150" s="211">
        <f t="shared" si="113"/>
        <v>11</v>
      </c>
      <c r="Y150" s="540"/>
      <c r="Z150" s="217">
        <v>4</v>
      </c>
      <c r="AA150" s="217">
        <v>2849.6251653682193</v>
      </c>
      <c r="AB150" s="214">
        <f t="shared" si="106"/>
        <v>712.40629134205483</v>
      </c>
      <c r="AC150" s="211">
        <f t="shared" si="114"/>
        <v>12</v>
      </c>
      <c r="AD150" s="540"/>
      <c r="AE150" s="217">
        <v>4</v>
      </c>
      <c r="AF150" s="217">
        <v>2850.5576208178377</v>
      </c>
      <c r="AG150" s="214">
        <f t="shared" si="107"/>
        <v>712.63940520445942</v>
      </c>
      <c r="AH150" s="211">
        <f t="shared" si="115"/>
        <v>12</v>
      </c>
      <c r="AI150" s="540"/>
      <c r="AJ150" s="217">
        <v>4</v>
      </c>
      <c r="AK150" s="217">
        <v>2850.8713692946012</v>
      </c>
      <c r="AL150" s="214">
        <f t="shared" si="108"/>
        <v>712.7178423236503</v>
      </c>
      <c r="AM150" s="211">
        <f t="shared" si="116"/>
        <v>12</v>
      </c>
      <c r="AN150" s="540"/>
      <c r="AO150" s="217">
        <v>4</v>
      </c>
      <c r="AP150" s="217">
        <v>2851.485148514852</v>
      </c>
      <c r="AQ150" s="214">
        <f t="shared" si="109"/>
        <v>712.87128712871299</v>
      </c>
      <c r="AR150" s="211">
        <f t="shared" si="117"/>
        <v>11</v>
      </c>
      <c r="AS150" s="540"/>
      <c r="AT150" s="217">
        <v>4</v>
      </c>
      <c r="AU150" s="217">
        <v>2856.5217391304345</v>
      </c>
      <c r="AV150" s="214">
        <f t="shared" si="110"/>
        <v>714.13043478260863</v>
      </c>
      <c r="AW150" s="211">
        <f t="shared" si="118"/>
        <v>11</v>
      </c>
      <c r="AX150" s="540"/>
    </row>
    <row r="151" spans="1:50" ht="14.25" hidden="1" customHeight="1" outlineLevel="1">
      <c r="B151" s="460"/>
      <c r="C151" s="209">
        <v>5</v>
      </c>
      <c r="D151" s="212" t="s">
        <v>177</v>
      </c>
      <c r="E151" s="213">
        <v>4</v>
      </c>
      <c r="F151" s="209">
        <v>3300</v>
      </c>
      <c r="G151" s="214">
        <f t="shared" si="103"/>
        <v>825</v>
      </c>
      <c r="H151" s="501"/>
      <c r="I151" s="215">
        <f t="shared" si="111"/>
        <v>4</v>
      </c>
      <c r="J151" s="215">
        <f t="shared" si="111"/>
        <v>2813.5912991931555</v>
      </c>
      <c r="K151" s="216">
        <f t="shared" si="111"/>
        <v>703.39782479828887</v>
      </c>
      <c r="L151" s="502"/>
      <c r="M151" s="215">
        <f>RANK(K151, K$147:$K$176)</f>
        <v>19</v>
      </c>
      <c r="N151" s="500"/>
      <c r="O151" s="497"/>
      <c r="P151" s="217">
        <v>4</v>
      </c>
      <c r="Q151" s="217">
        <v>2804.8672566371665</v>
      </c>
      <c r="R151" s="214">
        <f t="shared" si="104"/>
        <v>701.21681415929163</v>
      </c>
      <c r="S151" s="211">
        <f t="shared" si="112"/>
        <v>19</v>
      </c>
      <c r="T151" s="540"/>
      <c r="U151" s="217">
        <v>4</v>
      </c>
      <c r="V151" s="217">
        <v>2805.1603391079998</v>
      </c>
      <c r="W151" s="214">
        <f t="shared" si="105"/>
        <v>701.29008477699995</v>
      </c>
      <c r="X151" s="211">
        <f t="shared" si="113"/>
        <v>19</v>
      </c>
      <c r="Y151" s="540"/>
      <c r="Z151" s="217">
        <v>4</v>
      </c>
      <c r="AA151" s="217">
        <v>2806.1400224634954</v>
      </c>
      <c r="AB151" s="214">
        <f t="shared" si="106"/>
        <v>701.53500561587384</v>
      </c>
      <c r="AC151" s="211">
        <f t="shared" si="114"/>
        <v>19</v>
      </c>
      <c r="AD151" s="540"/>
      <c r="AE151" s="217">
        <v>4</v>
      </c>
      <c r="AF151" s="217">
        <v>2813.4306569343066</v>
      </c>
      <c r="AG151" s="214">
        <f t="shared" si="107"/>
        <v>703.35766423357666</v>
      </c>
      <c r="AH151" s="211">
        <f t="shared" si="115"/>
        <v>19</v>
      </c>
      <c r="AI151" s="540"/>
      <c r="AJ151" s="217">
        <v>4</v>
      </c>
      <c r="AK151" s="217">
        <v>2818.9024390243958</v>
      </c>
      <c r="AL151" s="214">
        <f t="shared" si="108"/>
        <v>704.72560975609895</v>
      </c>
      <c r="AM151" s="211">
        <f t="shared" si="116"/>
        <v>19</v>
      </c>
      <c r="AN151" s="540"/>
      <c r="AO151" s="217">
        <v>4</v>
      </c>
      <c r="AP151" s="217">
        <v>2820.3506359573717</v>
      </c>
      <c r="AQ151" s="214">
        <f t="shared" si="109"/>
        <v>705.08765898934291</v>
      </c>
      <c r="AR151" s="211">
        <f t="shared" si="117"/>
        <v>19</v>
      </c>
      <c r="AS151" s="540"/>
      <c r="AT151" s="217">
        <v>4</v>
      </c>
      <c r="AU151" s="217">
        <v>2826.287744227353</v>
      </c>
      <c r="AV151" s="214">
        <f t="shared" si="110"/>
        <v>706.57193605683824</v>
      </c>
      <c r="AW151" s="211">
        <f t="shared" si="118"/>
        <v>18</v>
      </c>
      <c r="AX151" s="540"/>
    </row>
    <row r="152" spans="1:50" ht="14.25" hidden="1" customHeight="1" outlineLevel="1">
      <c r="B152" s="460"/>
      <c r="C152" s="209">
        <v>6</v>
      </c>
      <c r="D152" s="212" t="s">
        <v>172</v>
      </c>
      <c r="E152" s="213">
        <v>4</v>
      </c>
      <c r="F152" s="209">
        <v>3300</v>
      </c>
      <c r="G152" s="214">
        <f t="shared" si="103"/>
        <v>825</v>
      </c>
      <c r="H152" s="501"/>
      <c r="I152" s="215">
        <f t="shared" si="111"/>
        <v>4</v>
      </c>
      <c r="J152" s="215">
        <f t="shared" si="111"/>
        <v>2819.8870819658682</v>
      </c>
      <c r="K152" s="216">
        <f t="shared" si="111"/>
        <v>704.97177049146705</v>
      </c>
      <c r="L152" s="502"/>
      <c r="M152" s="215">
        <f>RANK(K152, K$147:$K$176)</f>
        <v>17</v>
      </c>
      <c r="N152" s="500"/>
      <c r="O152" s="497"/>
      <c r="P152" s="217">
        <v>4</v>
      </c>
      <c r="Q152" s="217">
        <v>2811.6124960555399</v>
      </c>
      <c r="R152" s="214">
        <f t="shared" si="104"/>
        <v>702.90312401388496</v>
      </c>
      <c r="S152" s="211">
        <f t="shared" si="112"/>
        <v>17</v>
      </c>
      <c r="T152" s="540"/>
      <c r="U152" s="217">
        <v>4</v>
      </c>
      <c r="V152" s="217">
        <v>2812.2513419640045</v>
      </c>
      <c r="W152" s="214">
        <f t="shared" si="105"/>
        <v>703.06283549100112</v>
      </c>
      <c r="X152" s="211">
        <f t="shared" si="113"/>
        <v>17</v>
      </c>
      <c r="Y152" s="540"/>
      <c r="Z152" s="217">
        <v>4</v>
      </c>
      <c r="AA152" s="217">
        <v>2812.6782884310642</v>
      </c>
      <c r="AB152" s="214">
        <f t="shared" si="106"/>
        <v>703.16957210776604</v>
      </c>
      <c r="AC152" s="211">
        <f t="shared" si="114"/>
        <v>18</v>
      </c>
      <c r="AD152" s="540"/>
      <c r="AE152" s="217">
        <v>4</v>
      </c>
      <c r="AF152" s="217">
        <v>2822.2132144304892</v>
      </c>
      <c r="AG152" s="214">
        <f t="shared" si="107"/>
        <v>705.5533036076223</v>
      </c>
      <c r="AH152" s="211">
        <f t="shared" si="115"/>
        <v>17</v>
      </c>
      <c r="AI152" s="540"/>
      <c r="AJ152" s="217">
        <v>4</v>
      </c>
      <c r="AK152" s="217">
        <v>2824.1248418388886</v>
      </c>
      <c r="AL152" s="214">
        <f t="shared" si="108"/>
        <v>706.03121045972216</v>
      </c>
      <c r="AM152" s="211">
        <f t="shared" si="116"/>
        <v>17</v>
      </c>
      <c r="AN152" s="540"/>
      <c r="AO152" s="217">
        <v>4</v>
      </c>
      <c r="AP152" s="217">
        <v>2824.1843759353505</v>
      </c>
      <c r="AQ152" s="214">
        <f t="shared" si="109"/>
        <v>706.04609398383764</v>
      </c>
      <c r="AR152" s="211">
        <f t="shared" si="117"/>
        <v>18</v>
      </c>
      <c r="AS152" s="540"/>
      <c r="AT152" s="217">
        <v>4</v>
      </c>
      <c r="AU152" s="217">
        <v>2832.1450151057393</v>
      </c>
      <c r="AV152" s="214">
        <f t="shared" si="110"/>
        <v>708.03625377643482</v>
      </c>
      <c r="AW152" s="211">
        <f t="shared" si="118"/>
        <v>17</v>
      </c>
      <c r="AX152" s="540"/>
    </row>
    <row r="153" spans="1:50" ht="14.25" hidden="1" customHeight="1" outlineLevel="1">
      <c r="B153" s="460"/>
      <c r="C153" s="209">
        <v>7</v>
      </c>
      <c r="D153" s="212" t="s">
        <v>175</v>
      </c>
      <c r="E153" s="213">
        <v>5</v>
      </c>
      <c r="F153" s="209">
        <v>3300</v>
      </c>
      <c r="G153" s="214">
        <f t="shared" si="103"/>
        <v>660</v>
      </c>
      <c r="H153" s="501"/>
      <c r="I153" s="215">
        <f t="shared" si="111"/>
        <v>5</v>
      </c>
      <c r="J153" s="215">
        <f t="shared" si="111"/>
        <v>2814.830193832197</v>
      </c>
      <c r="K153" s="216">
        <f t="shared" si="111"/>
        <v>562.96603876643928</v>
      </c>
      <c r="L153" s="502"/>
      <c r="M153" s="215">
        <f>RANK(K153, K$147:$K$176)</f>
        <v>27</v>
      </c>
      <c r="N153" s="500"/>
      <c r="O153" s="497"/>
      <c r="P153" s="217">
        <v>5</v>
      </c>
      <c r="Q153" s="217">
        <v>2808.7309644669995</v>
      </c>
      <c r="R153" s="214">
        <f t="shared" si="104"/>
        <v>561.74619289339989</v>
      </c>
      <c r="S153" s="211">
        <f t="shared" si="112"/>
        <v>27</v>
      </c>
      <c r="T153" s="540"/>
      <c r="U153" s="217">
        <v>5</v>
      </c>
      <c r="V153" s="217">
        <v>2808.8522902727673</v>
      </c>
      <c r="W153" s="214">
        <f t="shared" si="105"/>
        <v>561.7704580545535</v>
      </c>
      <c r="X153" s="211">
        <f t="shared" si="113"/>
        <v>27</v>
      </c>
      <c r="Y153" s="540"/>
      <c r="Z153" s="217">
        <v>5</v>
      </c>
      <c r="AA153" s="217">
        <v>2812.2621564482006</v>
      </c>
      <c r="AB153" s="214">
        <f t="shared" si="106"/>
        <v>562.45243128964012</v>
      </c>
      <c r="AC153" s="211">
        <f t="shared" si="114"/>
        <v>27</v>
      </c>
      <c r="AD153" s="540"/>
      <c r="AE153" s="217">
        <v>5</v>
      </c>
      <c r="AF153" s="217">
        <v>2813.7657180674878</v>
      </c>
      <c r="AG153" s="214">
        <f t="shared" si="107"/>
        <v>562.75314361349751</v>
      </c>
      <c r="AH153" s="211">
        <f t="shared" si="115"/>
        <v>27</v>
      </c>
      <c r="AI153" s="540"/>
      <c r="AJ153" s="217">
        <v>5</v>
      </c>
      <c r="AK153" s="217">
        <v>2814.5454545454613</v>
      </c>
      <c r="AL153" s="214">
        <f t="shared" si="108"/>
        <v>562.90909090909224</v>
      </c>
      <c r="AM153" s="211">
        <f t="shared" si="116"/>
        <v>27</v>
      </c>
      <c r="AN153" s="540"/>
      <c r="AO153" s="217">
        <v>5</v>
      </c>
      <c r="AP153" s="217">
        <v>2813.7735849056494</v>
      </c>
      <c r="AQ153" s="214">
        <f t="shared" si="109"/>
        <v>562.75471698112983</v>
      </c>
      <c r="AR153" s="211">
        <f t="shared" si="117"/>
        <v>26</v>
      </c>
      <c r="AS153" s="540"/>
      <c r="AT153" s="217">
        <v>5</v>
      </c>
      <c r="AU153" s="217">
        <v>2831.8811881188108</v>
      </c>
      <c r="AV153" s="214">
        <f t="shared" si="110"/>
        <v>566.37623762376211</v>
      </c>
      <c r="AW153" s="211">
        <f t="shared" si="118"/>
        <v>25</v>
      </c>
      <c r="AX153" s="540"/>
    </row>
    <row r="154" spans="1:50" ht="14.25" hidden="1" customHeight="1" outlineLevel="1">
      <c r="B154" s="460"/>
      <c r="C154" s="209">
        <v>8</v>
      </c>
      <c r="D154" s="212" t="s">
        <v>173</v>
      </c>
      <c r="E154" s="213">
        <v>3</v>
      </c>
      <c r="F154" s="209">
        <v>3600</v>
      </c>
      <c r="G154" s="214">
        <f t="shared" si="103"/>
        <v>1200</v>
      </c>
      <c r="H154" s="501"/>
      <c r="I154" s="215">
        <f t="shared" si="111"/>
        <v>3</v>
      </c>
      <c r="J154" s="215">
        <f t="shared" si="111"/>
        <v>3004.7941337584962</v>
      </c>
      <c r="K154" s="216">
        <f t="shared" si="111"/>
        <v>1001.5980445861654</v>
      </c>
      <c r="L154" s="502"/>
      <c r="M154" s="215">
        <f>RANK(K154, K$147:$K$176)</f>
        <v>3</v>
      </c>
      <c r="N154" s="500"/>
      <c r="O154" s="497"/>
      <c r="P154" s="217">
        <v>3</v>
      </c>
      <c r="Q154" s="217">
        <v>2997.4070872947273</v>
      </c>
      <c r="R154" s="214">
        <f t="shared" si="104"/>
        <v>999.13569576490909</v>
      </c>
      <c r="S154" s="211">
        <f t="shared" si="112"/>
        <v>5</v>
      </c>
      <c r="T154" s="540"/>
      <c r="U154" s="217">
        <v>3</v>
      </c>
      <c r="V154" s="217">
        <v>2998.0875108664122</v>
      </c>
      <c r="W154" s="214">
        <f t="shared" si="105"/>
        <v>999.36250362213741</v>
      </c>
      <c r="X154" s="211">
        <f t="shared" si="113"/>
        <v>4</v>
      </c>
      <c r="Y154" s="540"/>
      <c r="Z154" s="217">
        <v>3</v>
      </c>
      <c r="AA154" s="217">
        <v>3003.3382137628128</v>
      </c>
      <c r="AB154" s="214">
        <f t="shared" si="106"/>
        <v>1001.1127379209375</v>
      </c>
      <c r="AC154" s="211">
        <f t="shared" si="114"/>
        <v>3</v>
      </c>
      <c r="AD154" s="540"/>
      <c r="AE154" s="217">
        <v>3</v>
      </c>
      <c r="AF154" s="217">
        <v>3005.3333333333335</v>
      </c>
      <c r="AG154" s="214">
        <f t="shared" si="107"/>
        <v>1001.7777777777778</v>
      </c>
      <c r="AH154" s="211">
        <f t="shared" si="115"/>
        <v>3</v>
      </c>
      <c r="AI154" s="540"/>
      <c r="AJ154" s="217">
        <v>3</v>
      </c>
      <c r="AK154" s="217">
        <v>3006.3684609552674</v>
      </c>
      <c r="AL154" s="214">
        <f t="shared" si="108"/>
        <v>1002.1228203184224</v>
      </c>
      <c r="AM154" s="211">
        <f t="shared" si="116"/>
        <v>3</v>
      </c>
      <c r="AN154" s="540"/>
      <c r="AO154" s="217">
        <v>3</v>
      </c>
      <c r="AP154" s="217">
        <v>3006.5408136134038</v>
      </c>
      <c r="AQ154" s="214">
        <f t="shared" si="109"/>
        <v>1002.1802712044679</v>
      </c>
      <c r="AR154" s="211">
        <f t="shared" si="117"/>
        <v>3</v>
      </c>
      <c r="AS154" s="540"/>
      <c r="AT154" s="217">
        <v>3</v>
      </c>
      <c r="AU154" s="217">
        <v>3016.4835164835167</v>
      </c>
      <c r="AV154" s="214">
        <f t="shared" si="110"/>
        <v>1005.4945054945056</v>
      </c>
      <c r="AW154" s="211">
        <f t="shared" si="118"/>
        <v>3</v>
      </c>
      <c r="AX154" s="540"/>
    </row>
    <row r="155" spans="1:50" ht="14.25" hidden="1" customHeight="1" outlineLevel="1">
      <c r="B155" s="460"/>
      <c r="C155" s="209">
        <v>9</v>
      </c>
      <c r="D155" s="212" t="s">
        <v>180</v>
      </c>
      <c r="E155" s="213">
        <v>3</v>
      </c>
      <c r="F155" s="209">
        <v>3000</v>
      </c>
      <c r="G155" s="214">
        <f t="shared" si="103"/>
        <v>1000</v>
      </c>
      <c r="H155" s="501"/>
      <c r="I155" s="215">
        <f t="shared" si="111"/>
        <v>3</v>
      </c>
      <c r="J155" s="215">
        <f t="shared" si="111"/>
        <v>2583.3679526976352</v>
      </c>
      <c r="K155" s="216">
        <f t="shared" si="111"/>
        <v>861.12265089921186</v>
      </c>
      <c r="L155" s="502"/>
      <c r="M155" s="215">
        <f>RANK(K155, K$147:$K$176)</f>
        <v>10</v>
      </c>
      <c r="N155" s="500"/>
      <c r="O155" s="497"/>
      <c r="P155" s="217">
        <v>3</v>
      </c>
      <c r="Q155" s="217">
        <v>2575.0889679715315</v>
      </c>
      <c r="R155" s="214">
        <f t="shared" si="104"/>
        <v>858.36298932384386</v>
      </c>
      <c r="S155" s="211">
        <f t="shared" si="112"/>
        <v>10</v>
      </c>
      <c r="T155" s="540"/>
      <c r="U155" s="217">
        <v>3</v>
      </c>
      <c r="V155" s="217">
        <v>2580.915218162469</v>
      </c>
      <c r="W155" s="214">
        <f t="shared" si="105"/>
        <v>860.30507272082298</v>
      </c>
      <c r="X155" s="211">
        <f t="shared" si="113"/>
        <v>10</v>
      </c>
      <c r="Y155" s="540"/>
      <c r="Z155" s="217">
        <v>3</v>
      </c>
      <c r="AA155" s="217">
        <v>2583.3994947672322</v>
      </c>
      <c r="AB155" s="214">
        <f t="shared" si="106"/>
        <v>861.13316492241074</v>
      </c>
      <c r="AC155" s="211">
        <f t="shared" si="114"/>
        <v>10</v>
      </c>
      <c r="AD155" s="540"/>
      <c r="AE155" s="217">
        <v>3</v>
      </c>
      <c r="AF155" s="217">
        <v>2583.5799522673019</v>
      </c>
      <c r="AG155" s="214">
        <f t="shared" si="107"/>
        <v>861.19331742243401</v>
      </c>
      <c r="AH155" s="211">
        <f t="shared" si="115"/>
        <v>10</v>
      </c>
      <c r="AI155" s="540"/>
      <c r="AJ155" s="217">
        <v>3</v>
      </c>
      <c r="AK155" s="217">
        <v>2584.9825957235212</v>
      </c>
      <c r="AL155" s="214">
        <f t="shared" si="108"/>
        <v>861.66086524117372</v>
      </c>
      <c r="AM155" s="211">
        <f t="shared" si="116"/>
        <v>10</v>
      </c>
      <c r="AN155" s="540"/>
      <c r="AO155" s="217">
        <v>3</v>
      </c>
      <c r="AP155" s="217">
        <v>2585.5753102985582</v>
      </c>
      <c r="AQ155" s="214">
        <f t="shared" si="109"/>
        <v>861.85843676618606</v>
      </c>
      <c r="AR155" s="211">
        <f t="shared" si="117"/>
        <v>10</v>
      </c>
      <c r="AS155" s="540"/>
      <c r="AT155" s="217">
        <v>3</v>
      </c>
      <c r="AU155" s="217">
        <v>2590.0341296928345</v>
      </c>
      <c r="AV155" s="214">
        <f t="shared" si="110"/>
        <v>863.34470989761155</v>
      </c>
      <c r="AW155" s="211">
        <f t="shared" si="118"/>
        <v>10</v>
      </c>
      <c r="AX155" s="540"/>
    </row>
    <row r="156" spans="1:50" ht="14.25" hidden="1" customHeight="1" outlineLevel="1">
      <c r="B156" s="460"/>
      <c r="C156" s="209">
        <v>10</v>
      </c>
      <c r="D156" s="212" t="s">
        <v>174</v>
      </c>
      <c r="E156" s="213">
        <v>4</v>
      </c>
      <c r="F156" s="209">
        <v>3000</v>
      </c>
      <c r="G156" s="214">
        <f t="shared" si="103"/>
        <v>750</v>
      </c>
      <c r="H156" s="501"/>
      <c r="I156" s="215">
        <f t="shared" si="111"/>
        <v>4</v>
      </c>
      <c r="J156" s="215">
        <f t="shared" si="111"/>
        <v>2557.4388352407723</v>
      </c>
      <c r="K156" s="216">
        <f t="shared" si="111"/>
        <v>639.35970881019307</v>
      </c>
      <c r="L156" s="502"/>
      <c r="M156" s="215">
        <f>RANK(K156, K$147:$K$176)</f>
        <v>21</v>
      </c>
      <c r="N156" s="500"/>
      <c r="O156" s="497"/>
      <c r="P156" s="217">
        <v>4</v>
      </c>
      <c r="Q156" s="217">
        <v>2551.9807923169296</v>
      </c>
      <c r="R156" s="214">
        <f t="shared" si="104"/>
        <v>637.99519807923241</v>
      </c>
      <c r="S156" s="211">
        <f t="shared" si="112"/>
        <v>21</v>
      </c>
      <c r="T156" s="540"/>
      <c r="U156" s="217">
        <v>4</v>
      </c>
      <c r="V156" s="217">
        <v>2558.2978723404258</v>
      </c>
      <c r="W156" s="214">
        <f t="shared" si="105"/>
        <v>639.57446808510645</v>
      </c>
      <c r="X156" s="211">
        <f t="shared" si="113"/>
        <v>21</v>
      </c>
      <c r="Y156" s="540"/>
      <c r="Z156" s="217">
        <v>4</v>
      </c>
      <c r="AA156" s="217">
        <v>2559.550561797751</v>
      </c>
      <c r="AB156" s="214">
        <f t="shared" si="106"/>
        <v>639.88764044943775</v>
      </c>
      <c r="AC156" s="211">
        <f t="shared" si="114"/>
        <v>21</v>
      </c>
      <c r="AD156" s="540"/>
      <c r="AE156" s="217">
        <v>4</v>
      </c>
      <c r="AF156" s="217">
        <v>2559.3750000000155</v>
      </c>
      <c r="AG156" s="214">
        <f t="shared" si="107"/>
        <v>639.84375000000387</v>
      </c>
      <c r="AH156" s="211">
        <f t="shared" si="115"/>
        <v>21</v>
      </c>
      <c r="AI156" s="540"/>
      <c r="AJ156" s="217">
        <v>4</v>
      </c>
      <c r="AK156" s="217">
        <v>2557.9899497487422</v>
      </c>
      <c r="AL156" s="214">
        <f t="shared" si="108"/>
        <v>639.49748743718555</v>
      </c>
      <c r="AM156" s="211">
        <f t="shared" si="116"/>
        <v>21</v>
      </c>
      <c r="AN156" s="540"/>
      <c r="AO156" s="217"/>
      <c r="AP156" s="217"/>
      <c r="AQ156" s="214"/>
      <c r="AR156" s="211"/>
      <c r="AS156" s="540"/>
      <c r="AT156" s="217"/>
      <c r="AU156" s="217"/>
      <c r="AV156" s="214"/>
      <c r="AW156" s="211"/>
      <c r="AX156" s="540"/>
    </row>
    <row r="157" spans="1:50" ht="14.25" hidden="1" customHeight="1" outlineLevel="1">
      <c r="B157" s="460"/>
      <c r="C157" s="209">
        <v>11</v>
      </c>
      <c r="D157" s="212" t="s">
        <v>171</v>
      </c>
      <c r="E157" s="213">
        <v>3</v>
      </c>
      <c r="F157" s="209">
        <v>3300</v>
      </c>
      <c r="G157" s="214">
        <f t="shared" si="103"/>
        <v>1100</v>
      </c>
      <c r="H157" s="501"/>
      <c r="I157" s="215">
        <f t="shared" si="111"/>
        <v>3</v>
      </c>
      <c r="J157" s="215">
        <f t="shared" si="111"/>
        <v>2818.54269080106</v>
      </c>
      <c r="K157" s="216">
        <f t="shared" si="111"/>
        <v>939.51423026701991</v>
      </c>
      <c r="L157" s="502"/>
      <c r="M157" s="215">
        <f>RANK(K157, K$147:$K$176)</f>
        <v>9</v>
      </c>
      <c r="N157" s="500"/>
      <c r="O157" s="497"/>
      <c r="P157" s="217">
        <v>3</v>
      </c>
      <c r="Q157" s="217">
        <v>2807.7772867874496</v>
      </c>
      <c r="R157" s="214">
        <f t="shared" si="104"/>
        <v>935.9257622624832</v>
      </c>
      <c r="S157" s="211">
        <f t="shared" si="112"/>
        <v>9</v>
      </c>
      <c r="T157" s="540"/>
      <c r="U157" s="217">
        <v>3</v>
      </c>
      <c r="V157" s="217">
        <v>2811.948283548817</v>
      </c>
      <c r="W157" s="214">
        <f t="shared" si="105"/>
        <v>937.3160945162723</v>
      </c>
      <c r="X157" s="211">
        <f t="shared" si="113"/>
        <v>9</v>
      </c>
      <c r="Y157" s="540"/>
      <c r="Z157" s="217">
        <v>3</v>
      </c>
      <c r="AA157" s="217">
        <v>2816.6666666666642</v>
      </c>
      <c r="AB157" s="214">
        <f t="shared" si="106"/>
        <v>938.88888888888812</v>
      </c>
      <c r="AC157" s="211">
        <f t="shared" si="114"/>
        <v>9</v>
      </c>
      <c r="AD157" s="540"/>
      <c r="AE157" s="217">
        <v>3</v>
      </c>
      <c r="AF157" s="217">
        <v>2821.374045801525</v>
      </c>
      <c r="AG157" s="214">
        <f t="shared" si="107"/>
        <v>940.45801526717503</v>
      </c>
      <c r="AH157" s="211">
        <f t="shared" si="115"/>
        <v>9</v>
      </c>
      <c r="AI157" s="540"/>
      <c r="AJ157" s="217">
        <v>3</v>
      </c>
      <c r="AK157" s="217">
        <v>2821.9431592861893</v>
      </c>
      <c r="AL157" s="214">
        <f t="shared" si="108"/>
        <v>940.64771976206305</v>
      </c>
      <c r="AM157" s="211">
        <f t="shared" si="116"/>
        <v>9</v>
      </c>
      <c r="AN157" s="540"/>
      <c r="AO157" s="217">
        <v>3</v>
      </c>
      <c r="AP157" s="217">
        <v>2821.748586341886</v>
      </c>
      <c r="AQ157" s="214">
        <f t="shared" si="109"/>
        <v>940.58286211396205</v>
      </c>
      <c r="AR157" s="211">
        <f t="shared" si="117"/>
        <v>9</v>
      </c>
      <c r="AS157" s="540"/>
      <c r="AT157" s="217">
        <v>3</v>
      </c>
      <c r="AU157" s="217">
        <v>2828.3408071748877</v>
      </c>
      <c r="AV157" s="214">
        <f t="shared" si="110"/>
        <v>942.78026905829586</v>
      </c>
      <c r="AW157" s="211">
        <f t="shared" si="118"/>
        <v>9</v>
      </c>
      <c r="AX157" s="540"/>
    </row>
    <row r="158" spans="1:50" ht="14.25" hidden="1" customHeight="1" outlineLevel="1">
      <c r="B158" s="460"/>
      <c r="C158" s="209">
        <v>12</v>
      </c>
      <c r="D158" s="212" t="s">
        <v>178</v>
      </c>
      <c r="E158" s="213">
        <v>3</v>
      </c>
      <c r="F158" s="209">
        <v>3600</v>
      </c>
      <c r="G158" s="214">
        <f t="shared" si="103"/>
        <v>1200</v>
      </c>
      <c r="H158" s="501"/>
      <c r="I158" s="215">
        <f t="shared" si="111"/>
        <v>3</v>
      </c>
      <c r="J158" s="215">
        <f t="shared" si="111"/>
        <v>3001.5534096301099</v>
      </c>
      <c r="K158" s="216">
        <f t="shared" si="111"/>
        <v>1000.5178032100367</v>
      </c>
      <c r="L158" s="502"/>
      <c r="M158" s="215">
        <f>RANK(K158, K$147:$K$176)</f>
        <v>4</v>
      </c>
      <c r="N158" s="500"/>
      <c r="O158" s="497"/>
      <c r="P158" s="217">
        <v>3</v>
      </c>
      <c r="Q158" s="217">
        <v>2997.4296205630358</v>
      </c>
      <c r="R158" s="214">
        <f t="shared" si="104"/>
        <v>999.14320685434529</v>
      </c>
      <c r="S158" s="211">
        <f t="shared" si="112"/>
        <v>4</v>
      </c>
      <c r="T158" s="540"/>
      <c r="U158" s="217">
        <v>3</v>
      </c>
      <c r="V158" s="217">
        <v>2997.9445655559016</v>
      </c>
      <c r="W158" s="214">
        <f t="shared" si="105"/>
        <v>999.31485518530053</v>
      </c>
      <c r="X158" s="211">
        <f t="shared" si="113"/>
        <v>5</v>
      </c>
      <c r="Y158" s="540"/>
      <c r="Z158" s="217">
        <v>3</v>
      </c>
      <c r="AA158" s="217">
        <v>2998.6534145559508</v>
      </c>
      <c r="AB158" s="214">
        <f t="shared" si="106"/>
        <v>999.55113818531697</v>
      </c>
      <c r="AC158" s="211">
        <f t="shared" si="114"/>
        <v>5</v>
      </c>
      <c r="AD158" s="540"/>
      <c r="AE158" s="217">
        <v>3</v>
      </c>
      <c r="AF158" s="217">
        <v>3001.1214953271037</v>
      </c>
      <c r="AG158" s="214">
        <f t="shared" si="107"/>
        <v>1000.3738317757012</v>
      </c>
      <c r="AH158" s="211">
        <f t="shared" si="115"/>
        <v>4</v>
      </c>
      <c r="AI158" s="540"/>
      <c r="AJ158" s="217">
        <v>3</v>
      </c>
      <c r="AK158" s="217">
        <v>3002.6709834075259</v>
      </c>
      <c r="AL158" s="214">
        <f t="shared" si="108"/>
        <v>1000.8903278025086</v>
      </c>
      <c r="AM158" s="211">
        <f t="shared" si="116"/>
        <v>4</v>
      </c>
      <c r="AN158" s="540"/>
      <c r="AO158" s="217">
        <v>3</v>
      </c>
      <c r="AP158" s="217">
        <v>3003.1468531468536</v>
      </c>
      <c r="AQ158" s="214">
        <f t="shared" si="109"/>
        <v>1001.0489510489512</v>
      </c>
      <c r="AR158" s="211">
        <f t="shared" si="117"/>
        <v>4</v>
      </c>
      <c r="AS158" s="540"/>
      <c r="AT158" s="217">
        <v>3</v>
      </c>
      <c r="AU158" s="217">
        <v>3009.9069348543985</v>
      </c>
      <c r="AV158" s="214">
        <f t="shared" si="110"/>
        <v>1003.3023116181329</v>
      </c>
      <c r="AW158" s="211">
        <f t="shared" si="118"/>
        <v>5</v>
      </c>
      <c r="AX158" s="540"/>
    </row>
    <row r="159" spans="1:50" ht="14.25" hidden="1" customHeight="1" outlineLevel="1">
      <c r="B159" s="460"/>
      <c r="C159" s="209">
        <v>13</v>
      </c>
      <c r="D159" s="212" t="s">
        <v>201</v>
      </c>
      <c r="E159" s="213">
        <v>3</v>
      </c>
      <c r="F159" s="209">
        <v>3300</v>
      </c>
      <c r="G159" s="214">
        <f t="shared" si="103"/>
        <v>1100</v>
      </c>
      <c r="H159" s="501"/>
      <c r="I159" s="215">
        <f t="shared" si="111"/>
        <v>3</v>
      </c>
      <c r="J159" s="215">
        <f t="shared" si="111"/>
        <v>2837.9740181797611</v>
      </c>
      <c r="K159" s="216">
        <f t="shared" si="111"/>
        <v>945.99133939325361</v>
      </c>
      <c r="L159" s="502"/>
      <c r="M159" s="215">
        <f>RANK(K159, K$147:$K$176)</f>
        <v>7</v>
      </c>
      <c r="N159" s="500"/>
      <c r="O159" s="497"/>
      <c r="P159" s="217">
        <v>3</v>
      </c>
      <c r="Q159" s="217">
        <v>2832.8879753340193</v>
      </c>
      <c r="R159" s="214">
        <f t="shared" si="104"/>
        <v>944.2959917780064</v>
      </c>
      <c r="S159" s="211">
        <f t="shared" si="112"/>
        <v>7</v>
      </c>
      <c r="T159" s="540"/>
      <c r="U159" s="217">
        <v>3</v>
      </c>
      <c r="V159" s="217">
        <v>2832.9918388609135</v>
      </c>
      <c r="W159" s="214">
        <f t="shared" si="105"/>
        <v>944.3306129536378</v>
      </c>
      <c r="X159" s="211">
        <f t="shared" si="113"/>
        <v>7</v>
      </c>
      <c r="Y159" s="540"/>
      <c r="Z159" s="217">
        <v>3</v>
      </c>
      <c r="AA159" s="217">
        <v>2836.6946278779233</v>
      </c>
      <c r="AB159" s="214">
        <f t="shared" si="106"/>
        <v>945.56487595930776</v>
      </c>
      <c r="AC159" s="211">
        <f t="shared" si="114"/>
        <v>7</v>
      </c>
      <c r="AD159" s="540"/>
      <c r="AE159" s="217">
        <v>3</v>
      </c>
      <c r="AF159" s="217">
        <v>2837.6098418277688</v>
      </c>
      <c r="AG159" s="214">
        <f t="shared" si="107"/>
        <v>945.86994727592298</v>
      </c>
      <c r="AH159" s="211">
        <f t="shared" si="115"/>
        <v>7</v>
      </c>
      <c r="AI159" s="540"/>
      <c r="AJ159" s="217">
        <v>3</v>
      </c>
      <c r="AK159" s="217">
        <v>2838.1641419850766</v>
      </c>
      <c r="AL159" s="214">
        <f t="shared" si="108"/>
        <v>946.05471399502551</v>
      </c>
      <c r="AM159" s="211">
        <f t="shared" si="116"/>
        <v>7</v>
      </c>
      <c r="AN159" s="540"/>
      <c r="AO159" s="217">
        <v>3</v>
      </c>
      <c r="AP159" s="217">
        <v>2838.2591750568354</v>
      </c>
      <c r="AQ159" s="214">
        <f t="shared" si="109"/>
        <v>946.08639168561183</v>
      </c>
      <c r="AR159" s="211">
        <f t="shared" si="117"/>
        <v>8</v>
      </c>
      <c r="AS159" s="540"/>
      <c r="AT159" s="217">
        <v>3</v>
      </c>
      <c r="AU159" s="217">
        <v>2849.21052631579</v>
      </c>
      <c r="AV159" s="214">
        <f t="shared" si="110"/>
        <v>949.73684210526335</v>
      </c>
      <c r="AW159" s="211">
        <f t="shared" si="118"/>
        <v>7</v>
      </c>
      <c r="AX159" s="540"/>
    </row>
    <row r="160" spans="1:50" ht="14.25" hidden="1" customHeight="1" outlineLevel="1">
      <c r="B160" s="460"/>
      <c r="C160" s="209">
        <v>14</v>
      </c>
      <c r="D160" s="212" t="s">
        <v>196</v>
      </c>
      <c r="E160" s="213">
        <v>4</v>
      </c>
      <c r="F160" s="209">
        <v>3300</v>
      </c>
      <c r="G160" s="214">
        <f t="shared" si="103"/>
        <v>825</v>
      </c>
      <c r="H160" s="501"/>
      <c r="I160" s="215">
        <f t="shared" si="111"/>
        <v>4</v>
      </c>
      <c r="J160" s="215">
        <f t="shared" si="111"/>
        <v>2852.8598900797815</v>
      </c>
      <c r="K160" s="216">
        <f t="shared" si="111"/>
        <v>713.21497251994538</v>
      </c>
      <c r="L160" s="502"/>
      <c r="M160" s="215">
        <f>RANK(K160, K$147:$K$176)</f>
        <v>11</v>
      </c>
      <c r="N160" s="500"/>
      <c r="O160" s="497"/>
      <c r="P160" s="217">
        <v>4</v>
      </c>
      <c r="Q160" s="217">
        <v>2845.248390192542</v>
      </c>
      <c r="R160" s="214">
        <f t="shared" si="104"/>
        <v>711.31209754813551</v>
      </c>
      <c r="S160" s="211">
        <f t="shared" si="112"/>
        <v>12</v>
      </c>
      <c r="T160" s="540"/>
      <c r="U160" s="217">
        <v>4</v>
      </c>
      <c r="V160" s="217">
        <v>2847.4677726888899</v>
      </c>
      <c r="W160" s="214">
        <f t="shared" si="105"/>
        <v>711.86694317222248</v>
      </c>
      <c r="X160" s="211">
        <f t="shared" si="113"/>
        <v>12</v>
      </c>
      <c r="Y160" s="540"/>
      <c r="Z160" s="217">
        <v>4</v>
      </c>
      <c r="AA160" s="217">
        <v>2857.2471424454898</v>
      </c>
      <c r="AB160" s="214">
        <f t="shared" si="106"/>
        <v>714.31178561137244</v>
      </c>
      <c r="AC160" s="211">
        <f t="shared" si="114"/>
        <v>11</v>
      </c>
      <c r="AD160" s="540"/>
      <c r="AE160" s="217">
        <v>4</v>
      </c>
      <c r="AF160" s="217">
        <v>2857.5242195909586</v>
      </c>
      <c r="AG160" s="214">
        <f t="shared" si="107"/>
        <v>714.38105489773966</v>
      </c>
      <c r="AH160" s="211">
        <f t="shared" si="115"/>
        <v>11</v>
      </c>
      <c r="AI160" s="540"/>
      <c r="AJ160" s="217">
        <v>4</v>
      </c>
      <c r="AK160" s="217">
        <v>2859.7468354430384</v>
      </c>
      <c r="AL160" s="214">
        <f t="shared" si="108"/>
        <v>714.93670886075961</v>
      </c>
      <c r="AM160" s="211">
        <f t="shared" si="116"/>
        <v>11</v>
      </c>
      <c r="AN160" s="540"/>
      <c r="AO160" s="217">
        <v>4</v>
      </c>
      <c r="AP160" s="217">
        <v>2851.3710382377521</v>
      </c>
      <c r="AQ160" s="214">
        <f t="shared" si="109"/>
        <v>712.84275955943804</v>
      </c>
      <c r="AR160" s="211">
        <f t="shared" si="117"/>
        <v>12</v>
      </c>
      <c r="AS160" s="540"/>
      <c r="AT160" s="217">
        <v>4</v>
      </c>
      <c r="AU160" s="217">
        <v>2851.4138319597996</v>
      </c>
      <c r="AV160" s="214">
        <f t="shared" si="110"/>
        <v>712.8534579899499</v>
      </c>
      <c r="AW160" s="211">
        <f t="shared" si="118"/>
        <v>12</v>
      </c>
      <c r="AX160" s="540"/>
    </row>
    <row r="161" spans="2:50" ht="14.25" hidden="1" customHeight="1" outlineLevel="1">
      <c r="B161" s="460"/>
      <c r="C161" s="209">
        <v>15</v>
      </c>
      <c r="D161" s="212" t="s">
        <v>195</v>
      </c>
      <c r="E161" s="213">
        <v>3</v>
      </c>
      <c r="F161" s="209">
        <v>3600</v>
      </c>
      <c r="G161" s="214">
        <f t="shared" si="103"/>
        <v>1200</v>
      </c>
      <c r="H161" s="501"/>
      <c r="I161" s="215">
        <f t="shared" si="111"/>
        <v>3</v>
      </c>
      <c r="J161" s="215">
        <f t="shared" si="111"/>
        <v>3018.9266354667566</v>
      </c>
      <c r="K161" s="216">
        <f t="shared" si="111"/>
        <v>1006.3088784889187</v>
      </c>
      <c r="L161" s="502"/>
      <c r="M161" s="215">
        <f>RANK(K161, K$147:$K$176)</f>
        <v>2</v>
      </c>
      <c r="N161" s="500"/>
      <c r="O161" s="497"/>
      <c r="P161" s="217">
        <v>3</v>
      </c>
      <c r="Q161" s="217">
        <v>3016.5592167474224</v>
      </c>
      <c r="R161" s="214">
        <f t="shared" si="104"/>
        <v>1005.5197389158075</v>
      </c>
      <c r="S161" s="211">
        <f t="shared" si="112"/>
        <v>1</v>
      </c>
      <c r="T161" s="540"/>
      <c r="U161" s="217">
        <v>3</v>
      </c>
      <c r="V161" s="217">
        <v>3018.354446842668</v>
      </c>
      <c r="W161" s="214">
        <f t="shared" si="105"/>
        <v>1006.1181489475561</v>
      </c>
      <c r="X161" s="211">
        <f t="shared" si="113"/>
        <v>1</v>
      </c>
      <c r="Y161" s="540"/>
      <c r="Z161" s="217">
        <v>3</v>
      </c>
      <c r="AA161" s="217">
        <v>3017.6269693282979</v>
      </c>
      <c r="AB161" s="214">
        <f t="shared" si="106"/>
        <v>1005.8756564427659</v>
      </c>
      <c r="AC161" s="211">
        <f t="shared" si="114"/>
        <v>2</v>
      </c>
      <c r="AD161" s="540"/>
      <c r="AE161" s="217">
        <v>3</v>
      </c>
      <c r="AF161" s="217">
        <v>3021.9653179190764</v>
      </c>
      <c r="AG161" s="214">
        <f t="shared" si="107"/>
        <v>1007.3217726396921</v>
      </c>
      <c r="AH161" s="211">
        <f t="shared" si="115"/>
        <v>1</v>
      </c>
      <c r="AI161" s="540"/>
      <c r="AJ161" s="217">
        <v>3</v>
      </c>
      <c r="AK161" s="217">
        <v>3017.5358050254968</v>
      </c>
      <c r="AL161" s="214">
        <f t="shared" si="108"/>
        <v>1005.8452683418323</v>
      </c>
      <c r="AM161" s="211">
        <f t="shared" si="116"/>
        <v>2</v>
      </c>
      <c r="AN161" s="540"/>
      <c r="AO161" s="217">
        <v>3</v>
      </c>
      <c r="AP161" s="217">
        <v>3019.7439587532717</v>
      </c>
      <c r="AQ161" s="214">
        <f t="shared" si="109"/>
        <v>1006.5813195844239</v>
      </c>
      <c r="AR161" s="211">
        <f t="shared" si="117"/>
        <v>2</v>
      </c>
      <c r="AS161" s="540"/>
      <c r="AT161" s="217">
        <v>3</v>
      </c>
      <c r="AU161" s="217">
        <v>3020.7007336510601</v>
      </c>
      <c r="AV161" s="214">
        <f t="shared" si="110"/>
        <v>1006.9002445503534</v>
      </c>
      <c r="AW161" s="211">
        <f t="shared" si="118"/>
        <v>2</v>
      </c>
      <c r="AX161" s="540"/>
    </row>
    <row r="162" spans="2:50" ht="14.25" hidden="1" customHeight="1" outlineLevel="1">
      <c r="B162" s="460"/>
      <c r="C162" s="209">
        <v>16</v>
      </c>
      <c r="D162" s="212" t="s">
        <v>192</v>
      </c>
      <c r="E162" s="213">
        <v>4</v>
      </c>
      <c r="F162" s="209">
        <v>2700</v>
      </c>
      <c r="G162" s="214">
        <f t="shared" si="103"/>
        <v>675</v>
      </c>
      <c r="H162" s="501"/>
      <c r="I162" s="215">
        <f t="shared" si="111"/>
        <v>4</v>
      </c>
      <c r="J162" s="215">
        <f t="shared" si="111"/>
        <v>2403.0781365014227</v>
      </c>
      <c r="K162" s="216">
        <f t="shared" si="111"/>
        <v>600.76953412535568</v>
      </c>
      <c r="L162" s="502"/>
      <c r="M162" s="215">
        <f>RANK(K162, K$147:$K$176)</f>
        <v>24</v>
      </c>
      <c r="N162" s="500"/>
      <c r="O162" s="497"/>
      <c r="P162" s="217">
        <v>4</v>
      </c>
      <c r="Q162" s="217">
        <v>2402.3201546769787</v>
      </c>
      <c r="R162" s="214">
        <f t="shared" si="104"/>
        <v>600.58003866924469</v>
      </c>
      <c r="S162" s="211">
        <f t="shared" si="112"/>
        <v>24</v>
      </c>
      <c r="T162" s="540"/>
      <c r="U162" s="217">
        <v>4</v>
      </c>
      <c r="V162" s="217">
        <v>2402.8749401054156</v>
      </c>
      <c r="W162" s="214">
        <f t="shared" si="105"/>
        <v>600.7187350263539</v>
      </c>
      <c r="X162" s="211">
        <f t="shared" si="113"/>
        <v>24</v>
      </c>
      <c r="Y162" s="540"/>
      <c r="Z162" s="217">
        <v>4</v>
      </c>
      <c r="AA162" s="217">
        <v>2402.9222935576713</v>
      </c>
      <c r="AB162" s="214">
        <f t="shared" si="106"/>
        <v>600.73057338941783</v>
      </c>
      <c r="AC162" s="211">
        <f t="shared" si="114"/>
        <v>24</v>
      </c>
      <c r="AD162" s="540"/>
      <c r="AE162" s="217">
        <v>4</v>
      </c>
      <c r="AF162" s="217">
        <v>2403.0743801652898</v>
      </c>
      <c r="AG162" s="214">
        <f t="shared" si="107"/>
        <v>600.76859504132244</v>
      </c>
      <c r="AH162" s="211">
        <f t="shared" si="115"/>
        <v>24</v>
      </c>
      <c r="AI162" s="540"/>
      <c r="AJ162" s="217">
        <v>4</v>
      </c>
      <c r="AK162" s="217">
        <v>2403.2503660322104</v>
      </c>
      <c r="AL162" s="214">
        <f t="shared" si="108"/>
        <v>600.81259150805261</v>
      </c>
      <c r="AM162" s="211">
        <f t="shared" si="116"/>
        <v>24</v>
      </c>
      <c r="AN162" s="540"/>
      <c r="AO162" s="217">
        <v>4</v>
      </c>
      <c r="AP162" s="217">
        <v>2403.3802816901416</v>
      </c>
      <c r="AQ162" s="214">
        <f t="shared" si="109"/>
        <v>600.8450704225354</v>
      </c>
      <c r="AR162" s="211">
        <f t="shared" si="117"/>
        <v>23</v>
      </c>
      <c r="AS162" s="540"/>
      <c r="AT162" s="217">
        <v>4</v>
      </c>
      <c r="AU162" s="217">
        <v>2403.7245392822506</v>
      </c>
      <c r="AV162" s="214">
        <f t="shared" si="110"/>
        <v>600.93113482056265</v>
      </c>
      <c r="AW162" s="211">
        <f t="shared" si="118"/>
        <v>23</v>
      </c>
      <c r="AX162" s="540"/>
    </row>
    <row r="163" spans="2:50" ht="14.25" hidden="1" customHeight="1" outlineLevel="1">
      <c r="B163" s="460"/>
      <c r="C163" s="209">
        <v>17</v>
      </c>
      <c r="D163" s="212" t="s">
        <v>186</v>
      </c>
      <c r="E163" s="213">
        <v>4</v>
      </c>
      <c r="F163" s="209">
        <v>3300</v>
      </c>
      <c r="G163" s="214">
        <f t="shared" si="103"/>
        <v>825</v>
      </c>
      <c r="H163" s="501"/>
      <c r="I163" s="215">
        <f t="shared" si="111"/>
        <v>4</v>
      </c>
      <c r="J163" s="215">
        <f t="shared" si="111"/>
        <v>2824.5372437905644</v>
      </c>
      <c r="K163" s="216">
        <f t="shared" si="111"/>
        <v>706.1343109476411</v>
      </c>
      <c r="L163" s="502"/>
      <c r="M163" s="215">
        <f>RANK(K163, K$147:$K$176)</f>
        <v>16</v>
      </c>
      <c r="N163" s="500"/>
      <c r="O163" s="497"/>
      <c r="P163" s="217">
        <v>4</v>
      </c>
      <c r="Q163" s="217">
        <v>2814.2388758782181</v>
      </c>
      <c r="R163" s="214">
        <f t="shared" si="104"/>
        <v>703.55971896955452</v>
      </c>
      <c r="S163" s="211">
        <f t="shared" si="112"/>
        <v>16</v>
      </c>
      <c r="T163" s="540"/>
      <c r="U163" s="217">
        <v>4</v>
      </c>
      <c r="V163" s="217">
        <v>2820.3488372093007</v>
      </c>
      <c r="W163" s="214">
        <f t="shared" si="105"/>
        <v>705.08720930232516</v>
      </c>
      <c r="X163" s="211">
        <f t="shared" si="113"/>
        <v>16</v>
      </c>
      <c r="Y163" s="540"/>
      <c r="Z163" s="217">
        <v>4</v>
      </c>
      <c r="AA163" s="217">
        <v>2820.9375000000032</v>
      </c>
      <c r="AB163" s="214">
        <f t="shared" si="106"/>
        <v>705.2343750000008</v>
      </c>
      <c r="AC163" s="211">
        <f t="shared" si="114"/>
        <v>16</v>
      </c>
      <c r="AD163" s="540"/>
      <c r="AE163" s="217">
        <v>4</v>
      </c>
      <c r="AF163" s="217">
        <v>2823.7691001697826</v>
      </c>
      <c r="AG163" s="214">
        <f t="shared" si="107"/>
        <v>705.94227504244566</v>
      </c>
      <c r="AH163" s="211">
        <f t="shared" si="115"/>
        <v>16</v>
      </c>
      <c r="AI163" s="540"/>
      <c r="AJ163" s="217">
        <v>4</v>
      </c>
      <c r="AK163" s="217">
        <v>2827.2952853597994</v>
      </c>
      <c r="AL163" s="214">
        <f t="shared" si="108"/>
        <v>706.82382133994986</v>
      </c>
      <c r="AM163" s="211">
        <f t="shared" si="116"/>
        <v>16</v>
      </c>
      <c r="AN163" s="540"/>
      <c r="AO163" s="217">
        <v>4</v>
      </c>
      <c r="AP163" s="217">
        <v>2829.367536488277</v>
      </c>
      <c r="AQ163" s="214">
        <f t="shared" si="109"/>
        <v>707.34188412206925</v>
      </c>
      <c r="AR163" s="211">
        <f t="shared" si="117"/>
        <v>16</v>
      </c>
      <c r="AS163" s="540"/>
      <c r="AT163" s="217">
        <v>4</v>
      </c>
      <c r="AU163" s="217">
        <v>2835.8035714285675</v>
      </c>
      <c r="AV163" s="214">
        <f t="shared" si="110"/>
        <v>708.95089285714187</v>
      </c>
      <c r="AW163" s="211">
        <f t="shared" si="118"/>
        <v>16</v>
      </c>
      <c r="AX163" s="540"/>
    </row>
    <row r="164" spans="2:50" ht="14.25" hidden="1" customHeight="1" outlineLevel="1">
      <c r="B164" s="460"/>
      <c r="C164" s="209">
        <v>18</v>
      </c>
      <c r="D164" s="212" t="s">
        <v>193</v>
      </c>
      <c r="E164" s="213">
        <v>4</v>
      </c>
      <c r="F164" s="209">
        <v>3300</v>
      </c>
      <c r="G164" s="214">
        <f t="shared" si="103"/>
        <v>825</v>
      </c>
      <c r="H164" s="501"/>
      <c r="I164" s="215">
        <f t="shared" si="111"/>
        <v>4</v>
      </c>
      <c r="J164" s="215">
        <f t="shared" si="111"/>
        <v>2815.1462382807595</v>
      </c>
      <c r="K164" s="216">
        <f t="shared" si="111"/>
        <v>703.78655957018987</v>
      </c>
      <c r="L164" s="502"/>
      <c r="M164" s="215">
        <f>RANK(K164, K$147:$K$176)</f>
        <v>18</v>
      </c>
      <c r="N164" s="500"/>
      <c r="O164" s="497"/>
      <c r="P164" s="217">
        <v>4</v>
      </c>
      <c r="Q164" s="217">
        <v>2810.6602059357951</v>
      </c>
      <c r="R164" s="214">
        <f t="shared" si="104"/>
        <v>702.66505148394879</v>
      </c>
      <c r="S164" s="211">
        <f t="shared" si="112"/>
        <v>18</v>
      </c>
      <c r="T164" s="540"/>
      <c r="U164" s="217">
        <v>4</v>
      </c>
      <c r="V164" s="217">
        <v>2810.8654453569234</v>
      </c>
      <c r="W164" s="214">
        <f t="shared" si="105"/>
        <v>702.71636133923084</v>
      </c>
      <c r="X164" s="211">
        <f t="shared" si="113"/>
        <v>18</v>
      </c>
      <c r="Y164" s="540"/>
      <c r="Z164" s="217">
        <v>4</v>
      </c>
      <c r="AA164" s="217">
        <v>2819.6496049467528</v>
      </c>
      <c r="AB164" s="214">
        <f t="shared" si="106"/>
        <v>704.9124012366882</v>
      </c>
      <c r="AC164" s="211">
        <f t="shared" si="114"/>
        <v>17</v>
      </c>
      <c r="AD164" s="540"/>
      <c r="AE164" s="217">
        <v>4</v>
      </c>
      <c r="AF164" s="217">
        <v>2821.1473565804326</v>
      </c>
      <c r="AG164" s="214">
        <f t="shared" si="107"/>
        <v>705.28683914510816</v>
      </c>
      <c r="AH164" s="211">
        <f t="shared" si="115"/>
        <v>18</v>
      </c>
      <c r="AI164" s="540"/>
      <c r="AJ164" s="217">
        <v>4</v>
      </c>
      <c r="AK164" s="217">
        <v>2822.1221864951767</v>
      </c>
      <c r="AL164" s="214">
        <f t="shared" si="108"/>
        <v>705.53054662379418</v>
      </c>
      <c r="AM164" s="211">
        <f t="shared" si="116"/>
        <v>18</v>
      </c>
      <c r="AN164" s="540"/>
      <c r="AO164" s="217">
        <v>4</v>
      </c>
      <c r="AP164" s="217">
        <v>2824.5338567222784</v>
      </c>
      <c r="AQ164" s="214">
        <f t="shared" si="109"/>
        <v>706.1334641805696</v>
      </c>
      <c r="AR164" s="211">
        <f t="shared" si="117"/>
        <v>17</v>
      </c>
      <c r="AS164" s="540"/>
      <c r="AT164" s="217">
        <v>4</v>
      </c>
      <c r="AU164" s="217">
        <v>2797.0450119279571</v>
      </c>
      <c r="AV164" s="214">
        <f t="shared" si="110"/>
        <v>699.26125298198929</v>
      </c>
      <c r="AW164" s="211">
        <f t="shared" si="118"/>
        <v>19</v>
      </c>
      <c r="AX164" s="540"/>
    </row>
    <row r="165" spans="2:50" ht="14.25" hidden="1" customHeight="1" outlineLevel="1">
      <c r="B165" s="460"/>
      <c r="C165" s="209">
        <v>19</v>
      </c>
      <c r="D165" s="212" t="s">
        <v>197</v>
      </c>
      <c r="E165" s="213">
        <v>4</v>
      </c>
      <c r="F165" s="209">
        <v>3300</v>
      </c>
      <c r="G165" s="214">
        <f t="shared" si="103"/>
        <v>825</v>
      </c>
      <c r="H165" s="501"/>
      <c r="I165" s="215">
        <f t="shared" si="111"/>
        <v>4</v>
      </c>
      <c r="J165" s="215">
        <f t="shared" si="111"/>
        <v>2839.4513412112487</v>
      </c>
      <c r="K165" s="216">
        <f t="shared" si="111"/>
        <v>709.86283530281219</v>
      </c>
      <c r="L165" s="502"/>
      <c r="M165" s="215">
        <f>RANK(K165, K$147:$K$176)</f>
        <v>13</v>
      </c>
      <c r="N165" s="500"/>
      <c r="O165" s="497"/>
      <c r="P165" s="217">
        <v>4</v>
      </c>
      <c r="Q165" s="217">
        <v>2831.6560009156806</v>
      </c>
      <c r="R165" s="214">
        <f t="shared" si="104"/>
        <v>707.91400022892014</v>
      </c>
      <c r="S165" s="211">
        <f t="shared" si="112"/>
        <v>13</v>
      </c>
      <c r="T165" s="540"/>
      <c r="U165" s="217">
        <v>4</v>
      </c>
      <c r="V165" s="217">
        <v>2832.0794841657848</v>
      </c>
      <c r="W165" s="214">
        <f t="shared" si="105"/>
        <v>708.01987104144621</v>
      </c>
      <c r="X165" s="211">
        <f t="shared" si="113"/>
        <v>13</v>
      </c>
      <c r="Y165" s="540"/>
      <c r="Z165" s="217">
        <v>4</v>
      </c>
      <c r="AA165" s="217">
        <v>2835.954407733373</v>
      </c>
      <c r="AB165" s="214">
        <f t="shared" si="106"/>
        <v>708.98860193334326</v>
      </c>
      <c r="AC165" s="211">
        <f t="shared" si="114"/>
        <v>13</v>
      </c>
      <c r="AD165" s="540"/>
      <c r="AE165" s="217">
        <v>4</v>
      </c>
      <c r="AF165" s="217">
        <v>2841.4285714285711</v>
      </c>
      <c r="AG165" s="214">
        <f t="shared" si="107"/>
        <v>710.35714285714278</v>
      </c>
      <c r="AH165" s="211">
        <f t="shared" si="115"/>
        <v>13</v>
      </c>
      <c r="AI165" s="540"/>
      <c r="AJ165" s="217">
        <v>4</v>
      </c>
      <c r="AK165" s="217">
        <v>2846.4047652815179</v>
      </c>
      <c r="AL165" s="214">
        <f t="shared" si="108"/>
        <v>711.60119132037948</v>
      </c>
      <c r="AM165" s="211">
        <f t="shared" si="116"/>
        <v>13</v>
      </c>
      <c r="AN165" s="540"/>
      <c r="AO165" s="217">
        <v>4</v>
      </c>
      <c r="AP165" s="217">
        <v>2846.7147683869584</v>
      </c>
      <c r="AQ165" s="214">
        <f t="shared" si="109"/>
        <v>711.67869209673961</v>
      </c>
      <c r="AR165" s="211">
        <f t="shared" si="117"/>
        <v>13</v>
      </c>
      <c r="AS165" s="540"/>
      <c r="AT165" s="217">
        <v>4</v>
      </c>
      <c r="AU165" s="217">
        <v>2841.9213905668544</v>
      </c>
      <c r="AV165" s="214">
        <f t="shared" si="110"/>
        <v>710.48034764171359</v>
      </c>
      <c r="AW165" s="211">
        <f t="shared" si="118"/>
        <v>13</v>
      </c>
      <c r="AX165" s="540"/>
    </row>
    <row r="166" spans="2:50" ht="14.25" hidden="1" customHeight="1" outlineLevel="1">
      <c r="B166" s="460"/>
      <c r="C166" s="209">
        <v>20</v>
      </c>
      <c r="D166" s="212" t="s">
        <v>191</v>
      </c>
      <c r="E166" s="213">
        <v>5</v>
      </c>
      <c r="F166" s="209">
        <v>3300</v>
      </c>
      <c r="G166" s="214">
        <f t="shared" si="103"/>
        <v>660</v>
      </c>
      <c r="H166" s="501"/>
      <c r="I166" s="215">
        <f t="shared" si="111"/>
        <v>5</v>
      </c>
      <c r="J166" s="215">
        <f t="shared" si="111"/>
        <v>2822.3171639114357</v>
      </c>
      <c r="K166" s="216">
        <f t="shared" si="111"/>
        <v>564.4634327822871</v>
      </c>
      <c r="L166" s="502"/>
      <c r="M166" s="215">
        <f>RANK(K166, K$147:$K$176)</f>
        <v>26</v>
      </c>
      <c r="N166" s="500"/>
      <c r="O166" s="497"/>
      <c r="P166" s="217">
        <v>5</v>
      </c>
      <c r="Q166" s="217">
        <v>2816.070711128968</v>
      </c>
      <c r="R166" s="214">
        <f t="shared" si="104"/>
        <v>563.21414222579358</v>
      </c>
      <c r="S166" s="211">
        <f t="shared" si="112"/>
        <v>26</v>
      </c>
      <c r="T166" s="540"/>
      <c r="U166" s="217">
        <v>5</v>
      </c>
      <c r="V166" s="217">
        <v>2816.3568773234265</v>
      </c>
      <c r="W166" s="214">
        <f t="shared" si="105"/>
        <v>563.27137546468532</v>
      </c>
      <c r="X166" s="211">
        <f t="shared" si="113"/>
        <v>26</v>
      </c>
      <c r="Y166" s="540"/>
      <c r="Z166" s="217">
        <v>5</v>
      </c>
      <c r="AA166" s="217">
        <v>2820.5856255545646</v>
      </c>
      <c r="AB166" s="214">
        <f t="shared" si="106"/>
        <v>564.11712511091287</v>
      </c>
      <c r="AC166" s="211">
        <f t="shared" si="114"/>
        <v>26</v>
      </c>
      <c r="AD166" s="540"/>
      <c r="AE166" s="217">
        <v>5</v>
      </c>
      <c r="AF166" s="217">
        <v>2824.3559718969668</v>
      </c>
      <c r="AG166" s="214">
        <f t="shared" si="107"/>
        <v>564.87119437939339</v>
      </c>
      <c r="AH166" s="211">
        <f t="shared" si="115"/>
        <v>26</v>
      </c>
      <c r="AI166" s="540"/>
      <c r="AJ166" s="217">
        <v>5</v>
      </c>
      <c r="AK166" s="217">
        <v>2825.3544620517014</v>
      </c>
      <c r="AL166" s="214">
        <f t="shared" si="108"/>
        <v>565.07089241034032</v>
      </c>
      <c r="AM166" s="211">
        <f t="shared" si="116"/>
        <v>26</v>
      </c>
      <c r="AN166" s="540"/>
      <c r="AO166" s="217">
        <v>5</v>
      </c>
      <c r="AP166" s="217">
        <v>2826.0408781226411</v>
      </c>
      <c r="AQ166" s="214">
        <f t="shared" si="109"/>
        <v>565.20817562452817</v>
      </c>
      <c r="AR166" s="211">
        <f t="shared" si="117"/>
        <v>25</v>
      </c>
      <c r="AS166" s="540"/>
      <c r="AT166" s="217">
        <v>5</v>
      </c>
      <c r="AU166" s="217">
        <v>2827.4556213017827</v>
      </c>
      <c r="AV166" s="214">
        <f t="shared" si="110"/>
        <v>565.49112426035651</v>
      </c>
      <c r="AW166" s="211">
        <f t="shared" si="118"/>
        <v>26</v>
      </c>
      <c r="AX166" s="540"/>
    </row>
    <row r="167" spans="2:50" ht="14.25" hidden="1" customHeight="1" outlineLevel="1">
      <c r="B167" s="460"/>
      <c r="C167" s="209">
        <v>21</v>
      </c>
      <c r="D167" s="212" t="s">
        <v>188</v>
      </c>
      <c r="E167" s="213">
        <v>3</v>
      </c>
      <c r="F167" s="209">
        <v>3600</v>
      </c>
      <c r="G167" s="214">
        <f t="shared" si="103"/>
        <v>1200</v>
      </c>
      <c r="H167" s="501"/>
      <c r="I167" s="215">
        <f t="shared" si="111"/>
        <v>3</v>
      </c>
      <c r="J167" s="215">
        <f t="shared" si="111"/>
        <v>2988.0904357305335</v>
      </c>
      <c r="K167" s="216">
        <f t="shared" si="111"/>
        <v>996.03014524351113</v>
      </c>
      <c r="L167" s="502"/>
      <c r="M167" s="215">
        <f>RANK(K167, K$147:$K$176)</f>
        <v>6</v>
      </c>
      <c r="N167" s="500"/>
      <c r="O167" s="497"/>
      <c r="P167" s="217">
        <v>3</v>
      </c>
      <c r="Q167" s="217">
        <v>2978.1779053084642</v>
      </c>
      <c r="R167" s="214">
        <f t="shared" si="104"/>
        <v>992.72596843615474</v>
      </c>
      <c r="S167" s="211">
        <f t="shared" si="112"/>
        <v>6</v>
      </c>
      <c r="T167" s="540"/>
      <c r="U167" s="217">
        <v>3</v>
      </c>
      <c r="V167" s="217">
        <v>2982.7759529447185</v>
      </c>
      <c r="W167" s="214">
        <f t="shared" si="105"/>
        <v>994.25865098157283</v>
      </c>
      <c r="X167" s="211">
        <f t="shared" si="113"/>
        <v>6</v>
      </c>
      <c r="Y167" s="540"/>
      <c r="Z167" s="217">
        <v>3</v>
      </c>
      <c r="AA167" s="217">
        <v>2982.3255595921764</v>
      </c>
      <c r="AB167" s="214">
        <f t="shared" si="106"/>
        <v>994.10851986405885</v>
      </c>
      <c r="AC167" s="211">
        <f t="shared" si="114"/>
        <v>6</v>
      </c>
      <c r="AD167" s="540"/>
      <c r="AE167" s="217">
        <v>3</v>
      </c>
      <c r="AF167" s="217">
        <v>2986.4556618757961</v>
      </c>
      <c r="AG167" s="214">
        <f t="shared" si="107"/>
        <v>995.48522062526536</v>
      </c>
      <c r="AH167" s="211">
        <f t="shared" si="115"/>
        <v>6</v>
      </c>
      <c r="AI167" s="540"/>
      <c r="AJ167" s="217">
        <v>3</v>
      </c>
      <c r="AK167" s="217">
        <v>2986.2166635859357</v>
      </c>
      <c r="AL167" s="214">
        <f t="shared" si="108"/>
        <v>995.40555452864521</v>
      </c>
      <c r="AM167" s="211">
        <f t="shared" si="116"/>
        <v>6</v>
      </c>
      <c r="AN167" s="540"/>
      <c r="AO167" s="217">
        <v>3</v>
      </c>
      <c r="AP167" s="217">
        <v>2990.6366639495018</v>
      </c>
      <c r="AQ167" s="214">
        <f t="shared" si="109"/>
        <v>996.87888798316726</v>
      </c>
      <c r="AR167" s="211">
        <f t="shared" si="117"/>
        <v>6</v>
      </c>
      <c r="AS167" s="540"/>
      <c r="AT167" s="217">
        <v>3</v>
      </c>
      <c r="AU167" s="217">
        <v>3010.0446428571395</v>
      </c>
      <c r="AV167" s="214">
        <f t="shared" si="110"/>
        <v>1003.3482142857132</v>
      </c>
      <c r="AW167" s="211">
        <f t="shared" si="118"/>
        <v>4</v>
      </c>
      <c r="AX167" s="540"/>
    </row>
    <row r="168" spans="2:50" ht="14.25" hidden="1" customHeight="1" outlineLevel="1">
      <c r="B168" s="460"/>
      <c r="C168" s="209">
        <v>22</v>
      </c>
      <c r="D168" s="212" t="s">
        <v>194</v>
      </c>
      <c r="E168" s="213">
        <v>3</v>
      </c>
      <c r="F168" s="209">
        <v>3600</v>
      </c>
      <c r="G168" s="214">
        <f t="shared" si="103"/>
        <v>1200</v>
      </c>
      <c r="H168" s="501"/>
      <c r="I168" s="215">
        <f t="shared" si="111"/>
        <v>3</v>
      </c>
      <c r="J168" s="215">
        <f t="shared" si="111"/>
        <v>2996.891912826849</v>
      </c>
      <c r="K168" s="216">
        <f t="shared" si="111"/>
        <v>998.96397094228303</v>
      </c>
      <c r="L168" s="502"/>
      <c r="M168" s="215">
        <f>RANK(K168, K$147:$K$176)</f>
        <v>5</v>
      </c>
      <c r="N168" s="500"/>
      <c r="O168" s="497"/>
      <c r="P168" s="217">
        <v>3</v>
      </c>
      <c r="Q168" s="217">
        <v>2997.5855130784748</v>
      </c>
      <c r="R168" s="214">
        <f t="shared" si="104"/>
        <v>999.19517102615828</v>
      </c>
      <c r="S168" s="211">
        <f t="shared" si="112"/>
        <v>3</v>
      </c>
      <c r="T168" s="540"/>
      <c r="U168" s="217">
        <v>3</v>
      </c>
      <c r="V168" s="217">
        <v>2998.1500513874657</v>
      </c>
      <c r="W168" s="214">
        <f t="shared" si="105"/>
        <v>999.38335046248858</v>
      </c>
      <c r="X168" s="211">
        <f t="shared" si="113"/>
        <v>3</v>
      </c>
      <c r="Y168" s="540"/>
      <c r="Z168" s="217">
        <v>3</v>
      </c>
      <c r="AA168" s="217">
        <v>2999.3296089385503</v>
      </c>
      <c r="AB168" s="214">
        <f t="shared" si="106"/>
        <v>999.77653631285011</v>
      </c>
      <c r="AC168" s="211">
        <f t="shared" si="114"/>
        <v>4</v>
      </c>
      <c r="AD168" s="540"/>
      <c r="AE168" s="217">
        <v>3</v>
      </c>
      <c r="AF168" s="217">
        <v>2996.1290322580689</v>
      </c>
      <c r="AG168" s="214">
        <f t="shared" si="107"/>
        <v>998.70967741935635</v>
      </c>
      <c r="AH168" s="211">
        <f t="shared" si="115"/>
        <v>5</v>
      </c>
      <c r="AI168" s="540"/>
      <c r="AJ168" s="217">
        <v>3</v>
      </c>
      <c r="AK168" s="217">
        <v>2997.1291866028773</v>
      </c>
      <c r="AL168" s="214">
        <f t="shared" si="108"/>
        <v>999.04306220095907</v>
      </c>
      <c r="AM168" s="211">
        <f t="shared" si="116"/>
        <v>5</v>
      </c>
      <c r="AN168" s="540"/>
      <c r="AO168" s="217">
        <v>3</v>
      </c>
      <c r="AP168" s="217">
        <v>2998.6887293162613</v>
      </c>
      <c r="AQ168" s="214">
        <f t="shared" si="109"/>
        <v>999.5629097720871</v>
      </c>
      <c r="AR168" s="211">
        <f t="shared" si="117"/>
        <v>5</v>
      </c>
      <c r="AS168" s="540"/>
      <c r="AT168" s="217">
        <v>3</v>
      </c>
      <c r="AU168" s="217">
        <v>2991.2312682062447</v>
      </c>
      <c r="AV168" s="214">
        <f t="shared" si="110"/>
        <v>997.07708940208158</v>
      </c>
      <c r="AW168" s="211">
        <f t="shared" si="118"/>
        <v>6</v>
      </c>
      <c r="AX168" s="540"/>
    </row>
    <row r="169" spans="2:50" ht="14.25" hidden="1" customHeight="1" outlineLevel="1">
      <c r="B169" s="460"/>
      <c r="C169" s="209">
        <v>23</v>
      </c>
      <c r="D169" s="212" t="s">
        <v>199</v>
      </c>
      <c r="E169" s="213">
        <v>3</v>
      </c>
      <c r="F169" s="209">
        <v>3300</v>
      </c>
      <c r="G169" s="214">
        <f t="shared" si="103"/>
        <v>1100</v>
      </c>
      <c r="H169" s="501"/>
      <c r="I169" s="215">
        <f t="shared" si="111"/>
        <v>3</v>
      </c>
      <c r="J169" s="215">
        <f t="shared" si="111"/>
        <v>2832.8845780156089</v>
      </c>
      <c r="K169" s="216">
        <f t="shared" si="111"/>
        <v>944.29485933853653</v>
      </c>
      <c r="L169" s="502"/>
      <c r="M169" s="215">
        <f>RANK(K169, K$147:$K$176)</f>
        <v>8</v>
      </c>
      <c r="N169" s="500"/>
      <c r="O169" s="497"/>
      <c r="P169" s="217">
        <v>3</v>
      </c>
      <c r="Q169" s="217">
        <v>2823.4168564920324</v>
      </c>
      <c r="R169" s="214">
        <f t="shared" si="104"/>
        <v>941.13895216401079</v>
      </c>
      <c r="S169" s="211">
        <f t="shared" si="112"/>
        <v>8</v>
      </c>
      <c r="T169" s="540"/>
      <c r="U169" s="217">
        <v>3</v>
      </c>
      <c r="V169" s="217">
        <v>2824.0018462958733</v>
      </c>
      <c r="W169" s="214">
        <f t="shared" si="105"/>
        <v>941.3339487652911</v>
      </c>
      <c r="X169" s="211">
        <f t="shared" si="113"/>
        <v>8</v>
      </c>
      <c r="Y169" s="540"/>
      <c r="Z169" s="217">
        <v>3</v>
      </c>
      <c r="AA169" s="217">
        <v>2831.7525773195812</v>
      </c>
      <c r="AB169" s="214">
        <f t="shared" si="106"/>
        <v>943.91752577319369</v>
      </c>
      <c r="AC169" s="211">
        <f t="shared" si="114"/>
        <v>8</v>
      </c>
      <c r="AD169" s="540"/>
      <c r="AE169" s="217">
        <v>3</v>
      </c>
      <c r="AF169" s="217">
        <v>2832.9628625643845</v>
      </c>
      <c r="AG169" s="214">
        <f t="shared" si="107"/>
        <v>944.32095418812821</v>
      </c>
      <c r="AH169" s="211">
        <f t="shared" si="115"/>
        <v>8</v>
      </c>
      <c r="AI169" s="540"/>
      <c r="AJ169" s="217">
        <v>3</v>
      </c>
      <c r="AK169" s="217">
        <v>2837.7990430622021</v>
      </c>
      <c r="AL169" s="214">
        <f t="shared" si="108"/>
        <v>945.93301435406738</v>
      </c>
      <c r="AM169" s="211">
        <f t="shared" si="116"/>
        <v>8</v>
      </c>
      <c r="AN169" s="540"/>
      <c r="AO169" s="217">
        <v>3</v>
      </c>
      <c r="AP169" s="217">
        <v>2838.7203988367273</v>
      </c>
      <c r="AQ169" s="214">
        <f t="shared" si="109"/>
        <v>946.24013294557574</v>
      </c>
      <c r="AR169" s="211">
        <f t="shared" si="117"/>
        <v>7</v>
      </c>
      <c r="AS169" s="540"/>
      <c r="AT169" s="217">
        <v>3</v>
      </c>
      <c r="AU169" s="217">
        <v>2841.5384615384655</v>
      </c>
      <c r="AV169" s="214">
        <f t="shared" si="110"/>
        <v>947.17948717948855</v>
      </c>
      <c r="AW169" s="211">
        <f t="shared" si="118"/>
        <v>8</v>
      </c>
      <c r="AX169" s="540"/>
    </row>
    <row r="170" spans="2:50" ht="14.25" hidden="1" customHeight="1" outlineLevel="1">
      <c r="B170" s="460"/>
      <c r="C170" s="209">
        <v>24</v>
      </c>
      <c r="D170" s="212" t="s">
        <v>190</v>
      </c>
      <c r="E170" s="213">
        <v>4</v>
      </c>
      <c r="F170" s="209">
        <v>3000</v>
      </c>
      <c r="G170" s="214">
        <f t="shared" si="103"/>
        <v>750</v>
      </c>
      <c r="H170" s="501"/>
      <c r="I170" s="215">
        <f t="shared" si="111"/>
        <v>4</v>
      </c>
      <c r="J170" s="215">
        <f t="shared" si="111"/>
        <v>2578.3718918903837</v>
      </c>
      <c r="K170" s="216">
        <f t="shared" si="111"/>
        <v>644.59297297259593</v>
      </c>
      <c r="L170" s="502"/>
      <c r="M170" s="215">
        <f>RANK(K170, K$147:$K$176)</f>
        <v>20</v>
      </c>
      <c r="N170" s="500"/>
      <c r="O170" s="497"/>
      <c r="P170" s="217">
        <v>4</v>
      </c>
      <c r="Q170" s="217">
        <v>2563.435194942047</v>
      </c>
      <c r="R170" s="214">
        <f t="shared" si="104"/>
        <v>640.85879873551175</v>
      </c>
      <c r="S170" s="211">
        <f t="shared" si="112"/>
        <v>20</v>
      </c>
      <c r="T170" s="540"/>
      <c r="U170" s="217">
        <v>4</v>
      </c>
      <c r="V170" s="217">
        <v>2570.862021481687</v>
      </c>
      <c r="W170" s="214">
        <f t="shared" si="105"/>
        <v>642.71550537042174</v>
      </c>
      <c r="X170" s="211">
        <f t="shared" si="113"/>
        <v>20</v>
      </c>
      <c r="Y170" s="540"/>
      <c r="Z170" s="217">
        <v>4</v>
      </c>
      <c r="AA170" s="217">
        <v>2578.8207685538264</v>
      </c>
      <c r="AB170" s="214">
        <f t="shared" si="106"/>
        <v>644.7051921384566</v>
      </c>
      <c r="AC170" s="211">
        <f t="shared" si="114"/>
        <v>20</v>
      </c>
      <c r="AD170" s="540"/>
      <c r="AE170" s="217">
        <v>4</v>
      </c>
      <c r="AF170" s="217">
        <v>2581.3688212927723</v>
      </c>
      <c r="AG170" s="214">
        <f t="shared" si="107"/>
        <v>645.34220532319307</v>
      </c>
      <c r="AH170" s="211">
        <f t="shared" si="115"/>
        <v>20</v>
      </c>
      <c r="AI170" s="540"/>
      <c r="AJ170" s="217">
        <v>4</v>
      </c>
      <c r="AK170" s="217">
        <v>2581.9300699300729</v>
      </c>
      <c r="AL170" s="214">
        <f t="shared" si="108"/>
        <v>645.48251748251823</v>
      </c>
      <c r="AM170" s="211">
        <f t="shared" si="116"/>
        <v>20</v>
      </c>
      <c r="AN170" s="540"/>
      <c r="AO170" s="217">
        <v>4</v>
      </c>
      <c r="AP170" s="217">
        <v>2582.4334411545169</v>
      </c>
      <c r="AQ170" s="214">
        <f t="shared" si="109"/>
        <v>645.60836028862923</v>
      </c>
      <c r="AR170" s="211">
        <f t="shared" si="117"/>
        <v>20</v>
      </c>
      <c r="AS170" s="540"/>
      <c r="AT170" s="217">
        <v>4</v>
      </c>
      <c r="AU170" s="217">
        <v>2589.7529258777636</v>
      </c>
      <c r="AV170" s="214">
        <f t="shared" si="110"/>
        <v>647.43823146944089</v>
      </c>
      <c r="AW170" s="211">
        <f t="shared" si="118"/>
        <v>20</v>
      </c>
      <c r="AX170" s="540"/>
    </row>
    <row r="171" spans="2:50" ht="14.25" hidden="1" customHeight="1" outlineLevel="1">
      <c r="B171" s="460"/>
      <c r="C171" s="209">
        <v>25</v>
      </c>
      <c r="D171" s="212" t="s">
        <v>187</v>
      </c>
      <c r="E171" s="213">
        <v>13</v>
      </c>
      <c r="F171" s="209">
        <v>3600</v>
      </c>
      <c r="G171" s="214">
        <f t="shared" si="103"/>
        <v>276.92307692307691</v>
      </c>
      <c r="H171" s="501"/>
      <c r="I171" s="215">
        <f t="shared" si="111"/>
        <v>13</v>
      </c>
      <c r="J171" s="215">
        <f t="shared" si="111"/>
        <v>3040.7140695990388</v>
      </c>
      <c r="K171" s="216">
        <f t="shared" si="111"/>
        <v>233.90108227684917</v>
      </c>
      <c r="L171" s="502"/>
      <c r="M171" s="215">
        <f>RANK(K171, K$147:$K$176)</f>
        <v>28</v>
      </c>
      <c r="N171" s="500"/>
      <c r="O171" s="497"/>
      <c r="P171" s="217">
        <v>13</v>
      </c>
      <c r="Q171" s="217">
        <v>3017.6974310180694</v>
      </c>
      <c r="R171" s="214">
        <f t="shared" si="104"/>
        <v>232.13057161677457</v>
      </c>
      <c r="S171" s="211">
        <f t="shared" si="112"/>
        <v>28</v>
      </c>
      <c r="T171" s="540"/>
      <c r="U171" s="217">
        <v>13</v>
      </c>
      <c r="V171" s="217">
        <v>3020.5896568390522</v>
      </c>
      <c r="W171" s="214">
        <f t="shared" si="105"/>
        <v>232.35305052608095</v>
      </c>
      <c r="X171" s="211">
        <f t="shared" si="113"/>
        <v>28</v>
      </c>
      <c r="Y171" s="540"/>
      <c r="Z171" s="217">
        <v>13</v>
      </c>
      <c r="AA171" s="217">
        <v>3039.7860962566824</v>
      </c>
      <c r="AB171" s="214">
        <f t="shared" si="106"/>
        <v>233.8296997120525</v>
      </c>
      <c r="AC171" s="211">
        <f t="shared" si="114"/>
        <v>28</v>
      </c>
      <c r="AD171" s="540"/>
      <c r="AE171" s="217">
        <v>13</v>
      </c>
      <c r="AF171" s="217">
        <v>3044.2816901408569</v>
      </c>
      <c r="AG171" s="214">
        <f t="shared" si="107"/>
        <v>234.17551462621975</v>
      </c>
      <c r="AH171" s="211">
        <f t="shared" si="115"/>
        <v>28</v>
      </c>
      <c r="AI171" s="540"/>
      <c r="AJ171" s="217">
        <v>13</v>
      </c>
      <c r="AK171" s="217">
        <v>3052.0975609756088</v>
      </c>
      <c r="AL171" s="214">
        <f t="shared" si="108"/>
        <v>234.77673545966221</v>
      </c>
      <c r="AM171" s="211">
        <f t="shared" si="116"/>
        <v>28</v>
      </c>
      <c r="AN171" s="540"/>
      <c r="AO171" s="217">
        <v>13</v>
      </c>
      <c r="AP171" s="217">
        <v>3052.2441651705476</v>
      </c>
      <c r="AQ171" s="214">
        <f t="shared" si="109"/>
        <v>234.78801270542675</v>
      </c>
      <c r="AR171" s="211">
        <f t="shared" si="117"/>
        <v>27</v>
      </c>
      <c r="AS171" s="540"/>
      <c r="AT171" s="217">
        <v>13</v>
      </c>
      <c r="AU171" s="217">
        <v>3058.3018867924543</v>
      </c>
      <c r="AV171" s="214">
        <f t="shared" si="110"/>
        <v>235.25399129172726</v>
      </c>
      <c r="AW171" s="211">
        <f t="shared" si="118"/>
        <v>27</v>
      </c>
      <c r="AX171" s="540"/>
    </row>
    <row r="172" spans="2:50" ht="14.25" hidden="1" customHeight="1" outlineLevel="1">
      <c r="B172" s="460"/>
      <c r="C172" s="209">
        <v>26</v>
      </c>
      <c r="D172" s="212" t="s">
        <v>183</v>
      </c>
      <c r="E172" s="213">
        <v>4</v>
      </c>
      <c r="F172" s="209">
        <v>3000</v>
      </c>
      <c r="G172" s="214">
        <f t="shared" si="103"/>
        <v>750</v>
      </c>
      <c r="H172" s="501"/>
      <c r="I172" s="215">
        <f t="shared" si="111"/>
        <v>4</v>
      </c>
      <c r="J172" s="215">
        <f t="shared" si="111"/>
        <v>2516.2646383359015</v>
      </c>
      <c r="K172" s="216">
        <f t="shared" si="111"/>
        <v>629.06615958397538</v>
      </c>
      <c r="L172" s="502"/>
      <c r="M172" s="215">
        <f>RANK(K172, K$147:$K$176)</f>
        <v>23</v>
      </c>
      <c r="N172" s="500"/>
      <c r="O172" s="497"/>
      <c r="P172" s="217">
        <v>4</v>
      </c>
      <c r="Q172" s="217">
        <v>2509.0281771132877</v>
      </c>
      <c r="R172" s="214">
        <f t="shared" si="104"/>
        <v>627.25704427832193</v>
      </c>
      <c r="S172" s="211">
        <f t="shared" si="112"/>
        <v>23</v>
      </c>
      <c r="T172" s="540"/>
      <c r="U172" s="217">
        <v>4</v>
      </c>
      <c r="V172" s="217">
        <v>2509.6660808435881</v>
      </c>
      <c r="W172" s="214">
        <f t="shared" si="105"/>
        <v>627.41652021089703</v>
      </c>
      <c r="X172" s="211">
        <f t="shared" si="113"/>
        <v>23</v>
      </c>
      <c r="Y172" s="540"/>
      <c r="Z172" s="217">
        <v>4</v>
      </c>
      <c r="AA172" s="217">
        <v>2512.7516778523554</v>
      </c>
      <c r="AB172" s="214">
        <f t="shared" si="106"/>
        <v>628.18791946308886</v>
      </c>
      <c r="AC172" s="211">
        <f t="shared" si="114"/>
        <v>23</v>
      </c>
      <c r="AD172" s="540"/>
      <c r="AE172" s="217">
        <v>4</v>
      </c>
      <c r="AF172" s="217">
        <v>2516.5289256198403</v>
      </c>
      <c r="AG172" s="214">
        <f t="shared" si="107"/>
        <v>629.13223140496007</v>
      </c>
      <c r="AH172" s="211">
        <f t="shared" si="115"/>
        <v>23</v>
      </c>
      <c r="AI172" s="540"/>
      <c r="AJ172" s="217">
        <v>4</v>
      </c>
      <c r="AK172" s="217">
        <v>2520.4353083434153</v>
      </c>
      <c r="AL172" s="214">
        <f t="shared" si="108"/>
        <v>630.10882708585382</v>
      </c>
      <c r="AM172" s="211">
        <f t="shared" si="116"/>
        <v>23</v>
      </c>
      <c r="AN172" s="540"/>
      <c r="AO172" s="217">
        <v>4</v>
      </c>
      <c r="AP172" s="217">
        <v>2520.1897733262972</v>
      </c>
      <c r="AQ172" s="214">
        <f t="shared" si="109"/>
        <v>630.0474433315743</v>
      </c>
      <c r="AR172" s="211">
        <f t="shared" si="117"/>
        <v>22</v>
      </c>
      <c r="AS172" s="540"/>
      <c r="AT172" s="217">
        <v>4</v>
      </c>
      <c r="AU172" s="217">
        <v>2525.2525252525247</v>
      </c>
      <c r="AV172" s="214">
        <f t="shared" si="110"/>
        <v>631.31313131313118</v>
      </c>
      <c r="AW172" s="211">
        <f t="shared" si="118"/>
        <v>22</v>
      </c>
      <c r="AX172" s="540"/>
    </row>
    <row r="173" spans="2:50" ht="14.25" hidden="1" customHeight="1" outlineLevel="1">
      <c r="B173" s="460"/>
      <c r="C173" s="209">
        <v>27</v>
      </c>
      <c r="D173" s="212" t="s">
        <v>185</v>
      </c>
      <c r="E173" s="213">
        <v>4</v>
      </c>
      <c r="F173" s="209">
        <v>3000</v>
      </c>
      <c r="G173" s="214">
        <f t="shared" si="103"/>
        <v>750</v>
      </c>
      <c r="H173" s="501"/>
      <c r="I173" s="215">
        <f t="shared" si="111"/>
        <v>4</v>
      </c>
      <c r="J173" s="215">
        <f t="shared" si="111"/>
        <v>2525.1263542695751</v>
      </c>
      <c r="K173" s="216">
        <f t="shared" si="111"/>
        <v>631.28158856739378</v>
      </c>
      <c r="L173" s="502"/>
      <c r="M173" s="215">
        <f>RANK(K173, K$147:$K$176)</f>
        <v>22</v>
      </c>
      <c r="N173" s="500"/>
      <c r="O173" s="497"/>
      <c r="P173" s="217">
        <v>4</v>
      </c>
      <c r="Q173" s="217">
        <v>2513.9664804469276</v>
      </c>
      <c r="R173" s="214">
        <f t="shared" si="104"/>
        <v>628.49162011173189</v>
      </c>
      <c r="S173" s="211">
        <f t="shared" si="112"/>
        <v>22</v>
      </c>
      <c r="T173" s="540"/>
      <c r="U173" s="217">
        <v>4</v>
      </c>
      <c r="V173" s="217">
        <v>2517.4224343675442</v>
      </c>
      <c r="W173" s="214">
        <f t="shared" si="105"/>
        <v>629.35560859188604</v>
      </c>
      <c r="X173" s="211">
        <f t="shared" si="113"/>
        <v>22</v>
      </c>
      <c r="Y173" s="540"/>
      <c r="Z173" s="217">
        <v>4</v>
      </c>
      <c r="AA173" s="217">
        <v>2520.965147453087</v>
      </c>
      <c r="AB173" s="214">
        <f t="shared" si="106"/>
        <v>630.24128686327174</v>
      </c>
      <c r="AC173" s="211">
        <f t="shared" si="114"/>
        <v>22</v>
      </c>
      <c r="AD173" s="540"/>
      <c r="AE173" s="217">
        <v>4</v>
      </c>
      <c r="AF173" s="217">
        <v>2525.194228634854</v>
      </c>
      <c r="AG173" s="214">
        <f t="shared" si="107"/>
        <v>631.29855715871349</v>
      </c>
      <c r="AH173" s="211">
        <f t="shared" si="115"/>
        <v>22</v>
      </c>
      <c r="AI173" s="540"/>
      <c r="AJ173" s="217">
        <v>4</v>
      </c>
      <c r="AK173" s="217">
        <v>2531.7557974443907</v>
      </c>
      <c r="AL173" s="214">
        <f t="shared" si="108"/>
        <v>632.93894936109768</v>
      </c>
      <c r="AM173" s="211">
        <f t="shared" si="116"/>
        <v>22</v>
      </c>
      <c r="AN173" s="540"/>
      <c r="AO173" s="217">
        <v>4</v>
      </c>
      <c r="AP173" s="217">
        <v>2530.9565217391328</v>
      </c>
      <c r="AQ173" s="214">
        <f t="shared" si="109"/>
        <v>632.73913043478319</v>
      </c>
      <c r="AR173" s="211">
        <f t="shared" si="117"/>
        <v>21</v>
      </c>
      <c r="AS173" s="540"/>
      <c r="AT173" s="217">
        <v>4</v>
      </c>
      <c r="AU173" s="217">
        <v>2535.6238698010884</v>
      </c>
      <c r="AV173" s="214">
        <f t="shared" si="110"/>
        <v>633.9059674502721</v>
      </c>
      <c r="AW173" s="211">
        <f t="shared" si="118"/>
        <v>21</v>
      </c>
      <c r="AX173" s="540"/>
    </row>
    <row r="174" spans="2:50" ht="14.25" hidden="1" customHeight="1" outlineLevel="1">
      <c r="B174" s="460"/>
      <c r="C174" s="209">
        <v>28</v>
      </c>
      <c r="D174" s="212" t="s">
        <v>189</v>
      </c>
      <c r="E174" s="209">
        <v>4</v>
      </c>
      <c r="F174" s="209">
        <v>3300</v>
      </c>
      <c r="G174" s="214">
        <f t="shared" si="103"/>
        <v>825</v>
      </c>
      <c r="H174" s="501"/>
      <c r="I174" s="215">
        <f t="shared" si="111"/>
        <v>4</v>
      </c>
      <c r="J174" s="215">
        <f t="shared" si="111"/>
        <v>2830.7544987205706</v>
      </c>
      <c r="K174" s="216">
        <f t="shared" si="111"/>
        <v>707.68862468014265</v>
      </c>
      <c r="L174" s="502"/>
      <c r="M174" s="215">
        <f>RANK(K174, K$147:$K$176)</f>
        <v>15</v>
      </c>
      <c r="N174" s="500"/>
      <c r="O174" s="497"/>
      <c r="P174" s="217">
        <v>4</v>
      </c>
      <c r="Q174" s="217">
        <v>2822.2065063649279</v>
      </c>
      <c r="R174" s="214">
        <f t="shared" si="104"/>
        <v>705.55162659123198</v>
      </c>
      <c r="S174" s="211">
        <f t="shared" si="112"/>
        <v>15</v>
      </c>
      <c r="T174" s="540"/>
      <c r="U174" s="217">
        <v>4</v>
      </c>
      <c r="V174" s="217">
        <v>2823.8653001464145</v>
      </c>
      <c r="W174" s="214">
        <f t="shared" si="105"/>
        <v>705.96632503660362</v>
      </c>
      <c r="X174" s="211">
        <f t="shared" si="113"/>
        <v>15</v>
      </c>
      <c r="Y174" s="540"/>
      <c r="Z174" s="217">
        <v>4</v>
      </c>
      <c r="AA174" s="217">
        <v>2826.1952591402178</v>
      </c>
      <c r="AB174" s="214">
        <f t="shared" si="106"/>
        <v>706.54881478505445</v>
      </c>
      <c r="AC174" s="211">
        <f t="shared" si="114"/>
        <v>15</v>
      </c>
      <c r="AD174" s="540"/>
      <c r="AE174" s="217">
        <v>4</v>
      </c>
      <c r="AF174" s="217">
        <v>2831.9578577699763</v>
      </c>
      <c r="AG174" s="214">
        <f t="shared" si="107"/>
        <v>707.98946444249407</v>
      </c>
      <c r="AH174" s="211">
        <f t="shared" si="115"/>
        <v>15</v>
      </c>
      <c r="AI174" s="540"/>
      <c r="AJ174" s="217">
        <v>4</v>
      </c>
      <c r="AK174" s="217">
        <v>2835.4694485842019</v>
      </c>
      <c r="AL174" s="214">
        <f t="shared" si="108"/>
        <v>708.86736214605048</v>
      </c>
      <c r="AM174" s="211">
        <f t="shared" si="116"/>
        <v>14</v>
      </c>
      <c r="AN174" s="540"/>
      <c r="AO174" s="217">
        <v>4</v>
      </c>
      <c r="AP174" s="217">
        <v>2837.3189626136773</v>
      </c>
      <c r="AQ174" s="214">
        <f t="shared" si="109"/>
        <v>709.32974065341932</v>
      </c>
      <c r="AR174" s="211">
        <f t="shared" si="117"/>
        <v>14</v>
      </c>
      <c r="AS174" s="540"/>
      <c r="AT174" s="217">
        <v>4</v>
      </c>
      <c r="AU174" s="217">
        <v>2838.2681564245809</v>
      </c>
      <c r="AV174" s="214">
        <f t="shared" si="110"/>
        <v>709.56703910614522</v>
      </c>
      <c r="AW174" s="211">
        <f t="shared" si="118"/>
        <v>15</v>
      </c>
      <c r="AX174" s="540"/>
    </row>
    <row r="175" spans="2:50" ht="14.25" hidden="1" customHeight="1" outlineLevel="1">
      <c r="B175" s="460"/>
      <c r="C175" s="209">
        <v>29</v>
      </c>
      <c r="D175" s="212"/>
      <c r="E175" s="209"/>
      <c r="F175" s="209"/>
      <c r="G175" s="214"/>
      <c r="H175" s="501"/>
      <c r="I175" s="215"/>
      <c r="J175" s="215"/>
      <c r="K175" s="216"/>
      <c r="L175" s="502"/>
      <c r="M175" s="215"/>
      <c r="N175" s="500"/>
      <c r="O175" s="497"/>
      <c r="P175" s="217"/>
      <c r="Q175" s="217"/>
      <c r="R175" s="214"/>
      <c r="S175" s="211"/>
      <c r="T175" s="540"/>
      <c r="U175" s="217"/>
      <c r="V175" s="217"/>
      <c r="W175" s="214"/>
      <c r="X175" s="211"/>
      <c r="Y175" s="540"/>
      <c r="Z175" s="217"/>
      <c r="AA175" s="217"/>
      <c r="AB175" s="214"/>
      <c r="AC175" s="211"/>
      <c r="AD175" s="540"/>
      <c r="AE175" s="211"/>
      <c r="AF175" s="211"/>
      <c r="AG175" s="214"/>
      <c r="AH175" s="211"/>
      <c r="AI175" s="540"/>
      <c r="AJ175" s="211"/>
      <c r="AK175" s="211"/>
      <c r="AL175" s="214"/>
      <c r="AM175" s="211"/>
      <c r="AN175" s="540"/>
      <c r="AO175" s="211"/>
      <c r="AP175" s="211"/>
      <c r="AQ175" s="214"/>
      <c r="AR175" s="211"/>
      <c r="AS175" s="540"/>
      <c r="AT175" s="211"/>
      <c r="AU175" s="211"/>
      <c r="AV175" s="214"/>
      <c r="AW175" s="211"/>
      <c r="AX175" s="540"/>
    </row>
    <row r="176" spans="2:50" ht="14.25" hidden="1" customHeight="1" outlineLevel="1">
      <c r="B176" s="460"/>
      <c r="C176" s="209">
        <v>30</v>
      </c>
      <c r="D176" s="212"/>
      <c r="E176" s="209"/>
      <c r="F176" s="209"/>
      <c r="G176" s="214"/>
      <c r="H176" s="501"/>
      <c r="I176" s="215"/>
      <c r="J176" s="215"/>
      <c r="K176" s="216"/>
      <c r="L176" s="502"/>
      <c r="M176" s="215"/>
      <c r="N176" s="500"/>
      <c r="O176" s="497"/>
      <c r="P176" s="211"/>
      <c r="Q176" s="217"/>
      <c r="R176" s="214"/>
      <c r="S176" s="211"/>
      <c r="T176" s="541"/>
      <c r="U176" s="211"/>
      <c r="V176" s="211"/>
      <c r="W176" s="214"/>
      <c r="X176" s="211"/>
      <c r="Y176" s="541"/>
      <c r="Z176" s="211"/>
      <c r="AA176" s="211"/>
      <c r="AB176" s="214"/>
      <c r="AC176" s="211"/>
      <c r="AD176" s="541"/>
      <c r="AE176" s="211"/>
      <c r="AF176" s="211"/>
      <c r="AG176" s="214"/>
      <c r="AH176" s="211"/>
      <c r="AI176" s="541"/>
      <c r="AJ176" s="211"/>
      <c r="AK176" s="211"/>
      <c r="AL176" s="214"/>
      <c r="AM176" s="211"/>
      <c r="AN176" s="541"/>
      <c r="AO176" s="211"/>
      <c r="AP176" s="211"/>
      <c r="AQ176" s="214"/>
      <c r="AR176" s="211"/>
      <c r="AS176" s="541"/>
      <c r="AT176" s="211"/>
      <c r="AU176" s="211"/>
      <c r="AV176" s="214"/>
      <c r="AW176" s="211"/>
      <c r="AX176" s="541"/>
    </row>
    <row r="177" spans="1:50" ht="14.25" customHeight="1" collapsed="1">
      <c r="B177" s="552" t="s">
        <v>203</v>
      </c>
      <c r="C177" s="503"/>
      <c r="D177" s="503"/>
      <c r="E177" s="503"/>
      <c r="F177" s="503"/>
      <c r="G177" s="503"/>
      <c r="H177" s="503"/>
      <c r="I177" s="503"/>
      <c r="J177" s="503"/>
      <c r="K177" s="503"/>
      <c r="L177" s="503"/>
      <c r="M177" s="504"/>
      <c r="N177" s="507" t="s">
        <v>128</v>
      </c>
      <c r="O177" s="507" t="s">
        <v>77</v>
      </c>
      <c r="P177" s="509">
        <f>AT142+1</f>
        <v>45902</v>
      </c>
      <c r="Q177" s="510"/>
      <c r="R177" s="510"/>
      <c r="S177" s="510"/>
      <c r="T177" s="510"/>
      <c r="U177" s="511">
        <f>P177+1</f>
        <v>45903</v>
      </c>
      <c r="V177" s="512"/>
      <c r="W177" s="512"/>
      <c r="X177" s="512"/>
      <c r="Y177" s="512"/>
      <c r="Z177" s="509">
        <f t="shared" ref="Z177" si="119">U177+1</f>
        <v>45904</v>
      </c>
      <c r="AA177" s="510"/>
      <c r="AB177" s="510"/>
      <c r="AC177" s="510"/>
      <c r="AD177" s="510"/>
      <c r="AE177" s="511">
        <f t="shared" ref="AE177" si="120">Z177+1</f>
        <v>45905</v>
      </c>
      <c r="AF177" s="512"/>
      <c r="AG177" s="512"/>
      <c r="AH177" s="512"/>
      <c r="AI177" s="512"/>
      <c r="AJ177" s="513">
        <f t="shared" ref="AJ177" si="121">AE177+1</f>
        <v>45906</v>
      </c>
      <c r="AK177" s="514"/>
      <c r="AL177" s="514"/>
      <c r="AM177" s="514"/>
      <c r="AN177" s="515"/>
      <c r="AO177" s="511">
        <f t="shared" ref="AO177" si="122">AJ177+1</f>
        <v>45907</v>
      </c>
      <c r="AP177" s="512"/>
      <c r="AQ177" s="512"/>
      <c r="AR177" s="512"/>
      <c r="AS177" s="512"/>
      <c r="AT177" s="513">
        <f t="shared" ref="AT177" si="123">AO177+1</f>
        <v>45908</v>
      </c>
      <c r="AU177" s="514"/>
      <c r="AV177" s="514"/>
      <c r="AW177" s="514"/>
      <c r="AX177" s="515"/>
    </row>
    <row r="178" spans="1:50" ht="14.25" customHeight="1">
      <c r="B178" s="505"/>
      <c r="C178" s="505"/>
      <c r="D178" s="505"/>
      <c r="E178" s="505"/>
      <c r="F178" s="505"/>
      <c r="G178" s="505"/>
      <c r="H178" s="505"/>
      <c r="I178" s="505"/>
      <c r="J178" s="505"/>
      <c r="K178" s="505"/>
      <c r="L178" s="505"/>
      <c r="M178" s="506"/>
      <c r="N178" s="508"/>
      <c r="O178" s="508"/>
      <c r="P178" s="516">
        <f>P177</f>
        <v>45902</v>
      </c>
      <c r="Q178" s="516"/>
      <c r="R178" s="516"/>
      <c r="S178" s="516"/>
      <c r="T178" s="516"/>
      <c r="U178" s="517">
        <f>U177</f>
        <v>45903</v>
      </c>
      <c r="V178" s="517"/>
      <c r="W178" s="517"/>
      <c r="X178" s="517"/>
      <c r="Y178" s="517"/>
      <c r="Z178" s="516">
        <f t="shared" ref="Z178" si="124">Z177</f>
        <v>45904</v>
      </c>
      <c r="AA178" s="516"/>
      <c r="AB178" s="516"/>
      <c r="AC178" s="516"/>
      <c r="AD178" s="516"/>
      <c r="AE178" s="517">
        <f t="shared" ref="AE178" si="125">AE177</f>
        <v>45905</v>
      </c>
      <c r="AF178" s="517"/>
      <c r="AG178" s="517"/>
      <c r="AH178" s="517"/>
      <c r="AI178" s="517"/>
      <c r="AJ178" s="518">
        <f t="shared" ref="AJ178" si="126">AJ177</f>
        <v>45906</v>
      </c>
      <c r="AK178" s="519"/>
      <c r="AL178" s="519"/>
      <c r="AM178" s="519"/>
      <c r="AN178" s="520"/>
      <c r="AO178" s="517">
        <f t="shared" ref="AO178" si="127">AO177</f>
        <v>45907</v>
      </c>
      <c r="AP178" s="517"/>
      <c r="AQ178" s="517"/>
      <c r="AR178" s="517"/>
      <c r="AS178" s="517"/>
      <c r="AT178" s="518">
        <f t="shared" ref="AT178" si="128">AT177</f>
        <v>45908</v>
      </c>
      <c r="AU178" s="519"/>
      <c r="AV178" s="519"/>
      <c r="AW178" s="519"/>
      <c r="AX178" s="520"/>
    </row>
    <row r="179" spans="1:50" ht="14.25" customHeight="1">
      <c r="B179" s="460" t="s">
        <v>129</v>
      </c>
      <c r="C179" s="460" t="s">
        <v>130</v>
      </c>
      <c r="D179" s="460"/>
      <c r="E179" s="460" t="s">
        <v>131</v>
      </c>
      <c r="F179" s="460"/>
      <c r="G179" s="460"/>
      <c r="H179" s="460" t="s">
        <v>132</v>
      </c>
      <c r="I179" s="499" t="s">
        <v>133</v>
      </c>
      <c r="J179" s="499"/>
      <c r="K179" s="499"/>
      <c r="L179" s="499" t="s">
        <v>132</v>
      </c>
      <c r="M179" s="499" t="s">
        <v>134</v>
      </c>
      <c r="N179" s="500"/>
      <c r="O179" s="497" t="s">
        <v>135</v>
      </c>
      <c r="P179" s="497" t="s">
        <v>136</v>
      </c>
      <c r="Q179" s="497"/>
      <c r="R179" s="497"/>
      <c r="S179" s="497"/>
      <c r="T179" s="497" t="s">
        <v>132</v>
      </c>
      <c r="U179" s="497" t="s">
        <v>136</v>
      </c>
      <c r="V179" s="497"/>
      <c r="W179" s="497"/>
      <c r="X179" s="497"/>
      <c r="Y179" s="497" t="s">
        <v>132</v>
      </c>
      <c r="Z179" s="497" t="s">
        <v>136</v>
      </c>
      <c r="AA179" s="497"/>
      <c r="AB179" s="497"/>
      <c r="AC179" s="497"/>
      <c r="AD179" s="497" t="s">
        <v>132</v>
      </c>
      <c r="AE179" s="497" t="s">
        <v>136</v>
      </c>
      <c r="AF179" s="497"/>
      <c r="AG179" s="497"/>
      <c r="AH179" s="497"/>
      <c r="AI179" s="497" t="s">
        <v>132</v>
      </c>
      <c r="AJ179" s="497" t="s">
        <v>136</v>
      </c>
      <c r="AK179" s="497"/>
      <c r="AL179" s="497"/>
      <c r="AM179" s="497"/>
      <c r="AN179" s="497" t="s">
        <v>132</v>
      </c>
      <c r="AO179" s="497" t="s">
        <v>136</v>
      </c>
      <c r="AP179" s="497"/>
      <c r="AQ179" s="497"/>
      <c r="AR179" s="497"/>
      <c r="AS179" s="497" t="s">
        <v>132</v>
      </c>
      <c r="AT179" s="497" t="s">
        <v>136</v>
      </c>
      <c r="AU179" s="497"/>
      <c r="AV179" s="497"/>
      <c r="AW179" s="497"/>
      <c r="AX179" s="497" t="s">
        <v>132</v>
      </c>
    </row>
    <row r="180" spans="1:50" ht="14.25" customHeight="1">
      <c r="B180" s="460"/>
      <c r="C180" s="460"/>
      <c r="D180" s="460"/>
      <c r="E180" s="460" t="s">
        <v>137</v>
      </c>
      <c r="F180" s="460"/>
      <c r="G180" s="460"/>
      <c r="H180" s="460"/>
      <c r="I180" s="499" t="s">
        <v>137</v>
      </c>
      <c r="J180" s="499"/>
      <c r="K180" s="499"/>
      <c r="L180" s="499"/>
      <c r="M180" s="499"/>
      <c r="N180" s="500"/>
      <c r="O180" s="497"/>
      <c r="P180" s="497" t="s">
        <v>138</v>
      </c>
      <c r="Q180" s="497"/>
      <c r="R180" s="497"/>
      <c r="S180" s="497"/>
      <c r="T180" s="497"/>
      <c r="U180" s="497" t="s">
        <v>138</v>
      </c>
      <c r="V180" s="497"/>
      <c r="W180" s="497"/>
      <c r="X180" s="497"/>
      <c r="Y180" s="497"/>
      <c r="Z180" s="497" t="s">
        <v>138</v>
      </c>
      <c r="AA180" s="497"/>
      <c r="AB180" s="497"/>
      <c r="AC180" s="497"/>
      <c r="AD180" s="497"/>
      <c r="AE180" s="497" t="s">
        <v>138</v>
      </c>
      <c r="AF180" s="497"/>
      <c r="AG180" s="497"/>
      <c r="AH180" s="497"/>
      <c r="AI180" s="497"/>
      <c r="AJ180" s="497" t="s">
        <v>138</v>
      </c>
      <c r="AK180" s="497"/>
      <c r="AL180" s="497"/>
      <c r="AM180" s="497"/>
      <c r="AN180" s="497"/>
      <c r="AO180" s="497" t="s">
        <v>138</v>
      </c>
      <c r="AP180" s="497"/>
      <c r="AQ180" s="497"/>
      <c r="AR180" s="497"/>
      <c r="AS180" s="497"/>
      <c r="AT180" s="497" t="s">
        <v>138</v>
      </c>
      <c r="AU180" s="497"/>
      <c r="AV180" s="497"/>
      <c r="AW180" s="497"/>
      <c r="AX180" s="497"/>
    </row>
    <row r="181" spans="1:50" ht="14.25" customHeight="1">
      <c r="A181" s="206"/>
      <c r="B181" s="460"/>
      <c r="C181" s="460"/>
      <c r="D181" s="460"/>
      <c r="E181" s="209" t="s">
        <v>139</v>
      </c>
      <c r="F181" s="209" t="s">
        <v>140</v>
      </c>
      <c r="G181" s="209" t="s">
        <v>141</v>
      </c>
      <c r="H181" s="460"/>
      <c r="I181" s="210" t="s">
        <v>139</v>
      </c>
      <c r="J181" s="210" t="s">
        <v>140</v>
      </c>
      <c r="K181" s="210" t="s">
        <v>141</v>
      </c>
      <c r="L181" s="499"/>
      <c r="M181" s="499"/>
      <c r="N181" s="500"/>
      <c r="O181" s="497"/>
      <c r="P181" s="211" t="s">
        <v>139</v>
      </c>
      <c r="Q181" s="211" t="s">
        <v>140</v>
      </c>
      <c r="R181" s="211" t="s">
        <v>141</v>
      </c>
      <c r="S181" s="211" t="s">
        <v>134</v>
      </c>
      <c r="T181" s="497"/>
      <c r="U181" s="211" t="s">
        <v>139</v>
      </c>
      <c r="V181" s="211" t="s">
        <v>140</v>
      </c>
      <c r="W181" s="211" t="s">
        <v>141</v>
      </c>
      <c r="X181" s="211" t="s">
        <v>134</v>
      </c>
      <c r="Y181" s="497"/>
      <c r="Z181" s="211" t="s">
        <v>139</v>
      </c>
      <c r="AA181" s="211" t="s">
        <v>140</v>
      </c>
      <c r="AB181" s="211" t="s">
        <v>141</v>
      </c>
      <c r="AC181" s="211" t="s">
        <v>134</v>
      </c>
      <c r="AD181" s="497"/>
      <c r="AE181" s="211" t="s">
        <v>139</v>
      </c>
      <c r="AF181" s="211" t="s">
        <v>140</v>
      </c>
      <c r="AG181" s="211" t="s">
        <v>141</v>
      </c>
      <c r="AH181" s="211" t="s">
        <v>134</v>
      </c>
      <c r="AI181" s="497"/>
      <c r="AJ181" s="211" t="s">
        <v>139</v>
      </c>
      <c r="AK181" s="211" t="s">
        <v>140</v>
      </c>
      <c r="AL181" s="211" t="s">
        <v>141</v>
      </c>
      <c r="AM181" s="211" t="s">
        <v>134</v>
      </c>
      <c r="AN181" s="497"/>
      <c r="AO181" s="211" t="s">
        <v>139</v>
      </c>
      <c r="AP181" s="211" t="s">
        <v>140</v>
      </c>
      <c r="AQ181" s="211" t="s">
        <v>141</v>
      </c>
      <c r="AR181" s="211" t="s">
        <v>134</v>
      </c>
      <c r="AS181" s="497"/>
      <c r="AT181" s="211" t="s">
        <v>139</v>
      </c>
      <c r="AU181" s="211" t="s">
        <v>140</v>
      </c>
      <c r="AV181" s="211" t="s">
        <v>141</v>
      </c>
      <c r="AW181" s="211" t="s">
        <v>134</v>
      </c>
      <c r="AX181" s="497"/>
    </row>
    <row r="182" spans="1:50" ht="14.25" customHeight="1">
      <c r="B182" s="460" t="s">
        <v>142</v>
      </c>
      <c r="C182" s="209">
        <v>1</v>
      </c>
      <c r="D182" s="212" t="s">
        <v>182</v>
      </c>
      <c r="E182" s="213">
        <v>4</v>
      </c>
      <c r="F182" s="209">
        <v>3300</v>
      </c>
      <c r="G182" s="214">
        <f t="shared" ref="G182:G210" si="129">F182/E182</f>
        <v>825</v>
      </c>
      <c r="H182" s="501">
        <f>AVERAGE(G182:G211)</f>
        <v>886.10079575596819</v>
      </c>
      <c r="I182" s="215">
        <f>AVERAGE(P182,U182,Z182,AE182,AJ182,AO182,AT182)</f>
        <v>4</v>
      </c>
      <c r="J182" s="215">
        <f>AVERAGE(Q182,V182,AA182,AF182,AK182,AP182,AU182)</f>
        <v>2847.4448409148545</v>
      </c>
      <c r="K182" s="216">
        <f>AVERAGE(R182,W182,AB182,AG182,AL182,AQ182,AV182)</f>
        <v>711.86121022871362</v>
      </c>
      <c r="L182" s="502">
        <f>IFERROR(AVERAGE(K182:K211),"-")</f>
        <v>757.02679306943014</v>
      </c>
      <c r="M182" s="215">
        <f>RANK(K182, K$182:$K$211)</f>
        <v>13</v>
      </c>
      <c r="N182" s="500"/>
      <c r="O182" s="497"/>
      <c r="P182" s="217">
        <v>4</v>
      </c>
      <c r="Q182" s="217">
        <v>2843.3757225433505</v>
      </c>
      <c r="R182" s="214">
        <f t="shared" ref="R182:R210" si="130">Q182/P182</f>
        <v>710.84393063583764</v>
      </c>
      <c r="S182" s="211">
        <f>RANK(R182, R$182:R$211)</f>
        <v>13</v>
      </c>
      <c r="T182" s="498">
        <f>AVERAGE(R182:R211)</f>
        <v>755.15187411773468</v>
      </c>
      <c r="U182" s="217">
        <v>4</v>
      </c>
      <c r="V182" s="217">
        <v>2845.4794520547925</v>
      </c>
      <c r="W182" s="214">
        <f t="shared" ref="W182:W210" si="131">V182/U182</f>
        <v>711.36986301369814</v>
      </c>
      <c r="X182" s="211">
        <f>RANK(W182, W$182:W$211)</f>
        <v>13</v>
      </c>
      <c r="Y182" s="498">
        <f>AVERAGE(W182:W211)</f>
        <v>755.87116002973903</v>
      </c>
      <c r="Z182" s="217">
        <v>4</v>
      </c>
      <c r="AA182" s="217">
        <v>2845.9738472126633</v>
      </c>
      <c r="AB182" s="214">
        <f t="shared" ref="AB182:AB210" si="132">AA182/Z182</f>
        <v>711.49346180316581</v>
      </c>
      <c r="AC182" s="211">
        <f>RANK(AB182, AB$182:AB$211)</f>
        <v>13</v>
      </c>
      <c r="AD182" s="498">
        <f>AVERAGE(AB182:AB211)</f>
        <v>756.41271924085868</v>
      </c>
      <c r="AE182" s="217">
        <v>4</v>
      </c>
      <c r="AF182" s="217">
        <v>2847.3026516306022</v>
      </c>
      <c r="AG182" s="214">
        <f t="shared" ref="AG182:AG210" si="133">AF182/AE182</f>
        <v>711.82566290765055</v>
      </c>
      <c r="AH182" s="211">
        <f>RANK(AG182, AG$182:AG$211)</f>
        <v>14</v>
      </c>
      <c r="AI182" s="498">
        <f>AVERAGE(AG182:AG211)</f>
        <v>757.50080178157486</v>
      </c>
      <c r="AJ182" s="217">
        <v>4</v>
      </c>
      <c r="AK182" s="217">
        <v>2847.2002530844684</v>
      </c>
      <c r="AL182" s="214">
        <f t="shared" ref="AL182:AL210" si="134">AK182/AJ182</f>
        <v>711.8000632711171</v>
      </c>
      <c r="AM182" s="211">
        <f>RANK(AL182, AL$182:AL$211)</f>
        <v>13</v>
      </c>
      <c r="AN182" s="498">
        <f>AVERAGE(AL182:AL211)</f>
        <v>757.87756275622905</v>
      </c>
      <c r="AO182" s="217">
        <v>4</v>
      </c>
      <c r="AP182" s="217">
        <v>2847.7383733276697</v>
      </c>
      <c r="AQ182" s="214">
        <f t="shared" ref="AQ182:AQ210" si="135">AP182/AO182</f>
        <v>711.93459333191743</v>
      </c>
      <c r="AR182" s="211">
        <f>RANK(AQ182, AQ$182:AQ$211)</f>
        <v>13</v>
      </c>
      <c r="AS182" s="498">
        <f>AVERAGE(AQ182:AQ211)</f>
        <v>758.05251809378126</v>
      </c>
      <c r="AT182" s="217">
        <v>4</v>
      </c>
      <c r="AU182" s="217">
        <v>2855.043586550436</v>
      </c>
      <c r="AV182" s="214">
        <f t="shared" ref="AV182:AV210" si="136">AU182/AT182</f>
        <v>713.76089663760899</v>
      </c>
      <c r="AW182" s="211">
        <f>RANK(AV182, AV$182:AV$211)</f>
        <v>13</v>
      </c>
      <c r="AX182" s="498">
        <f>AVERAGE(AV182:AV211)</f>
        <v>758.32091546609456</v>
      </c>
    </row>
    <row r="183" spans="1:50" ht="14.25" customHeight="1">
      <c r="B183" s="460"/>
      <c r="C183" s="209">
        <v>2</v>
      </c>
      <c r="D183" s="212" t="s">
        <v>179</v>
      </c>
      <c r="E183" s="213">
        <v>3</v>
      </c>
      <c r="F183" s="209">
        <v>3600</v>
      </c>
      <c r="G183" s="214">
        <f t="shared" si="129"/>
        <v>1200</v>
      </c>
      <c r="H183" s="501"/>
      <c r="I183" s="215">
        <f t="shared" ref="I183:K210" si="137">AVERAGE(P183,U183,Z183,AE183,AJ183,AO183,AT183)</f>
        <v>3</v>
      </c>
      <c r="J183" s="215">
        <f t="shared" si="137"/>
        <v>3024.6713126011346</v>
      </c>
      <c r="K183" s="216">
        <f t="shared" si="137"/>
        <v>1008.2237708670449</v>
      </c>
      <c r="L183" s="502"/>
      <c r="M183" s="215">
        <f>RANK(K183, K$182:$K$211)</f>
        <v>1</v>
      </c>
      <c r="N183" s="500"/>
      <c r="O183" s="497"/>
      <c r="P183" s="217">
        <v>3</v>
      </c>
      <c r="Q183" s="217">
        <v>3023.1529411764714</v>
      </c>
      <c r="R183" s="214">
        <f t="shared" si="130"/>
        <v>1007.7176470588238</v>
      </c>
      <c r="S183" s="211">
        <f t="shared" ref="S183:S210" si="138">RANK(R183, R$182:R$211)</f>
        <v>1</v>
      </c>
      <c r="T183" s="498"/>
      <c r="U183" s="217">
        <v>3</v>
      </c>
      <c r="V183" s="217">
        <v>3024</v>
      </c>
      <c r="W183" s="214">
        <f t="shared" si="131"/>
        <v>1008</v>
      </c>
      <c r="X183" s="211">
        <f t="shared" ref="X183:X210" si="139">RANK(W183, W$182:W$211)</f>
        <v>1</v>
      </c>
      <c r="Y183" s="498"/>
      <c r="Z183" s="217">
        <v>3</v>
      </c>
      <c r="AA183" s="217">
        <v>3023.8448647354562</v>
      </c>
      <c r="AB183" s="214">
        <f t="shared" si="132"/>
        <v>1007.9482882451521</v>
      </c>
      <c r="AC183" s="211">
        <f t="shared" ref="AC183:AC210" si="140">RANK(AB183, AB$182:AB$211)</f>
        <v>1</v>
      </c>
      <c r="AD183" s="498"/>
      <c r="AE183" s="217">
        <v>3</v>
      </c>
      <c r="AF183" s="217">
        <v>3024.8875562218923</v>
      </c>
      <c r="AG183" s="214">
        <f t="shared" si="133"/>
        <v>1008.2958520739641</v>
      </c>
      <c r="AH183" s="211">
        <f t="shared" ref="AH183:AH210" si="141">RANK(AG183, AG$182:AG$211)</f>
        <v>2</v>
      </c>
      <c r="AI183" s="498"/>
      <c r="AJ183" s="217">
        <v>3</v>
      </c>
      <c r="AK183" s="217">
        <v>3025.2993232691333</v>
      </c>
      <c r="AL183" s="214">
        <f t="shared" si="134"/>
        <v>1008.4331077563778</v>
      </c>
      <c r="AM183" s="211">
        <f t="shared" ref="AM183:AM210" si="142">RANK(AL183, AL$182:AL$211)</f>
        <v>1</v>
      </c>
      <c r="AN183" s="498"/>
      <c r="AO183" s="217">
        <v>3</v>
      </c>
      <c r="AP183" s="217">
        <v>3025.5575379125785</v>
      </c>
      <c r="AQ183" s="214">
        <f t="shared" si="135"/>
        <v>1008.5191793041928</v>
      </c>
      <c r="AR183" s="211">
        <f t="shared" ref="AR183:AR210" si="143">RANK(AQ183, AQ$182:AQ$211)</f>
        <v>1</v>
      </c>
      <c r="AS183" s="498"/>
      <c r="AT183" s="217">
        <v>3</v>
      </c>
      <c r="AU183" s="217">
        <v>3025.9569648924116</v>
      </c>
      <c r="AV183" s="214">
        <f t="shared" si="136"/>
        <v>1008.6523216308038</v>
      </c>
      <c r="AW183" s="211">
        <f t="shared" ref="AW183:AW210" si="144">RANK(AV183, AV$182:AV$211)</f>
        <v>1</v>
      </c>
      <c r="AX183" s="498"/>
    </row>
    <row r="184" spans="1:50" ht="14.25" customHeight="1">
      <c r="B184" s="460"/>
      <c r="C184" s="209">
        <v>3</v>
      </c>
      <c r="D184" s="212" t="s">
        <v>176</v>
      </c>
      <c r="E184" s="213">
        <v>4</v>
      </c>
      <c r="F184" s="209">
        <v>2700</v>
      </c>
      <c r="G184" s="214">
        <f t="shared" si="129"/>
        <v>675</v>
      </c>
      <c r="H184" s="501"/>
      <c r="I184" s="215">
        <f t="shared" si="137"/>
        <v>4</v>
      </c>
      <c r="J184" s="215">
        <f t="shared" si="137"/>
        <v>2381.4508429395801</v>
      </c>
      <c r="K184" s="216">
        <f t="shared" si="137"/>
        <v>595.36271073489502</v>
      </c>
      <c r="L184" s="502"/>
      <c r="M184" s="215">
        <f>RANK(K184, K$182:$K$211)</f>
        <v>26</v>
      </c>
      <c r="N184" s="500"/>
      <c r="O184" s="497"/>
      <c r="P184" s="217">
        <v>4</v>
      </c>
      <c r="Q184" s="217">
        <v>2380.8899297423886</v>
      </c>
      <c r="R184" s="214">
        <f t="shared" si="130"/>
        <v>595.22248243559716</v>
      </c>
      <c r="S184" s="211">
        <f t="shared" si="138"/>
        <v>26</v>
      </c>
      <c r="T184" s="498"/>
      <c r="U184" s="217">
        <v>4</v>
      </c>
      <c r="V184" s="217">
        <v>2381.2239221140485</v>
      </c>
      <c r="W184" s="214">
        <f t="shared" si="131"/>
        <v>595.30598052851212</v>
      </c>
      <c r="X184" s="211">
        <f t="shared" si="139"/>
        <v>26</v>
      </c>
      <c r="Y184" s="498"/>
      <c r="Z184" s="217">
        <v>4</v>
      </c>
      <c r="AA184" s="217">
        <v>2381.5384615384623</v>
      </c>
      <c r="AB184" s="214">
        <f t="shared" si="132"/>
        <v>595.38461538461559</v>
      </c>
      <c r="AC184" s="211">
        <f t="shared" si="140"/>
        <v>26</v>
      </c>
      <c r="AD184" s="498"/>
      <c r="AE184" s="217">
        <v>4</v>
      </c>
      <c r="AF184" s="217">
        <v>2381.6376363340387</v>
      </c>
      <c r="AG184" s="214">
        <f t="shared" si="133"/>
        <v>595.40940908350967</v>
      </c>
      <c r="AH184" s="211">
        <f t="shared" si="141"/>
        <v>26</v>
      </c>
      <c r="AI184" s="498"/>
      <c r="AJ184" s="217">
        <v>4</v>
      </c>
      <c r="AK184" s="217">
        <v>2381.5197156879335</v>
      </c>
      <c r="AL184" s="214">
        <f t="shared" si="134"/>
        <v>595.37992892198338</v>
      </c>
      <c r="AM184" s="211">
        <f t="shared" si="142"/>
        <v>26</v>
      </c>
      <c r="AN184" s="498"/>
      <c r="AO184" s="217">
        <v>4</v>
      </c>
      <c r="AP184" s="217">
        <v>2381.6189624329159</v>
      </c>
      <c r="AQ184" s="214">
        <f t="shared" si="135"/>
        <v>595.40474060822896</v>
      </c>
      <c r="AR184" s="211">
        <f t="shared" si="143"/>
        <v>26</v>
      </c>
      <c r="AS184" s="498"/>
      <c r="AT184" s="217">
        <v>4</v>
      </c>
      <c r="AU184" s="217">
        <v>2381.7272727272721</v>
      </c>
      <c r="AV184" s="214">
        <f t="shared" si="136"/>
        <v>595.43181818181802</v>
      </c>
      <c r="AW184" s="211">
        <f t="shared" si="144"/>
        <v>26</v>
      </c>
      <c r="AX184" s="498"/>
    </row>
    <row r="185" spans="1:50" ht="14.25" customHeight="1">
      <c r="B185" s="460"/>
      <c r="C185" s="209">
        <v>4</v>
      </c>
      <c r="D185" s="212" t="s">
        <v>181</v>
      </c>
      <c r="E185" s="213">
        <v>4</v>
      </c>
      <c r="F185" s="209">
        <v>3300</v>
      </c>
      <c r="G185" s="214">
        <f t="shared" si="129"/>
        <v>825</v>
      </c>
      <c r="H185" s="501"/>
      <c r="I185" s="215">
        <f t="shared" si="137"/>
        <v>4</v>
      </c>
      <c r="J185" s="215">
        <f t="shared" si="137"/>
        <v>2860.2031646534947</v>
      </c>
      <c r="K185" s="216">
        <f t="shared" si="137"/>
        <v>715.05079116337367</v>
      </c>
      <c r="L185" s="502"/>
      <c r="M185" s="215">
        <f>RANK(K185, K$182:$K$211)</f>
        <v>11</v>
      </c>
      <c r="N185" s="500"/>
      <c r="O185" s="497"/>
      <c r="P185" s="217">
        <v>4</v>
      </c>
      <c r="Q185" s="217">
        <v>2856.7741935483868</v>
      </c>
      <c r="R185" s="214">
        <f t="shared" si="130"/>
        <v>714.19354838709671</v>
      </c>
      <c r="S185" s="211">
        <f t="shared" si="138"/>
        <v>11</v>
      </c>
      <c r="T185" s="498"/>
      <c r="U185" s="217">
        <v>4</v>
      </c>
      <c r="V185" s="217">
        <v>2857.1904960400175</v>
      </c>
      <c r="W185" s="214">
        <f t="shared" si="131"/>
        <v>714.29762401000437</v>
      </c>
      <c r="X185" s="211">
        <f t="shared" si="139"/>
        <v>11</v>
      </c>
      <c r="Y185" s="498"/>
      <c r="Z185" s="217">
        <v>4</v>
      </c>
      <c r="AA185" s="217">
        <v>2857.7586206896558</v>
      </c>
      <c r="AB185" s="214">
        <f t="shared" si="132"/>
        <v>714.43965517241395</v>
      </c>
      <c r="AC185" s="211">
        <f t="shared" si="140"/>
        <v>11</v>
      </c>
      <c r="AD185" s="498"/>
      <c r="AE185" s="217">
        <v>4</v>
      </c>
      <c r="AF185" s="217">
        <v>2861.1966478269355</v>
      </c>
      <c r="AG185" s="214">
        <f t="shared" si="133"/>
        <v>715.29916195673388</v>
      </c>
      <c r="AH185" s="211">
        <f t="shared" si="141"/>
        <v>11</v>
      </c>
      <c r="AI185" s="498"/>
      <c r="AJ185" s="217">
        <v>4</v>
      </c>
      <c r="AK185" s="217">
        <v>2861.5946439440031</v>
      </c>
      <c r="AL185" s="214">
        <f t="shared" si="134"/>
        <v>715.39866098600078</v>
      </c>
      <c r="AM185" s="211">
        <f t="shared" si="142"/>
        <v>11</v>
      </c>
      <c r="AN185" s="498"/>
      <c r="AO185" s="217">
        <v>4</v>
      </c>
      <c r="AP185" s="217">
        <v>2862.7199999999993</v>
      </c>
      <c r="AQ185" s="214">
        <f t="shared" si="135"/>
        <v>715.67999999999984</v>
      </c>
      <c r="AR185" s="211">
        <f t="shared" si="143"/>
        <v>11</v>
      </c>
      <c r="AS185" s="498"/>
      <c r="AT185" s="217">
        <v>4</v>
      </c>
      <c r="AU185" s="217">
        <v>2864.1875505254652</v>
      </c>
      <c r="AV185" s="214">
        <f t="shared" si="136"/>
        <v>716.0468876313663</v>
      </c>
      <c r="AW185" s="211">
        <f t="shared" si="144"/>
        <v>11</v>
      </c>
      <c r="AX185" s="498"/>
    </row>
    <row r="186" spans="1:50" ht="14.25" customHeight="1">
      <c r="B186" s="460"/>
      <c r="C186" s="209">
        <v>5</v>
      </c>
      <c r="D186" s="212" t="s">
        <v>172</v>
      </c>
      <c r="E186" s="213">
        <v>4</v>
      </c>
      <c r="F186" s="209">
        <v>3300</v>
      </c>
      <c r="G186" s="214">
        <f t="shared" si="129"/>
        <v>825</v>
      </c>
      <c r="H186" s="501"/>
      <c r="I186" s="215">
        <f t="shared" si="137"/>
        <v>4</v>
      </c>
      <c r="J186" s="215">
        <f t="shared" si="137"/>
        <v>2835.362941777269</v>
      </c>
      <c r="K186" s="216">
        <f t="shared" si="137"/>
        <v>708.84073544431726</v>
      </c>
      <c r="L186" s="502"/>
      <c r="M186" s="215">
        <f>RANK(K186, K$182:$K$211)</f>
        <v>16</v>
      </c>
      <c r="N186" s="500"/>
      <c r="O186" s="497"/>
      <c r="P186" s="217">
        <v>4</v>
      </c>
      <c r="Q186" s="217">
        <v>2833.1519049975254</v>
      </c>
      <c r="R186" s="214">
        <f t="shared" si="130"/>
        <v>708.28797624938136</v>
      </c>
      <c r="S186" s="211">
        <f t="shared" si="138"/>
        <v>16</v>
      </c>
      <c r="T186" s="498"/>
      <c r="U186" s="217">
        <v>4</v>
      </c>
      <c r="V186" s="217">
        <v>2833.913531723751</v>
      </c>
      <c r="W186" s="214">
        <f t="shared" si="131"/>
        <v>708.47838293093776</v>
      </c>
      <c r="X186" s="211">
        <f t="shared" si="139"/>
        <v>16</v>
      </c>
      <c r="Y186" s="498"/>
      <c r="Z186" s="217">
        <v>4</v>
      </c>
      <c r="AA186" s="217">
        <v>2834.7305389221569</v>
      </c>
      <c r="AB186" s="214">
        <f t="shared" si="132"/>
        <v>708.68263473053923</v>
      </c>
      <c r="AC186" s="211">
        <f t="shared" si="140"/>
        <v>16</v>
      </c>
      <c r="AD186" s="498"/>
      <c r="AE186" s="217">
        <v>4</v>
      </c>
      <c r="AF186" s="217">
        <v>2835.6074425392189</v>
      </c>
      <c r="AG186" s="214">
        <f t="shared" si="133"/>
        <v>708.90186063480473</v>
      </c>
      <c r="AH186" s="211">
        <f t="shared" si="141"/>
        <v>16</v>
      </c>
      <c r="AI186" s="498"/>
      <c r="AJ186" s="217">
        <v>4</v>
      </c>
      <c r="AK186" s="217">
        <v>2835.683677444486</v>
      </c>
      <c r="AL186" s="214">
        <f t="shared" si="134"/>
        <v>708.92091936112149</v>
      </c>
      <c r="AM186" s="211">
        <f t="shared" si="142"/>
        <v>16</v>
      </c>
      <c r="AN186" s="498"/>
      <c r="AO186" s="217">
        <v>4</v>
      </c>
      <c r="AP186" s="217">
        <v>2836.7346938775527</v>
      </c>
      <c r="AQ186" s="214">
        <f t="shared" si="135"/>
        <v>709.18367346938817</v>
      </c>
      <c r="AR186" s="211">
        <f t="shared" si="143"/>
        <v>16</v>
      </c>
      <c r="AS186" s="498"/>
      <c r="AT186" s="217">
        <v>4</v>
      </c>
      <c r="AU186" s="217">
        <v>2837.7188029361919</v>
      </c>
      <c r="AV186" s="214">
        <f t="shared" si="136"/>
        <v>709.42970073404797</v>
      </c>
      <c r="AW186" s="211">
        <f t="shared" si="144"/>
        <v>17</v>
      </c>
      <c r="AX186" s="498"/>
    </row>
    <row r="187" spans="1:50" ht="14.25" customHeight="1">
      <c r="B187" s="460"/>
      <c r="C187" s="209">
        <v>6</v>
      </c>
      <c r="D187" s="212" t="s">
        <v>175</v>
      </c>
      <c r="E187" s="213">
        <v>5</v>
      </c>
      <c r="F187" s="209">
        <v>3300</v>
      </c>
      <c r="G187" s="214">
        <f t="shared" si="129"/>
        <v>660</v>
      </c>
      <c r="H187" s="501"/>
      <c r="I187" s="215">
        <f t="shared" si="137"/>
        <v>5</v>
      </c>
      <c r="J187" s="215">
        <f t="shared" si="137"/>
        <v>2837.050236776071</v>
      </c>
      <c r="K187" s="216">
        <f t="shared" si="137"/>
        <v>567.41004735521426</v>
      </c>
      <c r="L187" s="502"/>
      <c r="M187" s="215">
        <f>RANK(K187, K$182:$K$211)</f>
        <v>27</v>
      </c>
      <c r="N187" s="500"/>
      <c r="O187" s="497"/>
      <c r="P187" s="217">
        <v>5</v>
      </c>
      <c r="Q187" s="217">
        <v>2833.4277620396538</v>
      </c>
      <c r="R187" s="214">
        <f t="shared" si="130"/>
        <v>566.6855524079308</v>
      </c>
      <c r="S187" s="211">
        <f t="shared" si="138"/>
        <v>27</v>
      </c>
      <c r="T187" s="498"/>
      <c r="U187" s="217">
        <v>5</v>
      </c>
      <c r="V187" s="217">
        <v>2835.5344418052241</v>
      </c>
      <c r="W187" s="214">
        <f t="shared" si="131"/>
        <v>567.10688836104487</v>
      </c>
      <c r="X187" s="211">
        <f t="shared" si="139"/>
        <v>27</v>
      </c>
      <c r="Y187" s="498"/>
      <c r="Z187" s="217">
        <v>5</v>
      </c>
      <c r="AA187" s="217">
        <v>2835.9840954274378</v>
      </c>
      <c r="AB187" s="214">
        <f t="shared" si="132"/>
        <v>567.1968190854875</v>
      </c>
      <c r="AC187" s="211">
        <f t="shared" si="140"/>
        <v>27</v>
      </c>
      <c r="AD187" s="498"/>
      <c r="AE187" s="217">
        <v>5</v>
      </c>
      <c r="AF187" s="217">
        <v>2837.7850162866475</v>
      </c>
      <c r="AG187" s="214">
        <f t="shared" si="133"/>
        <v>567.55700325732948</v>
      </c>
      <c r="AH187" s="211">
        <f t="shared" si="141"/>
        <v>27</v>
      </c>
      <c r="AI187" s="498"/>
      <c r="AJ187" s="217">
        <v>5</v>
      </c>
      <c r="AK187" s="217">
        <v>2838.2681564245809</v>
      </c>
      <c r="AL187" s="214">
        <f t="shared" si="134"/>
        <v>567.65363128491617</v>
      </c>
      <c r="AM187" s="211">
        <f t="shared" si="142"/>
        <v>27</v>
      </c>
      <c r="AN187" s="498"/>
      <c r="AO187" s="217">
        <v>5</v>
      </c>
      <c r="AP187" s="217">
        <v>2838.5253456221194</v>
      </c>
      <c r="AQ187" s="214">
        <f t="shared" si="135"/>
        <v>567.70506912442386</v>
      </c>
      <c r="AR187" s="211">
        <f t="shared" si="143"/>
        <v>27</v>
      </c>
      <c r="AS187" s="498"/>
      <c r="AT187" s="217">
        <v>5</v>
      </c>
      <c r="AU187" s="217">
        <v>2839.8268398268347</v>
      </c>
      <c r="AV187" s="214">
        <f t="shared" si="136"/>
        <v>567.96536796536691</v>
      </c>
      <c r="AW187" s="211">
        <f t="shared" si="144"/>
        <v>27</v>
      </c>
      <c r="AX187" s="498"/>
    </row>
    <row r="188" spans="1:50" ht="14.25" customHeight="1">
      <c r="B188" s="460"/>
      <c r="C188" s="209">
        <v>7</v>
      </c>
      <c r="D188" s="212" t="s">
        <v>173</v>
      </c>
      <c r="E188" s="213">
        <v>3</v>
      </c>
      <c r="F188" s="209">
        <v>3600</v>
      </c>
      <c r="G188" s="214">
        <f t="shared" si="129"/>
        <v>1200</v>
      </c>
      <c r="H188" s="501"/>
      <c r="I188" s="215">
        <f t="shared" si="137"/>
        <v>3</v>
      </c>
      <c r="J188" s="215">
        <f t="shared" si="137"/>
        <v>3018.352786049099</v>
      </c>
      <c r="K188" s="216">
        <f t="shared" si="137"/>
        <v>1006.1175953496999</v>
      </c>
      <c r="L188" s="502"/>
      <c r="M188" s="215">
        <f>RANK(K188, K$182:$K$211)</f>
        <v>4</v>
      </c>
      <c r="N188" s="500"/>
      <c r="O188" s="497"/>
      <c r="P188" s="217">
        <v>3</v>
      </c>
      <c r="Q188" s="217">
        <v>3017.3633440514482</v>
      </c>
      <c r="R188" s="214">
        <f t="shared" si="130"/>
        <v>1005.7877813504828</v>
      </c>
      <c r="S188" s="211">
        <f t="shared" si="138"/>
        <v>3</v>
      </c>
      <c r="T188" s="498"/>
      <c r="U188" s="217">
        <v>3</v>
      </c>
      <c r="V188" s="217">
        <v>3018.1621621621625</v>
      </c>
      <c r="W188" s="214">
        <f t="shared" si="131"/>
        <v>1006.0540540540542</v>
      </c>
      <c r="X188" s="211">
        <f t="shared" si="139"/>
        <v>3</v>
      </c>
      <c r="Y188" s="498"/>
      <c r="Z188" s="217">
        <v>3</v>
      </c>
      <c r="AA188" s="217">
        <v>3017.7653631284916</v>
      </c>
      <c r="AB188" s="214">
        <f t="shared" si="132"/>
        <v>1005.9217877094972</v>
      </c>
      <c r="AC188" s="211">
        <f t="shared" si="140"/>
        <v>3</v>
      </c>
      <c r="AD188" s="498"/>
      <c r="AE188" s="217">
        <v>3</v>
      </c>
      <c r="AF188" s="217">
        <v>3018.0749448934603</v>
      </c>
      <c r="AG188" s="214">
        <f t="shared" si="133"/>
        <v>1006.0249816311534</v>
      </c>
      <c r="AH188" s="211">
        <f t="shared" si="141"/>
        <v>3</v>
      </c>
      <c r="AI188" s="498"/>
      <c r="AJ188" s="217">
        <v>3</v>
      </c>
      <c r="AK188" s="217">
        <v>3018.4190330007696</v>
      </c>
      <c r="AL188" s="214">
        <f t="shared" si="134"/>
        <v>1006.1396776669231</v>
      </c>
      <c r="AM188" s="211">
        <f t="shared" si="142"/>
        <v>4</v>
      </c>
      <c r="AN188" s="498"/>
      <c r="AO188" s="217">
        <v>3</v>
      </c>
      <c r="AP188" s="217">
        <v>3019.1422594142246</v>
      </c>
      <c r="AQ188" s="214">
        <f t="shared" si="135"/>
        <v>1006.3807531380749</v>
      </c>
      <c r="AR188" s="211">
        <f t="shared" si="143"/>
        <v>3</v>
      </c>
      <c r="AS188" s="498"/>
      <c r="AT188" s="217">
        <v>3</v>
      </c>
      <c r="AU188" s="217">
        <v>3019.5423956931381</v>
      </c>
      <c r="AV188" s="214">
        <f t="shared" si="136"/>
        <v>1006.5141318977127</v>
      </c>
      <c r="AW188" s="211">
        <f t="shared" si="144"/>
        <v>3</v>
      </c>
      <c r="AX188" s="498"/>
    </row>
    <row r="189" spans="1:50" ht="14.25" customHeight="1">
      <c r="B189" s="460"/>
      <c r="C189" s="209">
        <v>8</v>
      </c>
      <c r="D189" s="212" t="s">
        <v>180</v>
      </c>
      <c r="E189" s="213">
        <v>3</v>
      </c>
      <c r="F189" s="209">
        <v>3000</v>
      </c>
      <c r="G189" s="214">
        <f t="shared" si="129"/>
        <v>1000</v>
      </c>
      <c r="H189" s="501"/>
      <c r="I189" s="215">
        <f t="shared" si="137"/>
        <v>3</v>
      </c>
      <c r="J189" s="215">
        <f t="shared" si="137"/>
        <v>2599.1321275134756</v>
      </c>
      <c r="K189" s="216">
        <f t="shared" si="137"/>
        <v>866.37737583782507</v>
      </c>
      <c r="L189" s="502"/>
      <c r="M189" s="215">
        <f>RANK(K189, K$182:$K$211)</f>
        <v>10</v>
      </c>
      <c r="N189" s="500"/>
      <c r="O189" s="497"/>
      <c r="P189" s="217">
        <v>3</v>
      </c>
      <c r="Q189" s="217">
        <v>2596.7796610169494</v>
      </c>
      <c r="R189" s="214">
        <f t="shared" si="130"/>
        <v>865.59322033898309</v>
      </c>
      <c r="S189" s="211">
        <f t="shared" si="138"/>
        <v>10</v>
      </c>
      <c r="T189" s="498"/>
      <c r="U189" s="217">
        <v>3</v>
      </c>
      <c r="V189" s="217">
        <v>2598.0419580419589</v>
      </c>
      <c r="W189" s="214">
        <f t="shared" si="131"/>
        <v>866.01398601398625</v>
      </c>
      <c r="X189" s="211">
        <f t="shared" si="139"/>
        <v>10</v>
      </c>
      <c r="Y189" s="498"/>
      <c r="Z189" s="217">
        <v>3</v>
      </c>
      <c r="AA189" s="217">
        <v>2598.487339690892</v>
      </c>
      <c r="AB189" s="214">
        <f t="shared" si="132"/>
        <v>866.16244656363062</v>
      </c>
      <c r="AC189" s="211">
        <f t="shared" si="140"/>
        <v>10</v>
      </c>
      <c r="AD189" s="498"/>
      <c r="AE189" s="217">
        <v>3</v>
      </c>
      <c r="AF189" s="217">
        <v>2599.327165685449</v>
      </c>
      <c r="AG189" s="214">
        <f t="shared" si="133"/>
        <v>866.4423885618163</v>
      </c>
      <c r="AH189" s="211">
        <f t="shared" si="141"/>
        <v>10</v>
      </c>
      <c r="AI189" s="498"/>
      <c r="AJ189" s="217">
        <v>3</v>
      </c>
      <c r="AK189" s="217">
        <v>2599.3302076356331</v>
      </c>
      <c r="AL189" s="214">
        <f t="shared" si="134"/>
        <v>866.44340254521103</v>
      </c>
      <c r="AM189" s="211">
        <f t="shared" si="142"/>
        <v>10</v>
      </c>
      <c r="AN189" s="498"/>
      <c r="AO189" s="217">
        <v>3</v>
      </c>
      <c r="AP189" s="217">
        <v>2600.2442748091598</v>
      </c>
      <c r="AQ189" s="214">
        <f t="shared" si="135"/>
        <v>866.74809160305324</v>
      </c>
      <c r="AR189" s="211">
        <f t="shared" si="143"/>
        <v>10</v>
      </c>
      <c r="AS189" s="498"/>
      <c r="AT189" s="217">
        <v>3</v>
      </c>
      <c r="AU189" s="217">
        <v>2601.7142857142862</v>
      </c>
      <c r="AV189" s="214">
        <f t="shared" si="136"/>
        <v>867.23809523809541</v>
      </c>
      <c r="AW189" s="211">
        <f t="shared" si="144"/>
        <v>10</v>
      </c>
      <c r="AX189" s="498"/>
    </row>
    <row r="190" spans="1:50" ht="14.25" customHeight="1">
      <c r="B190" s="460"/>
      <c r="C190" s="209">
        <v>9</v>
      </c>
      <c r="D190" s="212" t="s">
        <v>171</v>
      </c>
      <c r="E190" s="213">
        <v>3</v>
      </c>
      <c r="F190" s="209">
        <v>3300</v>
      </c>
      <c r="G190" s="214">
        <f t="shared" si="129"/>
        <v>1100</v>
      </c>
      <c r="H190" s="501"/>
      <c r="I190" s="215">
        <f t="shared" si="137"/>
        <v>3</v>
      </c>
      <c r="J190" s="215">
        <f t="shared" si="137"/>
        <v>2834.4818036311358</v>
      </c>
      <c r="K190" s="216">
        <f t="shared" si="137"/>
        <v>944.82726787704519</v>
      </c>
      <c r="L190" s="502"/>
      <c r="M190" s="215">
        <f>RANK(K190, K$182:$K$211)</f>
        <v>9</v>
      </c>
      <c r="N190" s="500"/>
      <c r="O190" s="497"/>
      <c r="P190" s="217">
        <v>3</v>
      </c>
      <c r="Q190" s="217">
        <v>2832.5647058823524</v>
      </c>
      <c r="R190" s="214">
        <f t="shared" si="130"/>
        <v>944.18823529411748</v>
      </c>
      <c r="S190" s="211">
        <f t="shared" si="138"/>
        <v>9</v>
      </c>
      <c r="T190" s="498"/>
      <c r="U190" s="217">
        <v>3</v>
      </c>
      <c r="V190" s="217">
        <v>2834.2298288508537</v>
      </c>
      <c r="W190" s="214">
        <f t="shared" si="131"/>
        <v>944.74327628361789</v>
      </c>
      <c r="X190" s="211">
        <f t="shared" si="139"/>
        <v>9</v>
      </c>
      <c r="Y190" s="498"/>
      <c r="Z190" s="217">
        <v>3</v>
      </c>
      <c r="AA190" s="217">
        <v>2833.9641943733991</v>
      </c>
      <c r="AB190" s="214">
        <f t="shared" si="132"/>
        <v>944.6547314577997</v>
      </c>
      <c r="AC190" s="211">
        <f t="shared" si="140"/>
        <v>9</v>
      </c>
      <c r="AD190" s="498"/>
      <c r="AE190" s="217">
        <v>3</v>
      </c>
      <c r="AF190" s="217">
        <v>2834.0956340956336</v>
      </c>
      <c r="AG190" s="214">
        <f t="shared" si="133"/>
        <v>944.69854469854454</v>
      </c>
      <c r="AH190" s="211">
        <f t="shared" si="141"/>
        <v>9</v>
      </c>
      <c r="AI190" s="498"/>
      <c r="AJ190" s="217">
        <v>3</v>
      </c>
      <c r="AK190" s="217">
        <v>2834.5263157894788</v>
      </c>
      <c r="AL190" s="214">
        <f t="shared" si="134"/>
        <v>944.84210526315962</v>
      </c>
      <c r="AM190" s="211">
        <f t="shared" si="142"/>
        <v>9</v>
      </c>
      <c r="AN190" s="498"/>
      <c r="AO190" s="217">
        <v>3</v>
      </c>
      <c r="AP190" s="217">
        <v>2835.6283100625933</v>
      </c>
      <c r="AQ190" s="214">
        <f t="shared" si="135"/>
        <v>945.20943668753114</v>
      </c>
      <c r="AR190" s="211">
        <f t="shared" si="143"/>
        <v>9</v>
      </c>
      <c r="AS190" s="498"/>
      <c r="AT190" s="217">
        <v>3</v>
      </c>
      <c r="AU190" s="217">
        <v>2836.3636363636388</v>
      </c>
      <c r="AV190" s="214">
        <f t="shared" si="136"/>
        <v>945.45454545454629</v>
      </c>
      <c r="AW190" s="211">
        <f t="shared" si="144"/>
        <v>9</v>
      </c>
      <c r="AX190" s="498"/>
    </row>
    <row r="191" spans="1:50" ht="14.25" customHeight="1">
      <c r="B191" s="460"/>
      <c r="C191" s="209">
        <v>10</v>
      </c>
      <c r="D191" s="212" t="s">
        <v>178</v>
      </c>
      <c r="E191" s="213">
        <v>3</v>
      </c>
      <c r="F191" s="209">
        <v>3600</v>
      </c>
      <c r="G191" s="214">
        <f t="shared" si="129"/>
        <v>1200</v>
      </c>
      <c r="H191" s="501"/>
      <c r="I191" s="215">
        <f t="shared" si="137"/>
        <v>3</v>
      </c>
      <c r="J191" s="215">
        <f t="shared" si="137"/>
        <v>3012.0423440200789</v>
      </c>
      <c r="K191" s="216">
        <f t="shared" si="137"/>
        <v>1004.0141146733596</v>
      </c>
      <c r="L191" s="502"/>
      <c r="M191" s="215">
        <f>RANK(K191, K$182:$K$211)</f>
        <v>6</v>
      </c>
      <c r="N191" s="500"/>
      <c r="O191" s="497"/>
      <c r="P191" s="217">
        <v>3</v>
      </c>
      <c r="Q191" s="217">
        <v>3010.3937007873978</v>
      </c>
      <c r="R191" s="214">
        <f t="shared" si="130"/>
        <v>1003.4645669291326</v>
      </c>
      <c r="S191" s="211">
        <f t="shared" si="138"/>
        <v>6</v>
      </c>
      <c r="T191" s="498"/>
      <c r="U191" s="217">
        <v>3</v>
      </c>
      <c r="V191" s="217">
        <v>3011.6375198728147</v>
      </c>
      <c r="W191" s="214">
        <f t="shared" si="131"/>
        <v>1003.8791732909382</v>
      </c>
      <c r="X191" s="211">
        <f t="shared" si="139"/>
        <v>5</v>
      </c>
      <c r="Y191" s="498"/>
      <c r="Z191" s="217">
        <v>3</v>
      </c>
      <c r="AA191" s="217">
        <v>3011.1750761937037</v>
      </c>
      <c r="AB191" s="214">
        <f t="shared" si="132"/>
        <v>1003.7250253979013</v>
      </c>
      <c r="AC191" s="211">
        <f t="shared" si="140"/>
        <v>6</v>
      </c>
      <c r="AD191" s="498"/>
      <c r="AE191" s="217">
        <v>3</v>
      </c>
      <c r="AF191" s="217">
        <v>3012.4312896405954</v>
      </c>
      <c r="AG191" s="214">
        <f t="shared" si="133"/>
        <v>1004.1437632135318</v>
      </c>
      <c r="AH191" s="211">
        <f t="shared" si="141"/>
        <v>5</v>
      </c>
      <c r="AI191" s="498"/>
      <c r="AJ191" s="217">
        <v>3</v>
      </c>
      <c r="AK191" s="217">
        <v>3012.0209059233498</v>
      </c>
      <c r="AL191" s="214">
        <f t="shared" si="134"/>
        <v>1004.0069686411166</v>
      </c>
      <c r="AM191" s="211">
        <f t="shared" si="142"/>
        <v>5</v>
      </c>
      <c r="AN191" s="498"/>
      <c r="AO191" s="217">
        <v>3</v>
      </c>
      <c r="AP191" s="217">
        <v>3012.8662035638799</v>
      </c>
      <c r="AQ191" s="214">
        <f t="shared" si="135"/>
        <v>1004.2887345212933</v>
      </c>
      <c r="AR191" s="211">
        <f t="shared" si="143"/>
        <v>6</v>
      </c>
      <c r="AS191" s="498"/>
      <c r="AT191" s="217">
        <v>3</v>
      </c>
      <c r="AU191" s="217">
        <v>3013.7717121588098</v>
      </c>
      <c r="AV191" s="214">
        <f t="shared" si="136"/>
        <v>1004.5905707196033</v>
      </c>
      <c r="AW191" s="211">
        <f t="shared" si="144"/>
        <v>6</v>
      </c>
      <c r="AX191" s="498"/>
    </row>
    <row r="192" spans="1:50" ht="14.25" customHeight="1">
      <c r="B192" s="460"/>
      <c r="C192" s="209">
        <v>11</v>
      </c>
      <c r="D192" s="212" t="s">
        <v>204</v>
      </c>
      <c r="E192" s="213">
        <v>4</v>
      </c>
      <c r="F192" s="209">
        <v>3000</v>
      </c>
      <c r="G192" s="214">
        <f t="shared" si="129"/>
        <v>750</v>
      </c>
      <c r="H192" s="501"/>
      <c r="I192" s="215">
        <f t="shared" si="137"/>
        <v>4</v>
      </c>
      <c r="J192" s="215">
        <f t="shared" si="137"/>
        <v>2539.2128438827594</v>
      </c>
      <c r="K192" s="216">
        <f t="shared" si="137"/>
        <v>634.80321097068986</v>
      </c>
      <c r="L192" s="502"/>
      <c r="M192" s="215">
        <f>RANK(K192, K$182:$K$211)</f>
        <v>23</v>
      </c>
      <c r="N192" s="500"/>
      <c r="O192" s="497"/>
      <c r="P192" s="217">
        <v>4</v>
      </c>
      <c r="Q192" s="217">
        <v>2460.6392337014959</v>
      </c>
      <c r="R192" s="214">
        <f t="shared" si="130"/>
        <v>615.15980842537397</v>
      </c>
      <c r="S192" s="211">
        <f t="shared" si="138"/>
        <v>24</v>
      </c>
      <c r="T192" s="498"/>
      <c r="U192" s="217">
        <v>4</v>
      </c>
      <c r="V192" s="217">
        <v>2490.7792207792204</v>
      </c>
      <c r="W192" s="214">
        <f t="shared" si="131"/>
        <v>622.6948051948051</v>
      </c>
      <c r="X192" s="211">
        <f t="shared" si="139"/>
        <v>24</v>
      </c>
      <c r="Y192" s="498"/>
      <c r="Z192" s="217">
        <v>4</v>
      </c>
      <c r="AA192" s="217">
        <v>2519.9999999999995</v>
      </c>
      <c r="AB192" s="214">
        <f t="shared" si="132"/>
        <v>629.99999999999989</v>
      </c>
      <c r="AC192" s="211">
        <f t="shared" si="140"/>
        <v>24</v>
      </c>
      <c r="AD192" s="498"/>
      <c r="AE192" s="217">
        <v>4</v>
      </c>
      <c r="AF192" s="217">
        <v>2549.5673981191221</v>
      </c>
      <c r="AG192" s="214">
        <f t="shared" si="133"/>
        <v>637.39184952978053</v>
      </c>
      <c r="AH192" s="211">
        <f t="shared" si="141"/>
        <v>22</v>
      </c>
      <c r="AI192" s="498"/>
      <c r="AJ192" s="217">
        <v>4</v>
      </c>
      <c r="AK192" s="217">
        <v>2582.3437499999995</v>
      </c>
      <c r="AL192" s="214">
        <f t="shared" si="134"/>
        <v>645.58593749999989</v>
      </c>
      <c r="AM192" s="211">
        <f t="shared" si="142"/>
        <v>22</v>
      </c>
      <c r="AN192" s="498"/>
      <c r="AO192" s="217">
        <v>4</v>
      </c>
      <c r="AP192" s="217">
        <v>2582.8200972447316</v>
      </c>
      <c r="AQ192" s="214">
        <f t="shared" si="135"/>
        <v>645.70502431118291</v>
      </c>
      <c r="AR192" s="211">
        <f t="shared" si="143"/>
        <v>22</v>
      </c>
      <c r="AS192" s="498"/>
      <c r="AT192" s="217">
        <v>4</v>
      </c>
      <c r="AU192" s="217">
        <v>2588.3402073347456</v>
      </c>
      <c r="AV192" s="214">
        <f t="shared" si="136"/>
        <v>647.08505183368641</v>
      </c>
      <c r="AW192" s="211">
        <f t="shared" si="144"/>
        <v>22</v>
      </c>
      <c r="AX192" s="498"/>
    </row>
    <row r="193" spans="2:50" ht="14.25" customHeight="1">
      <c r="B193" s="460"/>
      <c r="C193" s="209">
        <v>12</v>
      </c>
      <c r="D193" s="212" t="s">
        <v>201</v>
      </c>
      <c r="E193" s="213">
        <v>3</v>
      </c>
      <c r="F193" s="209">
        <v>3300</v>
      </c>
      <c r="G193" s="214">
        <f t="shared" si="129"/>
        <v>1100</v>
      </c>
      <c r="H193" s="501"/>
      <c r="I193" s="215">
        <f t="shared" si="137"/>
        <v>3</v>
      </c>
      <c r="J193" s="215">
        <f t="shared" si="137"/>
        <v>2854.1805237937224</v>
      </c>
      <c r="K193" s="216">
        <f t="shared" si="137"/>
        <v>951.39350793124061</v>
      </c>
      <c r="L193" s="502"/>
      <c r="M193" s="215">
        <f>RANK(K193, K$182:$K$211)</f>
        <v>7</v>
      </c>
      <c r="N193" s="500"/>
      <c r="O193" s="497"/>
      <c r="P193" s="217">
        <v>3</v>
      </c>
      <c r="Q193" s="217">
        <v>2850.7052441229644</v>
      </c>
      <c r="R193" s="214">
        <f t="shared" si="130"/>
        <v>950.23508137432145</v>
      </c>
      <c r="S193" s="211">
        <f t="shared" si="138"/>
        <v>7</v>
      </c>
      <c r="T193" s="498"/>
      <c r="U193" s="217">
        <v>3</v>
      </c>
      <c r="V193" s="217">
        <v>2852.2071469520342</v>
      </c>
      <c r="W193" s="214">
        <f t="shared" si="131"/>
        <v>950.73571565067812</v>
      </c>
      <c r="X193" s="211">
        <f t="shared" si="139"/>
        <v>7</v>
      </c>
      <c r="Y193" s="498"/>
      <c r="Z193" s="217">
        <v>3</v>
      </c>
      <c r="AA193" s="217">
        <v>2853.2001815705867</v>
      </c>
      <c r="AB193" s="214">
        <f t="shared" si="132"/>
        <v>951.06672719019559</v>
      </c>
      <c r="AC193" s="211">
        <f t="shared" si="140"/>
        <v>7</v>
      </c>
      <c r="AD193" s="498"/>
      <c r="AE193" s="217">
        <v>3</v>
      </c>
      <c r="AF193" s="217">
        <v>2854.4194107452345</v>
      </c>
      <c r="AG193" s="214">
        <f t="shared" si="133"/>
        <v>951.47313691507816</v>
      </c>
      <c r="AH193" s="211">
        <f t="shared" si="141"/>
        <v>7</v>
      </c>
      <c r="AI193" s="498"/>
      <c r="AJ193" s="217">
        <v>3</v>
      </c>
      <c r="AK193" s="217">
        <v>2854.7703180211988</v>
      </c>
      <c r="AL193" s="214">
        <f t="shared" si="134"/>
        <v>951.59010600706631</v>
      </c>
      <c r="AM193" s="211">
        <f t="shared" si="142"/>
        <v>7</v>
      </c>
      <c r="AN193" s="498"/>
      <c r="AO193" s="217">
        <v>3</v>
      </c>
      <c r="AP193" s="217">
        <v>2855.7983193277305</v>
      </c>
      <c r="AQ193" s="214">
        <f t="shared" si="135"/>
        <v>951.9327731092435</v>
      </c>
      <c r="AR193" s="211">
        <f t="shared" si="143"/>
        <v>7</v>
      </c>
      <c r="AS193" s="498"/>
      <c r="AT193" s="217">
        <v>3</v>
      </c>
      <c r="AU193" s="217">
        <v>2858.163045816304</v>
      </c>
      <c r="AV193" s="214">
        <f t="shared" si="136"/>
        <v>952.72101527210134</v>
      </c>
      <c r="AW193" s="211">
        <f t="shared" si="144"/>
        <v>7</v>
      </c>
      <c r="AX193" s="498"/>
    </row>
    <row r="194" spans="2:50" ht="14.25" customHeight="1">
      <c r="B194" s="460"/>
      <c r="C194" s="209">
        <v>13</v>
      </c>
      <c r="D194" s="212" t="s">
        <v>177</v>
      </c>
      <c r="E194" s="213">
        <v>4</v>
      </c>
      <c r="F194" s="209">
        <v>3300</v>
      </c>
      <c r="G194" s="214">
        <f t="shared" si="129"/>
        <v>825</v>
      </c>
      <c r="H194" s="501"/>
      <c r="I194" s="215">
        <f t="shared" si="137"/>
        <v>4</v>
      </c>
      <c r="J194" s="215">
        <f t="shared" si="137"/>
        <v>2831.8323140259822</v>
      </c>
      <c r="K194" s="216">
        <f t="shared" si="137"/>
        <v>707.95807850649555</v>
      </c>
      <c r="L194" s="502"/>
      <c r="M194" s="215">
        <f>RANK(K194, K$182:$K$211)</f>
        <v>17</v>
      </c>
      <c r="N194" s="500"/>
      <c r="O194" s="497"/>
      <c r="P194" s="217">
        <v>4</v>
      </c>
      <c r="Q194" s="217">
        <v>2826.3110033343442</v>
      </c>
      <c r="R194" s="214">
        <f t="shared" si="130"/>
        <v>706.57775083358604</v>
      </c>
      <c r="S194" s="211">
        <f t="shared" si="138"/>
        <v>17</v>
      </c>
      <c r="T194" s="498"/>
      <c r="U194" s="217">
        <v>4</v>
      </c>
      <c r="V194" s="217">
        <v>2830.2160760587731</v>
      </c>
      <c r="W194" s="214">
        <f t="shared" si="131"/>
        <v>707.55401901469327</v>
      </c>
      <c r="X194" s="211">
        <f t="shared" si="139"/>
        <v>17</v>
      </c>
      <c r="Y194" s="498"/>
      <c r="Z194" s="217">
        <v>4</v>
      </c>
      <c r="AA194" s="217">
        <v>2830.7857911733054</v>
      </c>
      <c r="AB194" s="214">
        <f t="shared" si="132"/>
        <v>707.69644779332634</v>
      </c>
      <c r="AC194" s="211">
        <f t="shared" si="140"/>
        <v>17</v>
      </c>
      <c r="AD194" s="498"/>
      <c r="AE194" s="217">
        <v>4</v>
      </c>
      <c r="AF194" s="217">
        <v>2831.155778894472</v>
      </c>
      <c r="AG194" s="214">
        <f t="shared" si="133"/>
        <v>707.78894472361799</v>
      </c>
      <c r="AH194" s="211">
        <f t="shared" si="141"/>
        <v>17</v>
      </c>
      <c r="AI194" s="498"/>
      <c r="AJ194" s="217">
        <v>4</v>
      </c>
      <c r="AK194" s="217">
        <v>2831.2925170068015</v>
      </c>
      <c r="AL194" s="214">
        <f t="shared" si="134"/>
        <v>707.82312925170038</v>
      </c>
      <c r="AM194" s="211">
        <f t="shared" si="142"/>
        <v>17</v>
      </c>
      <c r="AN194" s="498"/>
      <c r="AO194" s="217">
        <v>4</v>
      </c>
      <c r="AP194" s="217">
        <v>2832.0610687022909</v>
      </c>
      <c r="AQ194" s="214">
        <f t="shared" si="135"/>
        <v>708.01526717557272</v>
      </c>
      <c r="AR194" s="211">
        <f t="shared" si="143"/>
        <v>17</v>
      </c>
      <c r="AS194" s="498"/>
      <c r="AT194" s="217">
        <v>4</v>
      </c>
      <c r="AU194" s="217">
        <v>2841.003963011889</v>
      </c>
      <c r="AV194" s="214">
        <f t="shared" si="136"/>
        <v>710.25099075297226</v>
      </c>
      <c r="AW194" s="211">
        <f t="shared" si="144"/>
        <v>16</v>
      </c>
      <c r="AX194" s="498"/>
    </row>
    <row r="195" spans="2:50" ht="14.25" customHeight="1">
      <c r="B195" s="460"/>
      <c r="C195" s="209">
        <v>14</v>
      </c>
      <c r="D195" s="212" t="s">
        <v>205</v>
      </c>
      <c r="E195" s="213">
        <v>4</v>
      </c>
      <c r="F195" s="209">
        <v>3300</v>
      </c>
      <c r="G195" s="214">
        <f t="shared" si="129"/>
        <v>825</v>
      </c>
      <c r="H195" s="501"/>
      <c r="I195" s="215">
        <f t="shared" si="137"/>
        <v>4</v>
      </c>
      <c r="J195" s="215">
        <f t="shared" si="137"/>
        <v>2783.5537612502017</v>
      </c>
      <c r="K195" s="216">
        <f t="shared" si="137"/>
        <v>695.88844031255042</v>
      </c>
      <c r="L195" s="502"/>
      <c r="M195" s="215">
        <f>RANK(K195, K$182:$K$211)</f>
        <v>20</v>
      </c>
      <c r="N195" s="500"/>
      <c r="O195" s="497"/>
      <c r="P195" s="217">
        <v>4</v>
      </c>
      <c r="Q195" s="217">
        <v>2706.3999999999992</v>
      </c>
      <c r="R195" s="214">
        <f t="shared" si="130"/>
        <v>676.5999999999998</v>
      </c>
      <c r="S195" s="211">
        <f t="shared" si="138"/>
        <v>20</v>
      </c>
      <c r="T195" s="498"/>
      <c r="U195" s="217">
        <v>4</v>
      </c>
      <c r="V195" s="217">
        <v>2724.5484301127399</v>
      </c>
      <c r="W195" s="214">
        <f t="shared" si="131"/>
        <v>681.13710752818497</v>
      </c>
      <c r="X195" s="211">
        <f t="shared" si="139"/>
        <v>20</v>
      </c>
      <c r="Y195" s="498"/>
      <c r="Z195" s="217">
        <v>4</v>
      </c>
      <c r="AA195" s="217">
        <v>2760.6417112299464</v>
      </c>
      <c r="AB195" s="214">
        <f t="shared" si="132"/>
        <v>690.1604278074866</v>
      </c>
      <c r="AC195" s="211">
        <f t="shared" si="140"/>
        <v>20</v>
      </c>
      <c r="AD195" s="498"/>
      <c r="AE195" s="217">
        <v>4</v>
      </c>
      <c r="AF195" s="217">
        <v>2802.7794561933547</v>
      </c>
      <c r="AG195" s="214">
        <f t="shared" si="133"/>
        <v>700.69486404833867</v>
      </c>
      <c r="AH195" s="211">
        <f t="shared" si="141"/>
        <v>20</v>
      </c>
      <c r="AI195" s="498"/>
      <c r="AJ195" s="217">
        <v>4</v>
      </c>
      <c r="AK195" s="217">
        <v>2829.2621267182808</v>
      </c>
      <c r="AL195" s="214">
        <f t="shared" si="134"/>
        <v>707.3155316795702</v>
      </c>
      <c r="AM195" s="211">
        <f t="shared" si="142"/>
        <v>18</v>
      </c>
      <c r="AN195" s="498"/>
      <c r="AO195" s="217">
        <v>4</v>
      </c>
      <c r="AP195" s="217">
        <v>2830.546075085324</v>
      </c>
      <c r="AQ195" s="214">
        <f t="shared" si="135"/>
        <v>707.636518771331</v>
      </c>
      <c r="AR195" s="211">
        <f t="shared" si="143"/>
        <v>19</v>
      </c>
      <c r="AS195" s="498"/>
      <c r="AT195" s="217">
        <v>4</v>
      </c>
      <c r="AU195" s="217">
        <v>2830.6985294117653</v>
      </c>
      <c r="AV195" s="214">
        <f t="shared" si="136"/>
        <v>707.67463235294133</v>
      </c>
      <c r="AW195" s="211">
        <f t="shared" si="144"/>
        <v>18</v>
      </c>
      <c r="AX195" s="498"/>
    </row>
    <row r="196" spans="2:50" ht="14.25" customHeight="1">
      <c r="B196" s="460"/>
      <c r="C196" s="209">
        <v>15</v>
      </c>
      <c r="D196" s="212" t="s">
        <v>196</v>
      </c>
      <c r="E196" s="213">
        <v>4</v>
      </c>
      <c r="F196" s="209">
        <v>3300</v>
      </c>
      <c r="G196" s="214">
        <f t="shared" si="129"/>
        <v>825</v>
      </c>
      <c r="H196" s="501"/>
      <c r="I196" s="215">
        <f t="shared" si="137"/>
        <v>4</v>
      </c>
      <c r="J196" s="215">
        <f t="shared" si="137"/>
        <v>2856.6268258827658</v>
      </c>
      <c r="K196" s="216">
        <f t="shared" si="137"/>
        <v>714.15670647069146</v>
      </c>
      <c r="L196" s="502"/>
      <c r="M196" s="215">
        <f>RANK(K196, K$182:$K$211)</f>
        <v>12</v>
      </c>
      <c r="N196" s="500"/>
      <c r="O196" s="497"/>
      <c r="P196" s="217">
        <v>4</v>
      </c>
      <c r="Q196" s="217">
        <v>2851.5042793896382</v>
      </c>
      <c r="R196" s="214">
        <f t="shared" si="130"/>
        <v>712.87606984740955</v>
      </c>
      <c r="S196" s="211">
        <f t="shared" si="138"/>
        <v>12</v>
      </c>
      <c r="T196" s="498"/>
      <c r="U196" s="217">
        <v>4</v>
      </c>
      <c r="V196" s="217">
        <v>2852.7327725639429</v>
      </c>
      <c r="W196" s="214">
        <f t="shared" si="131"/>
        <v>713.18319314098574</v>
      </c>
      <c r="X196" s="211">
        <f t="shared" si="139"/>
        <v>12</v>
      </c>
      <c r="Y196" s="498"/>
      <c r="Z196" s="217">
        <v>4</v>
      </c>
      <c r="AA196" s="217">
        <v>2856.9309754706233</v>
      </c>
      <c r="AB196" s="214">
        <f t="shared" si="132"/>
        <v>714.23274386765581</v>
      </c>
      <c r="AC196" s="211">
        <f t="shared" si="140"/>
        <v>12</v>
      </c>
      <c r="AD196" s="498"/>
      <c r="AE196" s="217">
        <v>4</v>
      </c>
      <c r="AF196" s="217">
        <v>2858.2365861311582</v>
      </c>
      <c r="AG196" s="214">
        <f t="shared" si="133"/>
        <v>714.55914653278955</v>
      </c>
      <c r="AH196" s="211">
        <f t="shared" si="141"/>
        <v>12</v>
      </c>
      <c r="AI196" s="498"/>
      <c r="AJ196" s="217">
        <v>4</v>
      </c>
      <c r="AK196" s="217">
        <v>2854.3089278179709</v>
      </c>
      <c r="AL196" s="214">
        <f t="shared" si="134"/>
        <v>713.57723195449273</v>
      </c>
      <c r="AM196" s="211">
        <f t="shared" si="142"/>
        <v>12</v>
      </c>
      <c r="AN196" s="498"/>
      <c r="AO196" s="217">
        <v>4</v>
      </c>
      <c r="AP196" s="217">
        <v>2859.2661622919386</v>
      </c>
      <c r="AQ196" s="214">
        <f t="shared" si="135"/>
        <v>714.81654057298465</v>
      </c>
      <c r="AR196" s="211">
        <f t="shared" si="143"/>
        <v>12</v>
      </c>
      <c r="AS196" s="498"/>
      <c r="AT196" s="217">
        <v>4</v>
      </c>
      <c r="AU196" s="217">
        <v>2863.4080775140901</v>
      </c>
      <c r="AV196" s="214">
        <f t="shared" si="136"/>
        <v>715.85201937852253</v>
      </c>
      <c r="AW196" s="211">
        <f t="shared" si="144"/>
        <v>12</v>
      </c>
      <c r="AX196" s="498"/>
    </row>
    <row r="197" spans="2:50" ht="14.25" customHeight="1">
      <c r="B197" s="460"/>
      <c r="C197" s="209">
        <v>16</v>
      </c>
      <c r="D197" s="212" t="s">
        <v>195</v>
      </c>
      <c r="E197" s="213">
        <v>3</v>
      </c>
      <c r="F197" s="209">
        <v>3600</v>
      </c>
      <c r="G197" s="214">
        <f t="shared" si="129"/>
        <v>1200</v>
      </c>
      <c r="H197" s="501"/>
      <c r="I197" s="215">
        <f t="shared" si="137"/>
        <v>3</v>
      </c>
      <c r="J197" s="215">
        <f t="shared" si="137"/>
        <v>3019.9893620653697</v>
      </c>
      <c r="K197" s="216">
        <f t="shared" si="137"/>
        <v>1006.6631206884566</v>
      </c>
      <c r="L197" s="502"/>
      <c r="M197" s="215">
        <f>RANK(K197, K$182:$K$211)</f>
        <v>2</v>
      </c>
      <c r="N197" s="500"/>
      <c r="O197" s="497"/>
      <c r="P197" s="217">
        <v>3</v>
      </c>
      <c r="Q197" s="217">
        <v>3019.3332221620062</v>
      </c>
      <c r="R197" s="214">
        <f t="shared" si="130"/>
        <v>1006.4444073873354</v>
      </c>
      <c r="S197" s="211">
        <f t="shared" si="138"/>
        <v>2</v>
      </c>
      <c r="T197" s="498"/>
      <c r="U197" s="217">
        <v>3</v>
      </c>
      <c r="V197" s="217">
        <v>3020.3147932607399</v>
      </c>
      <c r="W197" s="214">
        <f t="shared" si="131"/>
        <v>1006.77159775358</v>
      </c>
      <c r="X197" s="211">
        <f t="shared" si="139"/>
        <v>2</v>
      </c>
      <c r="Y197" s="498"/>
      <c r="Z197" s="217">
        <v>3</v>
      </c>
      <c r="AA197" s="217">
        <v>3018.1030832664937</v>
      </c>
      <c r="AB197" s="214">
        <f t="shared" si="132"/>
        <v>1006.0343610888312</v>
      </c>
      <c r="AC197" s="211">
        <f t="shared" si="140"/>
        <v>2</v>
      </c>
      <c r="AD197" s="498"/>
      <c r="AE197" s="217">
        <v>3</v>
      </c>
      <c r="AF197" s="217">
        <v>3025.3672518810472</v>
      </c>
      <c r="AG197" s="214">
        <f t="shared" si="133"/>
        <v>1008.4557506270157</v>
      </c>
      <c r="AH197" s="211">
        <f t="shared" si="141"/>
        <v>1</v>
      </c>
      <c r="AI197" s="498"/>
      <c r="AJ197" s="217">
        <v>3</v>
      </c>
      <c r="AK197" s="217">
        <v>3018.4249781787748</v>
      </c>
      <c r="AL197" s="214">
        <f t="shared" si="134"/>
        <v>1006.1416593929249</v>
      </c>
      <c r="AM197" s="211">
        <f t="shared" si="142"/>
        <v>3</v>
      </c>
      <c r="AN197" s="498"/>
      <c r="AO197" s="217">
        <v>3</v>
      </c>
      <c r="AP197" s="217">
        <v>3018.9712106924608</v>
      </c>
      <c r="AQ197" s="214">
        <f t="shared" si="135"/>
        <v>1006.3237368974869</v>
      </c>
      <c r="AR197" s="211">
        <f t="shared" si="143"/>
        <v>4</v>
      </c>
      <c r="AS197" s="498"/>
      <c r="AT197" s="217">
        <v>3</v>
      </c>
      <c r="AU197" s="217">
        <v>3019.4109950160655</v>
      </c>
      <c r="AV197" s="214">
        <f t="shared" si="136"/>
        <v>1006.4703316720219</v>
      </c>
      <c r="AW197" s="211">
        <f t="shared" si="144"/>
        <v>4</v>
      </c>
      <c r="AX197" s="498"/>
    </row>
    <row r="198" spans="2:50" ht="14.25" customHeight="1">
      <c r="B198" s="460"/>
      <c r="C198" s="209">
        <v>17</v>
      </c>
      <c r="D198" s="212" t="s">
        <v>192</v>
      </c>
      <c r="E198" s="213">
        <v>4</v>
      </c>
      <c r="F198" s="209">
        <v>2700</v>
      </c>
      <c r="G198" s="214">
        <f t="shared" si="129"/>
        <v>675</v>
      </c>
      <c r="H198" s="501"/>
      <c r="I198" s="215">
        <f t="shared" si="137"/>
        <v>4</v>
      </c>
      <c r="J198" s="215">
        <f t="shared" si="137"/>
        <v>2404.1739509373615</v>
      </c>
      <c r="K198" s="216">
        <f t="shared" si="137"/>
        <v>601.04348773434037</v>
      </c>
      <c r="L198" s="502"/>
      <c r="M198" s="215">
        <f>RANK(K198, K$182:$K$211)</f>
        <v>25</v>
      </c>
      <c r="N198" s="500"/>
      <c r="O198" s="497"/>
      <c r="P198" s="217">
        <v>4</v>
      </c>
      <c r="Q198" s="217">
        <v>2403.8443935926771</v>
      </c>
      <c r="R198" s="214">
        <f t="shared" si="130"/>
        <v>600.96109839816927</v>
      </c>
      <c r="S198" s="211">
        <f t="shared" si="138"/>
        <v>25</v>
      </c>
      <c r="T198" s="498"/>
      <c r="U198" s="217">
        <v>4</v>
      </c>
      <c r="V198" s="217">
        <v>2404.0042712226382</v>
      </c>
      <c r="W198" s="214">
        <f t="shared" si="131"/>
        <v>601.00106780565955</v>
      </c>
      <c r="X198" s="211">
        <f t="shared" si="139"/>
        <v>25</v>
      </c>
      <c r="Y198" s="498"/>
      <c r="Z198" s="217">
        <v>4</v>
      </c>
      <c r="AA198" s="217">
        <v>2404.0383349184281</v>
      </c>
      <c r="AB198" s="214">
        <f t="shared" si="132"/>
        <v>601.00958372960702</v>
      </c>
      <c r="AC198" s="211">
        <f t="shared" si="140"/>
        <v>25</v>
      </c>
      <c r="AD198" s="498"/>
      <c r="AE198" s="217">
        <v>4</v>
      </c>
      <c r="AF198" s="217">
        <v>2404.2215495377568</v>
      </c>
      <c r="AG198" s="214">
        <f t="shared" si="133"/>
        <v>601.0553873844392</v>
      </c>
      <c r="AH198" s="211">
        <f t="shared" si="141"/>
        <v>25</v>
      </c>
      <c r="AI198" s="498"/>
      <c r="AJ198" s="217">
        <v>4</v>
      </c>
      <c r="AK198" s="217">
        <v>2404.2894660052525</v>
      </c>
      <c r="AL198" s="214">
        <f t="shared" si="134"/>
        <v>601.07236650131313</v>
      </c>
      <c r="AM198" s="211">
        <f t="shared" si="142"/>
        <v>25</v>
      </c>
      <c r="AN198" s="498"/>
      <c r="AO198" s="217">
        <v>4</v>
      </c>
      <c r="AP198" s="217">
        <v>2404.3803889483279</v>
      </c>
      <c r="AQ198" s="214">
        <f t="shared" si="135"/>
        <v>601.09509723708197</v>
      </c>
      <c r="AR198" s="211">
        <f t="shared" si="143"/>
        <v>25</v>
      </c>
      <c r="AS198" s="498"/>
      <c r="AT198" s="217">
        <v>4</v>
      </c>
      <c r="AU198" s="217">
        <v>2404.4392523364481</v>
      </c>
      <c r="AV198" s="214">
        <f t="shared" si="136"/>
        <v>601.10981308411203</v>
      </c>
      <c r="AW198" s="211">
        <f t="shared" si="144"/>
        <v>25</v>
      </c>
      <c r="AX198" s="498"/>
    </row>
    <row r="199" spans="2:50" ht="14.25" customHeight="1">
      <c r="B199" s="460"/>
      <c r="C199" s="209">
        <v>18</v>
      </c>
      <c r="D199" s="212" t="s">
        <v>186</v>
      </c>
      <c r="E199" s="213">
        <v>4</v>
      </c>
      <c r="F199" s="209">
        <v>3300</v>
      </c>
      <c r="G199" s="214">
        <f t="shared" si="129"/>
        <v>825</v>
      </c>
      <c r="H199" s="501"/>
      <c r="I199" s="215">
        <f t="shared" si="137"/>
        <v>4</v>
      </c>
      <c r="J199" s="215">
        <f t="shared" si="137"/>
        <v>2821.1412018039814</v>
      </c>
      <c r="K199" s="216">
        <f t="shared" si="137"/>
        <v>705.28530045099535</v>
      </c>
      <c r="L199" s="502"/>
      <c r="M199" s="215">
        <f>RANK(K199, K$182:$K$211)</f>
        <v>19</v>
      </c>
      <c r="N199" s="500"/>
      <c r="O199" s="497"/>
      <c r="P199" s="217">
        <v>4</v>
      </c>
      <c r="Q199" s="217">
        <v>2824.2474496561217</v>
      </c>
      <c r="R199" s="214">
        <f t="shared" si="130"/>
        <v>706.06186241403043</v>
      </c>
      <c r="S199" s="211">
        <f t="shared" si="138"/>
        <v>18</v>
      </c>
      <c r="T199" s="498"/>
      <c r="U199" s="217">
        <v>4</v>
      </c>
      <c r="V199" s="217">
        <v>2825.4186840347538</v>
      </c>
      <c r="W199" s="214">
        <f t="shared" si="131"/>
        <v>706.35467100868846</v>
      </c>
      <c r="X199" s="211">
        <f t="shared" si="139"/>
        <v>18</v>
      </c>
      <c r="Y199" s="498"/>
      <c r="Z199" s="217">
        <v>4</v>
      </c>
      <c r="AA199" s="217">
        <v>2826.4404104182941</v>
      </c>
      <c r="AB199" s="214">
        <f t="shared" si="132"/>
        <v>706.61010260457351</v>
      </c>
      <c r="AC199" s="211">
        <f t="shared" si="140"/>
        <v>18</v>
      </c>
      <c r="AD199" s="498"/>
      <c r="AE199" s="217">
        <v>4</v>
      </c>
      <c r="AF199" s="217">
        <v>2826.8561819346482</v>
      </c>
      <c r="AG199" s="214">
        <f t="shared" si="133"/>
        <v>706.71404548366206</v>
      </c>
      <c r="AH199" s="211">
        <f t="shared" si="141"/>
        <v>19</v>
      </c>
      <c r="AI199" s="498"/>
      <c r="AJ199" s="217">
        <v>4</v>
      </c>
      <c r="AK199" s="217">
        <v>2828.3989551592863</v>
      </c>
      <c r="AL199" s="214">
        <f t="shared" si="134"/>
        <v>707.09973878982157</v>
      </c>
      <c r="AM199" s="211">
        <f t="shared" si="142"/>
        <v>19</v>
      </c>
      <c r="AN199" s="498"/>
      <c r="AO199" s="217">
        <v>4</v>
      </c>
      <c r="AP199" s="217">
        <v>2819.0790627182469</v>
      </c>
      <c r="AQ199" s="214">
        <f t="shared" si="135"/>
        <v>704.76976567956171</v>
      </c>
      <c r="AR199" s="211">
        <f t="shared" si="143"/>
        <v>20</v>
      </c>
      <c r="AS199" s="498"/>
      <c r="AT199" s="217">
        <v>4</v>
      </c>
      <c r="AU199" s="217">
        <v>2797.5476687065147</v>
      </c>
      <c r="AV199" s="214">
        <f t="shared" si="136"/>
        <v>699.38691717662869</v>
      </c>
      <c r="AW199" s="211">
        <f t="shared" si="144"/>
        <v>20</v>
      </c>
      <c r="AX199" s="498"/>
    </row>
    <row r="200" spans="2:50" ht="14.25" customHeight="1">
      <c r="B200" s="460"/>
      <c r="C200" s="209">
        <v>19</v>
      </c>
      <c r="D200" s="212" t="s">
        <v>197</v>
      </c>
      <c r="E200" s="213">
        <v>4</v>
      </c>
      <c r="F200" s="209">
        <v>3300</v>
      </c>
      <c r="G200" s="214">
        <f t="shared" si="129"/>
        <v>825</v>
      </c>
      <c r="H200" s="501"/>
      <c r="I200" s="215">
        <f t="shared" si="137"/>
        <v>4</v>
      </c>
      <c r="J200" s="215">
        <f t="shared" si="137"/>
        <v>2843.4855521983714</v>
      </c>
      <c r="K200" s="216">
        <f t="shared" si="137"/>
        <v>710.87138804959284</v>
      </c>
      <c r="L200" s="502"/>
      <c r="M200" s="215">
        <f>RANK(K200, K$182:$K$211)</f>
        <v>14</v>
      </c>
      <c r="N200" s="500"/>
      <c r="O200" s="497"/>
      <c r="P200" s="217">
        <v>4</v>
      </c>
      <c r="Q200" s="217">
        <v>2842.635855191852</v>
      </c>
      <c r="R200" s="214">
        <f t="shared" si="130"/>
        <v>710.658963797963</v>
      </c>
      <c r="S200" s="211">
        <f t="shared" si="138"/>
        <v>14</v>
      </c>
      <c r="T200" s="498"/>
      <c r="U200" s="217">
        <v>4</v>
      </c>
      <c r="V200" s="217">
        <v>2843.50236323028</v>
      </c>
      <c r="W200" s="214">
        <f t="shared" si="131"/>
        <v>710.87559080757001</v>
      </c>
      <c r="X200" s="211">
        <f t="shared" si="139"/>
        <v>14</v>
      </c>
      <c r="Y200" s="498"/>
      <c r="Z200" s="217">
        <v>4</v>
      </c>
      <c r="AA200" s="217">
        <v>2838.8974394850984</v>
      </c>
      <c r="AB200" s="214">
        <f t="shared" si="132"/>
        <v>709.7243598712746</v>
      </c>
      <c r="AC200" s="211">
        <f t="shared" si="140"/>
        <v>15</v>
      </c>
      <c r="AD200" s="498"/>
      <c r="AE200" s="217">
        <v>4</v>
      </c>
      <c r="AF200" s="217">
        <v>2849.1743119266034</v>
      </c>
      <c r="AG200" s="214">
        <f t="shared" si="133"/>
        <v>712.29357798165086</v>
      </c>
      <c r="AH200" s="211">
        <f t="shared" si="141"/>
        <v>13</v>
      </c>
      <c r="AI200" s="498"/>
      <c r="AJ200" s="217">
        <v>4</v>
      </c>
      <c r="AK200" s="217">
        <v>2843.6909949042542</v>
      </c>
      <c r="AL200" s="214">
        <f t="shared" si="134"/>
        <v>710.92274872606356</v>
      </c>
      <c r="AM200" s="211">
        <f t="shared" si="142"/>
        <v>14</v>
      </c>
      <c r="AN200" s="498"/>
      <c r="AO200" s="217">
        <v>4</v>
      </c>
      <c r="AP200" s="217">
        <v>2842.1429059428701</v>
      </c>
      <c r="AQ200" s="214">
        <f t="shared" si="135"/>
        <v>710.53572648571753</v>
      </c>
      <c r="AR200" s="211">
        <f t="shared" si="143"/>
        <v>15</v>
      </c>
      <c r="AS200" s="498"/>
      <c r="AT200" s="217">
        <v>4</v>
      </c>
      <c r="AU200" s="217">
        <v>2844.3549947076435</v>
      </c>
      <c r="AV200" s="214">
        <f t="shared" si="136"/>
        <v>711.08874867691088</v>
      </c>
      <c r="AW200" s="211">
        <f t="shared" si="144"/>
        <v>14</v>
      </c>
      <c r="AX200" s="498"/>
    </row>
    <row r="201" spans="2:50" ht="14.25" customHeight="1">
      <c r="B201" s="460"/>
      <c r="C201" s="209">
        <v>20</v>
      </c>
      <c r="D201" s="212" t="s">
        <v>191</v>
      </c>
      <c r="E201" s="213">
        <v>5</v>
      </c>
      <c r="F201" s="209">
        <v>3300</v>
      </c>
      <c r="G201" s="214">
        <f t="shared" si="129"/>
        <v>660</v>
      </c>
      <c r="H201" s="501"/>
      <c r="I201" s="215">
        <f t="shared" si="137"/>
        <v>5</v>
      </c>
      <c r="J201" s="215">
        <f t="shared" si="137"/>
        <v>2833.0903421962762</v>
      </c>
      <c r="K201" s="216">
        <f t="shared" si="137"/>
        <v>566.61806843925524</v>
      </c>
      <c r="L201" s="502"/>
      <c r="M201" s="215">
        <f>RANK(K201, K$182:$K$211)</f>
        <v>28</v>
      </c>
      <c r="N201" s="500"/>
      <c r="O201" s="497"/>
      <c r="P201" s="217">
        <v>5</v>
      </c>
      <c r="Q201" s="217">
        <v>2831.1727238666185</v>
      </c>
      <c r="R201" s="214">
        <f t="shared" si="130"/>
        <v>566.23454477332371</v>
      </c>
      <c r="S201" s="211">
        <f t="shared" si="138"/>
        <v>28</v>
      </c>
      <c r="T201" s="498"/>
      <c r="U201" s="217">
        <v>5</v>
      </c>
      <c r="V201" s="217">
        <v>2831.9638145495674</v>
      </c>
      <c r="W201" s="214">
        <f t="shared" si="131"/>
        <v>566.39276290991347</v>
      </c>
      <c r="X201" s="211">
        <f t="shared" si="139"/>
        <v>28</v>
      </c>
      <c r="Y201" s="498"/>
      <c r="Z201" s="217">
        <v>5</v>
      </c>
      <c r="AA201" s="217">
        <v>2832.2136786726069</v>
      </c>
      <c r="AB201" s="214">
        <f t="shared" si="132"/>
        <v>566.44273573452142</v>
      </c>
      <c r="AC201" s="211">
        <f t="shared" si="140"/>
        <v>28</v>
      </c>
      <c r="AD201" s="498"/>
      <c r="AE201" s="217">
        <v>5</v>
      </c>
      <c r="AF201" s="217">
        <v>2833.2129963898983</v>
      </c>
      <c r="AG201" s="214">
        <f t="shared" si="133"/>
        <v>566.64259927797968</v>
      </c>
      <c r="AH201" s="211">
        <f t="shared" si="141"/>
        <v>28</v>
      </c>
      <c r="AI201" s="498"/>
      <c r="AJ201" s="217">
        <v>5</v>
      </c>
      <c r="AK201" s="217">
        <v>2833.5483870967769</v>
      </c>
      <c r="AL201" s="214">
        <f t="shared" si="134"/>
        <v>566.70967741935533</v>
      </c>
      <c r="AM201" s="211">
        <f t="shared" si="142"/>
        <v>28</v>
      </c>
      <c r="AN201" s="498"/>
      <c r="AO201" s="217">
        <v>5</v>
      </c>
      <c r="AP201" s="217">
        <v>2834.2049469964686</v>
      </c>
      <c r="AQ201" s="214">
        <f t="shared" si="135"/>
        <v>566.84098939929368</v>
      </c>
      <c r="AR201" s="211">
        <f t="shared" si="143"/>
        <v>28</v>
      </c>
      <c r="AS201" s="498"/>
      <c r="AT201" s="217">
        <v>5</v>
      </c>
      <c r="AU201" s="217">
        <v>2835.3158478019968</v>
      </c>
      <c r="AV201" s="214">
        <f t="shared" si="136"/>
        <v>567.06316956039939</v>
      </c>
      <c r="AW201" s="211">
        <f t="shared" si="144"/>
        <v>28</v>
      </c>
      <c r="AX201" s="498"/>
    </row>
    <row r="202" spans="2:50" ht="14.25" customHeight="1">
      <c r="B202" s="460"/>
      <c r="C202" s="209">
        <v>21</v>
      </c>
      <c r="D202" s="212" t="s">
        <v>188</v>
      </c>
      <c r="E202" s="213">
        <v>3</v>
      </c>
      <c r="F202" s="209">
        <v>3600</v>
      </c>
      <c r="G202" s="214">
        <f t="shared" si="129"/>
        <v>1200</v>
      </c>
      <c r="H202" s="501"/>
      <c r="I202" s="215">
        <f t="shared" si="137"/>
        <v>3</v>
      </c>
      <c r="J202" s="215">
        <f t="shared" si="137"/>
        <v>3018.4442669245013</v>
      </c>
      <c r="K202" s="216">
        <f t="shared" si="137"/>
        <v>1006.1480889748339</v>
      </c>
      <c r="L202" s="502"/>
      <c r="M202" s="215">
        <f>RANK(K202, K$182:$K$211)</f>
        <v>3</v>
      </c>
      <c r="N202" s="500"/>
      <c r="O202" s="497"/>
      <c r="P202" s="217">
        <v>3</v>
      </c>
      <c r="Q202" s="217">
        <v>3016.381095838824</v>
      </c>
      <c r="R202" s="214">
        <f t="shared" si="130"/>
        <v>1005.460365279608</v>
      </c>
      <c r="S202" s="211">
        <f t="shared" si="138"/>
        <v>4</v>
      </c>
      <c r="T202" s="498"/>
      <c r="U202" s="217">
        <v>3</v>
      </c>
      <c r="V202" s="217">
        <v>3016.9789674952203</v>
      </c>
      <c r="W202" s="214">
        <f t="shared" si="131"/>
        <v>1005.6596558317401</v>
      </c>
      <c r="X202" s="211">
        <f t="shared" si="139"/>
        <v>4</v>
      </c>
      <c r="Y202" s="498"/>
      <c r="Z202" s="217">
        <v>3</v>
      </c>
      <c r="AA202" s="217">
        <v>3016.864459712684</v>
      </c>
      <c r="AB202" s="214">
        <f t="shared" si="132"/>
        <v>1005.6214865708947</v>
      </c>
      <c r="AC202" s="211">
        <f t="shared" si="140"/>
        <v>4</v>
      </c>
      <c r="AD202" s="498"/>
      <c r="AE202" s="217">
        <v>3</v>
      </c>
      <c r="AF202" s="217">
        <v>3017.5859681514012</v>
      </c>
      <c r="AG202" s="214">
        <f t="shared" si="133"/>
        <v>1005.8619893838004</v>
      </c>
      <c r="AH202" s="211">
        <f t="shared" si="141"/>
        <v>4</v>
      </c>
      <c r="AI202" s="498"/>
      <c r="AJ202" s="217">
        <v>3</v>
      </c>
      <c r="AK202" s="217">
        <v>3019.0909090909058</v>
      </c>
      <c r="AL202" s="214">
        <f t="shared" si="134"/>
        <v>1006.3636363636352</v>
      </c>
      <c r="AM202" s="211">
        <f t="shared" si="142"/>
        <v>2</v>
      </c>
      <c r="AN202" s="498"/>
      <c r="AO202" s="217">
        <v>3</v>
      </c>
      <c r="AP202" s="217">
        <v>3020.5035971223006</v>
      </c>
      <c r="AQ202" s="214">
        <f t="shared" si="135"/>
        <v>1006.8345323741001</v>
      </c>
      <c r="AR202" s="211">
        <f t="shared" si="143"/>
        <v>2</v>
      </c>
      <c r="AS202" s="498"/>
      <c r="AT202" s="217">
        <v>3</v>
      </c>
      <c r="AU202" s="217">
        <v>3021.7048710601739</v>
      </c>
      <c r="AV202" s="214">
        <f t="shared" si="136"/>
        <v>1007.234957020058</v>
      </c>
      <c r="AW202" s="211">
        <f t="shared" si="144"/>
        <v>2</v>
      </c>
      <c r="AX202" s="498"/>
    </row>
    <row r="203" spans="2:50" ht="14.25" customHeight="1">
      <c r="B203" s="460"/>
      <c r="C203" s="209">
        <v>22</v>
      </c>
      <c r="D203" s="212" t="s">
        <v>194</v>
      </c>
      <c r="E203" s="213">
        <v>3</v>
      </c>
      <c r="F203" s="209">
        <v>3600</v>
      </c>
      <c r="G203" s="214">
        <f t="shared" si="129"/>
        <v>1200</v>
      </c>
      <c r="H203" s="501"/>
      <c r="I203" s="215">
        <f t="shared" si="137"/>
        <v>3</v>
      </c>
      <c r="J203" s="215">
        <f t="shared" si="137"/>
        <v>3012.2983224581008</v>
      </c>
      <c r="K203" s="216">
        <f t="shared" si="137"/>
        <v>1004.099440819367</v>
      </c>
      <c r="L203" s="502"/>
      <c r="M203" s="215">
        <f>RANK(K203, K$182:$K$211)</f>
        <v>5</v>
      </c>
      <c r="N203" s="500"/>
      <c r="O203" s="497"/>
      <c r="P203" s="217">
        <v>3</v>
      </c>
      <c r="Q203" s="217">
        <v>3011.3513513513553</v>
      </c>
      <c r="R203" s="214">
        <f t="shared" si="130"/>
        <v>1003.7837837837851</v>
      </c>
      <c r="S203" s="211">
        <f t="shared" si="138"/>
        <v>5</v>
      </c>
      <c r="T203" s="498"/>
      <c r="U203" s="217">
        <v>3</v>
      </c>
      <c r="V203" s="217">
        <v>3011.4675767918079</v>
      </c>
      <c r="W203" s="214">
        <f t="shared" si="131"/>
        <v>1003.8225255972693</v>
      </c>
      <c r="X203" s="211">
        <f t="shared" si="139"/>
        <v>6</v>
      </c>
      <c r="Y203" s="498"/>
      <c r="Z203" s="217">
        <v>3</v>
      </c>
      <c r="AA203" s="217">
        <v>3011.3036925395677</v>
      </c>
      <c r="AB203" s="214">
        <f t="shared" si="132"/>
        <v>1003.7678975131893</v>
      </c>
      <c r="AC203" s="211">
        <f t="shared" si="140"/>
        <v>5</v>
      </c>
      <c r="AD203" s="498"/>
      <c r="AE203" s="217">
        <v>3</v>
      </c>
      <c r="AF203" s="217">
        <v>3012.1573301549461</v>
      </c>
      <c r="AG203" s="214">
        <f t="shared" si="133"/>
        <v>1004.052443384982</v>
      </c>
      <c r="AH203" s="211">
        <f t="shared" si="141"/>
        <v>6</v>
      </c>
      <c r="AI203" s="498"/>
      <c r="AJ203" s="217">
        <v>3</v>
      </c>
      <c r="AK203" s="217">
        <v>3011.7229129662464</v>
      </c>
      <c r="AL203" s="214">
        <f t="shared" si="134"/>
        <v>1003.9076376554154</v>
      </c>
      <c r="AM203" s="211">
        <f t="shared" si="142"/>
        <v>6</v>
      </c>
      <c r="AN203" s="498"/>
      <c r="AO203" s="217">
        <v>3</v>
      </c>
      <c r="AP203" s="217">
        <v>3013.5483870967719</v>
      </c>
      <c r="AQ203" s="214">
        <f t="shared" si="135"/>
        <v>1004.5161290322573</v>
      </c>
      <c r="AR203" s="211">
        <f t="shared" si="143"/>
        <v>5</v>
      </c>
      <c r="AS203" s="498"/>
      <c r="AT203" s="217">
        <v>3</v>
      </c>
      <c r="AU203" s="217">
        <v>3014.53700630601</v>
      </c>
      <c r="AV203" s="214">
        <f t="shared" si="136"/>
        <v>1004.84566876867</v>
      </c>
      <c r="AW203" s="211">
        <f t="shared" si="144"/>
        <v>5</v>
      </c>
      <c r="AX203" s="498"/>
    </row>
    <row r="204" spans="2:50" ht="14.25" customHeight="1">
      <c r="B204" s="460"/>
      <c r="C204" s="209">
        <v>23</v>
      </c>
      <c r="D204" s="212" t="s">
        <v>199</v>
      </c>
      <c r="E204" s="213">
        <v>3</v>
      </c>
      <c r="F204" s="209">
        <v>3300</v>
      </c>
      <c r="G204" s="214">
        <f t="shared" si="129"/>
        <v>1100</v>
      </c>
      <c r="H204" s="501"/>
      <c r="I204" s="215">
        <f t="shared" si="137"/>
        <v>3</v>
      </c>
      <c r="J204" s="215">
        <f t="shared" si="137"/>
        <v>2849.4616243544365</v>
      </c>
      <c r="K204" s="216">
        <f t="shared" si="137"/>
        <v>949.82054145147868</v>
      </c>
      <c r="L204" s="502"/>
      <c r="M204" s="215">
        <f>RANK(K204, K$182:$K$211)</f>
        <v>8</v>
      </c>
      <c r="N204" s="500"/>
      <c r="O204" s="497"/>
      <c r="P204" s="217">
        <v>3</v>
      </c>
      <c r="Q204" s="217">
        <v>2847.7377049180354</v>
      </c>
      <c r="R204" s="214">
        <f t="shared" si="130"/>
        <v>949.24590163934511</v>
      </c>
      <c r="S204" s="211">
        <f t="shared" si="138"/>
        <v>8</v>
      </c>
      <c r="T204" s="498"/>
      <c r="U204" s="217">
        <v>3</v>
      </c>
      <c r="V204" s="217">
        <v>2848.4308924994461</v>
      </c>
      <c r="W204" s="214">
        <f t="shared" si="131"/>
        <v>949.47696416648205</v>
      </c>
      <c r="X204" s="211">
        <f t="shared" si="139"/>
        <v>8</v>
      </c>
      <c r="Y204" s="498"/>
      <c r="Z204" s="217">
        <v>3</v>
      </c>
      <c r="AA204" s="217">
        <v>2848.920863309359</v>
      </c>
      <c r="AB204" s="214">
        <f t="shared" si="132"/>
        <v>949.64028776978637</v>
      </c>
      <c r="AC204" s="211">
        <f t="shared" si="140"/>
        <v>8</v>
      </c>
      <c r="AD204" s="498"/>
      <c r="AE204" s="217">
        <v>3</v>
      </c>
      <c r="AF204" s="217">
        <v>2849.604221635881</v>
      </c>
      <c r="AG204" s="214">
        <f t="shared" si="133"/>
        <v>949.868073878627</v>
      </c>
      <c r="AH204" s="211">
        <f t="shared" si="141"/>
        <v>8</v>
      </c>
      <c r="AI204" s="498"/>
      <c r="AJ204" s="217">
        <v>3</v>
      </c>
      <c r="AK204" s="217">
        <v>2849.9999999999968</v>
      </c>
      <c r="AL204" s="214">
        <f t="shared" si="134"/>
        <v>949.99999999999898</v>
      </c>
      <c r="AM204" s="211">
        <f t="shared" si="142"/>
        <v>8</v>
      </c>
      <c r="AN204" s="498"/>
      <c r="AO204" s="217">
        <v>3</v>
      </c>
      <c r="AP204" s="217">
        <v>2850.2857142857142</v>
      </c>
      <c r="AQ204" s="214">
        <f t="shared" si="135"/>
        <v>950.09523809523807</v>
      </c>
      <c r="AR204" s="211">
        <f t="shared" si="143"/>
        <v>8</v>
      </c>
      <c r="AS204" s="498"/>
      <c r="AT204" s="217">
        <v>3</v>
      </c>
      <c r="AU204" s="217">
        <v>2851.2519738326214</v>
      </c>
      <c r="AV204" s="214">
        <f t="shared" si="136"/>
        <v>950.41732461087383</v>
      </c>
      <c r="AW204" s="211">
        <f t="shared" si="144"/>
        <v>8</v>
      </c>
      <c r="AX204" s="498"/>
    </row>
    <row r="205" spans="2:50" ht="14.25" customHeight="1">
      <c r="B205" s="460"/>
      <c r="C205" s="209">
        <v>24</v>
      </c>
      <c r="D205" s="212" t="s">
        <v>193</v>
      </c>
      <c r="E205" s="213">
        <v>4</v>
      </c>
      <c r="F205" s="209">
        <v>3300</v>
      </c>
      <c r="G205" s="214">
        <f t="shared" si="129"/>
        <v>825</v>
      </c>
      <c r="H205" s="501"/>
      <c r="I205" s="215">
        <f t="shared" si="137"/>
        <v>4</v>
      </c>
      <c r="J205" s="215">
        <f t="shared" si="137"/>
        <v>2824.8766037164482</v>
      </c>
      <c r="K205" s="216">
        <f t="shared" si="137"/>
        <v>706.21915092911206</v>
      </c>
      <c r="L205" s="502"/>
      <c r="M205" s="215">
        <f>RANK(K205, K$182:$K$211)</f>
        <v>18</v>
      </c>
      <c r="N205" s="500"/>
      <c r="O205" s="497"/>
      <c r="P205" s="217">
        <v>4</v>
      </c>
      <c r="Q205" s="217">
        <v>2817.33075435203</v>
      </c>
      <c r="R205" s="214">
        <f t="shared" si="130"/>
        <v>704.3326885880075</v>
      </c>
      <c r="S205" s="211">
        <f t="shared" si="138"/>
        <v>19</v>
      </c>
      <c r="T205" s="498"/>
      <c r="U205" s="217">
        <v>4</v>
      </c>
      <c r="V205" s="217">
        <v>2823.1686504875579</v>
      </c>
      <c r="W205" s="214">
        <f t="shared" si="131"/>
        <v>705.79216262188947</v>
      </c>
      <c r="X205" s="211">
        <f t="shared" si="139"/>
        <v>19</v>
      </c>
      <c r="Y205" s="498"/>
      <c r="Z205" s="217">
        <v>4</v>
      </c>
      <c r="AA205" s="217">
        <v>2817.0933663272299</v>
      </c>
      <c r="AB205" s="214">
        <f t="shared" si="132"/>
        <v>704.27334158180747</v>
      </c>
      <c r="AC205" s="211">
        <f t="shared" si="140"/>
        <v>19</v>
      </c>
      <c r="AD205" s="498"/>
      <c r="AE205" s="217">
        <v>4</v>
      </c>
      <c r="AF205" s="217">
        <v>2829.5491580662706</v>
      </c>
      <c r="AG205" s="214">
        <f t="shared" si="133"/>
        <v>707.38728951656765</v>
      </c>
      <c r="AH205" s="211">
        <f t="shared" si="141"/>
        <v>18</v>
      </c>
      <c r="AI205" s="498"/>
      <c r="AJ205" s="217">
        <v>4</v>
      </c>
      <c r="AK205" s="217">
        <v>2825.953914067476</v>
      </c>
      <c r="AL205" s="214">
        <f t="shared" si="134"/>
        <v>706.48847851686901</v>
      </c>
      <c r="AM205" s="211">
        <f t="shared" si="142"/>
        <v>20</v>
      </c>
      <c r="AN205" s="498"/>
      <c r="AO205" s="217">
        <v>4</v>
      </c>
      <c r="AP205" s="217">
        <v>2830.776217160329</v>
      </c>
      <c r="AQ205" s="214">
        <f t="shared" si="135"/>
        <v>707.69405429008225</v>
      </c>
      <c r="AR205" s="211">
        <f t="shared" si="143"/>
        <v>18</v>
      </c>
      <c r="AS205" s="498"/>
      <c r="AT205" s="217">
        <v>4</v>
      </c>
      <c r="AU205" s="217">
        <v>2830.2641655542425</v>
      </c>
      <c r="AV205" s="214">
        <f t="shared" si="136"/>
        <v>707.56604138856062</v>
      </c>
      <c r="AW205" s="211">
        <f t="shared" si="144"/>
        <v>19</v>
      </c>
      <c r="AX205" s="498"/>
    </row>
    <row r="206" spans="2:50" ht="14.25" customHeight="1">
      <c r="B206" s="460"/>
      <c r="C206" s="209">
        <v>25</v>
      </c>
      <c r="D206" s="212" t="s">
        <v>190</v>
      </c>
      <c r="E206" s="213">
        <v>4</v>
      </c>
      <c r="F206" s="209">
        <v>3000</v>
      </c>
      <c r="G206" s="214">
        <f t="shared" si="129"/>
        <v>750</v>
      </c>
      <c r="H206" s="501"/>
      <c r="I206" s="215">
        <f t="shared" si="137"/>
        <v>4</v>
      </c>
      <c r="J206" s="215">
        <f t="shared" si="137"/>
        <v>2592.8858782193024</v>
      </c>
      <c r="K206" s="216">
        <f t="shared" si="137"/>
        <v>648.2214695548256</v>
      </c>
      <c r="L206" s="502"/>
      <c r="M206" s="215">
        <f>RANK(K206, K$182:$K$211)</f>
        <v>21</v>
      </c>
      <c r="N206" s="500"/>
      <c r="O206" s="497"/>
      <c r="P206" s="217">
        <v>4</v>
      </c>
      <c r="Q206" s="217">
        <v>2591.4360313315879</v>
      </c>
      <c r="R206" s="214">
        <f t="shared" si="130"/>
        <v>647.85900783289696</v>
      </c>
      <c r="S206" s="211">
        <f t="shared" si="138"/>
        <v>21</v>
      </c>
      <c r="T206" s="498"/>
      <c r="U206" s="217">
        <v>4</v>
      </c>
      <c r="V206" s="217">
        <v>2592.1839080459781</v>
      </c>
      <c r="W206" s="214">
        <f t="shared" si="131"/>
        <v>648.04597701149453</v>
      </c>
      <c r="X206" s="211">
        <f t="shared" si="139"/>
        <v>21</v>
      </c>
      <c r="Y206" s="498"/>
      <c r="Z206" s="217">
        <v>4</v>
      </c>
      <c r="AA206" s="217">
        <v>2592.4985574148932</v>
      </c>
      <c r="AB206" s="214">
        <f t="shared" si="132"/>
        <v>648.1246393537233</v>
      </c>
      <c r="AC206" s="211">
        <f t="shared" si="140"/>
        <v>21</v>
      </c>
      <c r="AD206" s="498"/>
      <c r="AE206" s="217">
        <v>4</v>
      </c>
      <c r="AF206" s="217">
        <v>2592.7881519639468</v>
      </c>
      <c r="AG206" s="214">
        <f t="shared" si="133"/>
        <v>648.1970379909867</v>
      </c>
      <c r="AH206" s="211">
        <f t="shared" si="141"/>
        <v>21</v>
      </c>
      <c r="AI206" s="498"/>
      <c r="AJ206" s="217">
        <v>4</v>
      </c>
      <c r="AK206" s="217">
        <v>2592.4812030075223</v>
      </c>
      <c r="AL206" s="214">
        <f t="shared" si="134"/>
        <v>648.12030075188056</v>
      </c>
      <c r="AM206" s="211">
        <f t="shared" si="142"/>
        <v>21</v>
      </c>
      <c r="AN206" s="498"/>
      <c r="AO206" s="217">
        <v>4</v>
      </c>
      <c r="AP206" s="217">
        <v>2593.0382894082491</v>
      </c>
      <c r="AQ206" s="214">
        <f t="shared" si="135"/>
        <v>648.25957235206226</v>
      </c>
      <c r="AR206" s="211">
        <f t="shared" si="143"/>
        <v>21</v>
      </c>
      <c r="AS206" s="498"/>
      <c r="AT206" s="217">
        <v>4</v>
      </c>
      <c r="AU206" s="217">
        <v>2595.7750063629396</v>
      </c>
      <c r="AV206" s="214">
        <f t="shared" si="136"/>
        <v>648.94375159073491</v>
      </c>
      <c r="AW206" s="211">
        <f t="shared" si="144"/>
        <v>21</v>
      </c>
      <c r="AX206" s="498"/>
    </row>
    <row r="207" spans="2:50" ht="14.25" customHeight="1">
      <c r="B207" s="460"/>
      <c r="C207" s="209">
        <v>26</v>
      </c>
      <c r="D207" s="212" t="s">
        <v>187</v>
      </c>
      <c r="E207" s="213">
        <v>13</v>
      </c>
      <c r="F207" s="209">
        <v>3600</v>
      </c>
      <c r="G207" s="214">
        <f t="shared" si="129"/>
        <v>276.92307692307691</v>
      </c>
      <c r="H207" s="501"/>
      <c r="I207" s="215">
        <f t="shared" si="137"/>
        <v>13</v>
      </c>
      <c r="J207" s="215">
        <f t="shared" si="137"/>
        <v>3058.4290991847074</v>
      </c>
      <c r="K207" s="216">
        <f t="shared" si="137"/>
        <v>235.26377686036204</v>
      </c>
      <c r="L207" s="502"/>
      <c r="M207" s="215">
        <f>RANK(K207, K$182:$K$211)</f>
        <v>29</v>
      </c>
      <c r="N207" s="500"/>
      <c r="O207" s="497"/>
      <c r="P207" s="217">
        <v>13</v>
      </c>
      <c r="Q207" s="217">
        <v>3058.7112171837734</v>
      </c>
      <c r="R207" s="214">
        <f t="shared" si="130"/>
        <v>235.28547824490565</v>
      </c>
      <c r="S207" s="211">
        <f t="shared" si="138"/>
        <v>29</v>
      </c>
      <c r="T207" s="498"/>
      <c r="U207" s="217">
        <v>13</v>
      </c>
      <c r="V207" s="217">
        <v>3057.8528827037758</v>
      </c>
      <c r="W207" s="214">
        <f t="shared" si="131"/>
        <v>235.21945251567507</v>
      </c>
      <c r="X207" s="211">
        <f t="shared" si="139"/>
        <v>29</v>
      </c>
      <c r="Y207" s="498"/>
      <c r="Z207" s="217">
        <v>13</v>
      </c>
      <c r="AA207" s="217">
        <v>3059.326563335118</v>
      </c>
      <c r="AB207" s="214">
        <f t="shared" si="132"/>
        <v>235.33281256423984</v>
      </c>
      <c r="AC207" s="211">
        <f t="shared" si="140"/>
        <v>29</v>
      </c>
      <c r="AD207" s="498"/>
      <c r="AE207" s="217">
        <v>13</v>
      </c>
      <c r="AF207" s="217">
        <v>3059.4842406876833</v>
      </c>
      <c r="AG207" s="214">
        <f t="shared" si="133"/>
        <v>235.34494159136025</v>
      </c>
      <c r="AH207" s="211">
        <f t="shared" si="141"/>
        <v>29</v>
      </c>
      <c r="AI207" s="498"/>
      <c r="AJ207" s="217">
        <v>13</v>
      </c>
      <c r="AK207" s="217">
        <v>3055.5386949924246</v>
      </c>
      <c r="AL207" s="214">
        <f t="shared" si="134"/>
        <v>235.04143807634034</v>
      </c>
      <c r="AM207" s="211">
        <f t="shared" si="142"/>
        <v>29</v>
      </c>
      <c r="AN207" s="498"/>
      <c r="AO207" s="217">
        <v>13</v>
      </c>
      <c r="AP207" s="217">
        <v>3056.3919821826248</v>
      </c>
      <c r="AQ207" s="214">
        <f t="shared" si="135"/>
        <v>235.1070755525096</v>
      </c>
      <c r="AR207" s="211">
        <f t="shared" si="143"/>
        <v>29</v>
      </c>
      <c r="AS207" s="498"/>
      <c r="AT207" s="217">
        <v>13</v>
      </c>
      <c r="AU207" s="217">
        <v>3061.6981132075484</v>
      </c>
      <c r="AV207" s="214">
        <f t="shared" si="136"/>
        <v>235.51523947750371</v>
      </c>
      <c r="AW207" s="211">
        <f t="shared" si="144"/>
        <v>29</v>
      </c>
      <c r="AX207" s="498"/>
    </row>
    <row r="208" spans="2:50" ht="14.25" customHeight="1">
      <c r="B208" s="460"/>
      <c r="C208" s="209">
        <v>27</v>
      </c>
      <c r="D208" s="212" t="s">
        <v>183</v>
      </c>
      <c r="E208" s="213">
        <v>4</v>
      </c>
      <c r="F208" s="209">
        <v>3000</v>
      </c>
      <c r="G208" s="214">
        <f t="shared" si="129"/>
        <v>750</v>
      </c>
      <c r="H208" s="501"/>
      <c r="I208" s="215">
        <f t="shared" si="137"/>
        <v>4</v>
      </c>
      <c r="J208" s="215">
        <f t="shared" si="137"/>
        <v>2538.5182467827699</v>
      </c>
      <c r="K208" s="216">
        <f t="shared" si="137"/>
        <v>634.62956169569247</v>
      </c>
      <c r="L208" s="502"/>
      <c r="M208" s="215">
        <f>RANK(K208, K$182:$K$211)</f>
        <v>24</v>
      </c>
      <c r="N208" s="500"/>
      <c r="O208" s="497"/>
      <c r="P208" s="217">
        <v>4</v>
      </c>
      <c r="Q208" s="217">
        <v>2536.3189513926882</v>
      </c>
      <c r="R208" s="214">
        <f t="shared" si="130"/>
        <v>634.07973784817204</v>
      </c>
      <c r="S208" s="211">
        <f>RANK(R208, R$182:R$211)</f>
        <v>23</v>
      </c>
      <c r="T208" s="498"/>
      <c r="U208" s="217">
        <v>4</v>
      </c>
      <c r="V208" s="217">
        <v>2537.6053962900505</v>
      </c>
      <c r="W208" s="214">
        <f t="shared" si="131"/>
        <v>634.40134907251263</v>
      </c>
      <c r="X208" s="211">
        <f>RANK(W208, W$182:W$211)</f>
        <v>23</v>
      </c>
      <c r="Y208" s="498"/>
      <c r="Z208" s="217">
        <v>4</v>
      </c>
      <c r="AA208" s="217">
        <v>2537.6673040153032</v>
      </c>
      <c r="AB208" s="214">
        <f t="shared" si="132"/>
        <v>634.4168260038258</v>
      </c>
      <c r="AC208" s="211">
        <f>RANK(AB208, AB$182:AB$211)</f>
        <v>23</v>
      </c>
      <c r="AD208" s="498"/>
      <c r="AE208" s="217">
        <v>4</v>
      </c>
      <c r="AF208" s="217">
        <v>2538.3941605839477</v>
      </c>
      <c r="AG208" s="214">
        <f t="shared" si="133"/>
        <v>634.59854014598693</v>
      </c>
      <c r="AH208" s="211">
        <f>RANK(AG208, AG$182:AG$211)</f>
        <v>24</v>
      </c>
      <c r="AI208" s="498"/>
      <c r="AJ208" s="217">
        <v>4</v>
      </c>
      <c r="AK208" s="217">
        <v>2538.7657279808286</v>
      </c>
      <c r="AL208" s="214">
        <f t="shared" si="134"/>
        <v>634.69143199520715</v>
      </c>
      <c r="AM208" s="211">
        <f>RANK(AL208, AL$182:AL$211)</f>
        <v>24</v>
      </c>
      <c r="AN208" s="498"/>
      <c r="AO208" s="217">
        <v>4</v>
      </c>
      <c r="AP208" s="217">
        <v>2540.0530503978862</v>
      </c>
      <c r="AQ208" s="214">
        <f t="shared" si="135"/>
        <v>635.01326259947155</v>
      </c>
      <c r="AR208" s="211">
        <f>RANK(AQ208, AQ$182:AQ$211)</f>
        <v>24</v>
      </c>
      <c r="AS208" s="498"/>
      <c r="AT208" s="217">
        <v>4</v>
      </c>
      <c r="AU208" s="217">
        <v>2540.823136818688</v>
      </c>
      <c r="AV208" s="214">
        <f t="shared" si="136"/>
        <v>635.205784204672</v>
      </c>
      <c r="AW208" s="211">
        <f>RANK(AV208, AV$182:AV$211)</f>
        <v>24</v>
      </c>
      <c r="AX208" s="498"/>
    </row>
    <row r="209" spans="1:50" ht="14.25" customHeight="1">
      <c r="B209" s="460"/>
      <c r="C209" s="209">
        <v>28</v>
      </c>
      <c r="D209" s="212" t="s">
        <v>185</v>
      </c>
      <c r="E209" s="209">
        <v>4</v>
      </c>
      <c r="F209" s="209">
        <v>3000</v>
      </c>
      <c r="G209" s="214">
        <f t="shared" si="129"/>
        <v>750</v>
      </c>
      <c r="H209" s="501"/>
      <c r="I209" s="215">
        <f t="shared" si="137"/>
        <v>4</v>
      </c>
      <c r="J209" s="215">
        <f t="shared" si="137"/>
        <v>2544.6001432384551</v>
      </c>
      <c r="K209" s="216">
        <f t="shared" si="137"/>
        <v>636.15003580961377</v>
      </c>
      <c r="L209" s="502"/>
      <c r="M209" s="215">
        <f>RANK(K209, K$182:$K$211)</f>
        <v>22</v>
      </c>
      <c r="N209" s="500"/>
      <c r="O209" s="497"/>
      <c r="P209" s="217">
        <v>4</v>
      </c>
      <c r="Q209" s="217">
        <v>2543.1941923775039</v>
      </c>
      <c r="R209" s="214">
        <f t="shared" si="130"/>
        <v>635.79854809437597</v>
      </c>
      <c r="S209" s="211">
        <f t="shared" si="138"/>
        <v>22</v>
      </c>
      <c r="T209" s="498"/>
      <c r="U209" s="217">
        <v>4</v>
      </c>
      <c r="V209" s="217">
        <v>2543.2921027592815</v>
      </c>
      <c r="W209" s="214">
        <f t="shared" si="131"/>
        <v>635.82302568982038</v>
      </c>
      <c r="X209" s="211">
        <f t="shared" si="139"/>
        <v>22</v>
      </c>
      <c r="Y209" s="498"/>
      <c r="Z209" s="217">
        <v>4</v>
      </c>
      <c r="AA209" s="217">
        <v>2543.4571890145494</v>
      </c>
      <c r="AB209" s="214">
        <f t="shared" si="132"/>
        <v>635.86429725363735</v>
      </c>
      <c r="AC209" s="211">
        <f t="shared" si="140"/>
        <v>22</v>
      </c>
      <c r="AD209" s="498"/>
      <c r="AE209" s="217">
        <v>4</v>
      </c>
      <c r="AF209" s="217">
        <v>2544.1624365482248</v>
      </c>
      <c r="AG209" s="214">
        <f t="shared" si="133"/>
        <v>636.04060913705621</v>
      </c>
      <c r="AH209" s="211">
        <f t="shared" si="141"/>
        <v>23</v>
      </c>
      <c r="AI209" s="498"/>
      <c r="AJ209" s="217">
        <v>4</v>
      </c>
      <c r="AK209" s="217">
        <v>2545.0676982591945</v>
      </c>
      <c r="AL209" s="214">
        <f t="shared" si="134"/>
        <v>636.26692456479861</v>
      </c>
      <c r="AM209" s="211">
        <f t="shared" si="142"/>
        <v>23</v>
      </c>
      <c r="AN209" s="498"/>
      <c r="AO209" s="217">
        <v>4</v>
      </c>
      <c r="AP209" s="217">
        <v>2546.0780111444456</v>
      </c>
      <c r="AQ209" s="214">
        <f t="shared" si="135"/>
        <v>636.51950278611139</v>
      </c>
      <c r="AR209" s="211">
        <f t="shared" si="143"/>
        <v>23</v>
      </c>
      <c r="AS209" s="498"/>
      <c r="AT209" s="217">
        <v>4</v>
      </c>
      <c r="AU209" s="217">
        <v>2546.949372565985</v>
      </c>
      <c r="AV209" s="214">
        <f t="shared" si="136"/>
        <v>636.73734314149624</v>
      </c>
      <c r="AW209" s="211">
        <f t="shared" si="144"/>
        <v>23</v>
      </c>
      <c r="AX209" s="498"/>
    </row>
    <row r="210" spans="1:50" ht="14.25" customHeight="1">
      <c r="B210" s="460"/>
      <c r="C210" s="209">
        <v>29</v>
      </c>
      <c r="D210" s="212" t="s">
        <v>189</v>
      </c>
      <c r="E210" s="209">
        <v>4</v>
      </c>
      <c r="F210" s="209">
        <v>3300</v>
      </c>
      <c r="G210" s="214">
        <f t="shared" si="129"/>
        <v>825</v>
      </c>
      <c r="H210" s="501"/>
      <c r="I210" s="215">
        <f t="shared" si="137"/>
        <v>4</v>
      </c>
      <c r="J210" s="215">
        <f t="shared" si="137"/>
        <v>2841.8320153295886</v>
      </c>
      <c r="K210" s="216">
        <f t="shared" si="137"/>
        <v>710.45800383239714</v>
      </c>
      <c r="L210" s="502"/>
      <c r="M210" s="215">
        <f>RANK(K210, K$182:$K$211)</f>
        <v>15</v>
      </c>
      <c r="N210" s="500"/>
      <c r="O210" s="497"/>
      <c r="P210" s="217">
        <v>4</v>
      </c>
      <c r="Q210" s="217">
        <v>2839.0572390572333</v>
      </c>
      <c r="R210" s="214">
        <f t="shared" si="130"/>
        <v>709.76430976430834</v>
      </c>
      <c r="S210" s="211">
        <f t="shared" si="138"/>
        <v>15</v>
      </c>
      <c r="T210" s="498"/>
      <c r="U210" s="217">
        <v>4</v>
      </c>
      <c r="V210" s="217">
        <v>2840.2910762160068</v>
      </c>
      <c r="W210" s="214">
        <f t="shared" si="131"/>
        <v>710.0727690540017</v>
      </c>
      <c r="X210" s="211">
        <f t="shared" si="139"/>
        <v>15</v>
      </c>
      <c r="Y210" s="498"/>
      <c r="Z210" s="217">
        <v>4</v>
      </c>
      <c r="AA210" s="217">
        <v>2841.3612565445105</v>
      </c>
      <c r="AB210" s="214">
        <f t="shared" si="132"/>
        <v>710.34031413612763</v>
      </c>
      <c r="AC210" s="211">
        <f t="shared" si="140"/>
        <v>14</v>
      </c>
      <c r="AD210" s="498"/>
      <c r="AE210" s="217">
        <v>4</v>
      </c>
      <c r="AF210" s="217">
        <v>2842.0175844516443</v>
      </c>
      <c r="AG210" s="214">
        <f t="shared" si="133"/>
        <v>710.50439611291108</v>
      </c>
      <c r="AH210" s="211">
        <f t="shared" si="141"/>
        <v>15</v>
      </c>
      <c r="AI210" s="498"/>
      <c r="AJ210" s="217">
        <v>4</v>
      </c>
      <c r="AK210" s="217">
        <v>2842.851516345017</v>
      </c>
      <c r="AL210" s="214">
        <f t="shared" si="134"/>
        <v>710.71287908625425</v>
      </c>
      <c r="AM210" s="211">
        <f t="shared" si="142"/>
        <v>15</v>
      </c>
      <c r="AN210" s="498"/>
      <c r="AO210" s="217">
        <v>4</v>
      </c>
      <c r="AP210" s="217">
        <v>2843.0317848410727</v>
      </c>
      <c r="AQ210" s="214">
        <f t="shared" si="135"/>
        <v>710.75794621026819</v>
      </c>
      <c r="AR210" s="211">
        <f t="shared" si="143"/>
        <v>14</v>
      </c>
      <c r="AS210" s="498"/>
      <c r="AT210" s="217">
        <v>4</v>
      </c>
      <c r="AU210" s="217">
        <v>2844.2136498516293</v>
      </c>
      <c r="AV210" s="214">
        <f t="shared" si="136"/>
        <v>711.05341246290732</v>
      </c>
      <c r="AW210" s="211">
        <f t="shared" si="144"/>
        <v>15</v>
      </c>
      <c r="AX210" s="498"/>
    </row>
    <row r="211" spans="1:50" ht="14.25" customHeight="1">
      <c r="B211" s="460"/>
      <c r="C211" s="209">
        <v>30</v>
      </c>
      <c r="D211" s="212"/>
      <c r="E211" s="209"/>
      <c r="F211" s="209"/>
      <c r="G211" s="214"/>
      <c r="H211" s="501"/>
      <c r="I211" s="215"/>
      <c r="J211" s="215"/>
      <c r="K211" s="216"/>
      <c r="L211" s="502"/>
      <c r="M211" s="215"/>
      <c r="N211" s="500"/>
      <c r="O211" s="497"/>
      <c r="P211" s="211"/>
      <c r="Q211" s="217"/>
      <c r="R211" s="214"/>
      <c r="S211" s="211"/>
      <c r="T211" s="498"/>
      <c r="U211" s="211"/>
      <c r="V211" s="217"/>
      <c r="W211" s="214"/>
      <c r="X211" s="211"/>
      <c r="Y211" s="498"/>
      <c r="Z211" s="211"/>
      <c r="AA211" s="217"/>
      <c r="AB211" s="214"/>
      <c r="AC211" s="211"/>
      <c r="AD211" s="498"/>
      <c r="AE211" s="211"/>
      <c r="AF211" s="217"/>
      <c r="AG211" s="214"/>
      <c r="AH211" s="211"/>
      <c r="AI211" s="498"/>
      <c r="AJ211" s="211"/>
      <c r="AK211" s="217"/>
      <c r="AL211" s="214"/>
      <c r="AM211" s="211"/>
      <c r="AN211" s="498"/>
      <c r="AO211" s="211"/>
      <c r="AP211" s="217"/>
      <c r="AQ211" s="214"/>
      <c r="AR211" s="211"/>
      <c r="AS211" s="498"/>
      <c r="AT211" s="211"/>
      <c r="AU211" s="217"/>
      <c r="AV211" s="214"/>
      <c r="AW211" s="211"/>
      <c r="AX211" s="498"/>
    </row>
    <row r="212" spans="1:50" ht="14.25" customHeight="1" collapsed="1">
      <c r="B212" s="552" t="s">
        <v>206</v>
      </c>
      <c r="C212" s="503"/>
      <c r="D212" s="503"/>
      <c r="E212" s="503"/>
      <c r="F212" s="503"/>
      <c r="G212" s="503"/>
      <c r="H212" s="503"/>
      <c r="I212" s="503"/>
      <c r="J212" s="503"/>
      <c r="K212" s="503"/>
      <c r="L212" s="503"/>
      <c r="M212" s="504"/>
      <c r="N212" s="507" t="s">
        <v>128</v>
      </c>
      <c r="O212" s="507" t="s">
        <v>77</v>
      </c>
      <c r="P212" s="509">
        <f>AT177+1</f>
        <v>45909</v>
      </c>
      <c r="Q212" s="510"/>
      <c r="R212" s="510"/>
      <c r="S212" s="510"/>
      <c r="T212" s="510"/>
      <c r="U212" s="511">
        <f>P212+1</f>
        <v>45910</v>
      </c>
      <c r="V212" s="512"/>
      <c r="W212" s="512"/>
      <c r="X212" s="512"/>
      <c r="Y212" s="512"/>
      <c r="Z212" s="509">
        <f t="shared" ref="Z212" si="145">U212+1</f>
        <v>45911</v>
      </c>
      <c r="AA212" s="510"/>
      <c r="AB212" s="510"/>
      <c r="AC212" s="510"/>
      <c r="AD212" s="510"/>
      <c r="AE212" s="511">
        <f t="shared" ref="AE212" si="146">Z212+1</f>
        <v>45912</v>
      </c>
      <c r="AF212" s="512"/>
      <c r="AG212" s="512"/>
      <c r="AH212" s="512"/>
      <c r="AI212" s="512"/>
      <c r="AJ212" s="513">
        <f t="shared" ref="AJ212" si="147">AE212+1</f>
        <v>45913</v>
      </c>
      <c r="AK212" s="514"/>
      <c r="AL212" s="514"/>
      <c r="AM212" s="514"/>
      <c r="AN212" s="515"/>
      <c r="AO212" s="511">
        <f t="shared" ref="AO212" si="148">AJ212+1</f>
        <v>45914</v>
      </c>
      <c r="AP212" s="512"/>
      <c r="AQ212" s="512"/>
      <c r="AR212" s="512"/>
      <c r="AS212" s="512"/>
      <c r="AT212" s="513">
        <f t="shared" ref="AT212" si="149">AO212+1</f>
        <v>45915</v>
      </c>
      <c r="AU212" s="514"/>
      <c r="AV212" s="514"/>
      <c r="AW212" s="514"/>
      <c r="AX212" s="515"/>
    </row>
    <row r="213" spans="1:50" ht="14.25" customHeight="1">
      <c r="B213" s="505"/>
      <c r="C213" s="505"/>
      <c r="D213" s="505"/>
      <c r="E213" s="505"/>
      <c r="F213" s="505"/>
      <c r="G213" s="505"/>
      <c r="H213" s="505"/>
      <c r="I213" s="505"/>
      <c r="J213" s="505"/>
      <c r="K213" s="505"/>
      <c r="L213" s="505"/>
      <c r="M213" s="506"/>
      <c r="N213" s="508"/>
      <c r="O213" s="508"/>
      <c r="P213" s="516">
        <f>P212</f>
        <v>45909</v>
      </c>
      <c r="Q213" s="516"/>
      <c r="R213" s="516"/>
      <c r="S213" s="516"/>
      <c r="T213" s="516"/>
      <c r="U213" s="517">
        <f>U212</f>
        <v>45910</v>
      </c>
      <c r="V213" s="517"/>
      <c r="W213" s="517"/>
      <c r="X213" s="517"/>
      <c r="Y213" s="517"/>
      <c r="Z213" s="516">
        <f t="shared" ref="Z213" si="150">Z212</f>
        <v>45911</v>
      </c>
      <c r="AA213" s="516"/>
      <c r="AB213" s="516"/>
      <c r="AC213" s="516"/>
      <c r="AD213" s="516"/>
      <c r="AE213" s="517">
        <f t="shared" ref="AE213" si="151">AE212</f>
        <v>45912</v>
      </c>
      <c r="AF213" s="517"/>
      <c r="AG213" s="517"/>
      <c r="AH213" s="517"/>
      <c r="AI213" s="517"/>
      <c r="AJ213" s="518">
        <f t="shared" ref="AJ213" si="152">AJ212</f>
        <v>45913</v>
      </c>
      <c r="AK213" s="519"/>
      <c r="AL213" s="519"/>
      <c r="AM213" s="519"/>
      <c r="AN213" s="520"/>
      <c r="AO213" s="517">
        <f t="shared" ref="AO213" si="153">AO212</f>
        <v>45914</v>
      </c>
      <c r="AP213" s="517"/>
      <c r="AQ213" s="517"/>
      <c r="AR213" s="517"/>
      <c r="AS213" s="517"/>
      <c r="AT213" s="518">
        <f t="shared" ref="AT213" si="154">AT212</f>
        <v>45915</v>
      </c>
      <c r="AU213" s="519"/>
      <c r="AV213" s="519"/>
      <c r="AW213" s="519"/>
      <c r="AX213" s="520"/>
    </row>
    <row r="214" spans="1:50" ht="14.25" customHeight="1">
      <c r="B214" s="460" t="s">
        <v>129</v>
      </c>
      <c r="C214" s="460" t="s">
        <v>130</v>
      </c>
      <c r="D214" s="460"/>
      <c r="E214" s="460" t="s">
        <v>131</v>
      </c>
      <c r="F214" s="460"/>
      <c r="G214" s="460"/>
      <c r="H214" s="460" t="s">
        <v>132</v>
      </c>
      <c r="I214" s="499" t="s">
        <v>133</v>
      </c>
      <c r="J214" s="499"/>
      <c r="K214" s="499"/>
      <c r="L214" s="499" t="s">
        <v>132</v>
      </c>
      <c r="M214" s="499" t="s">
        <v>134</v>
      </c>
      <c r="N214" s="542"/>
      <c r="O214" s="507" t="s">
        <v>135</v>
      </c>
      <c r="P214" s="497" t="s">
        <v>136</v>
      </c>
      <c r="Q214" s="497"/>
      <c r="R214" s="497"/>
      <c r="S214" s="497"/>
      <c r="T214" s="497" t="s">
        <v>132</v>
      </c>
      <c r="U214" s="497" t="s">
        <v>136</v>
      </c>
      <c r="V214" s="497"/>
      <c r="W214" s="497"/>
      <c r="X214" s="497"/>
      <c r="Y214" s="497" t="s">
        <v>132</v>
      </c>
      <c r="Z214" s="497" t="s">
        <v>136</v>
      </c>
      <c r="AA214" s="497"/>
      <c r="AB214" s="497"/>
      <c r="AC214" s="497"/>
      <c r="AD214" s="497" t="s">
        <v>132</v>
      </c>
      <c r="AE214" s="497" t="s">
        <v>136</v>
      </c>
      <c r="AF214" s="497"/>
      <c r="AG214" s="497"/>
      <c r="AH214" s="497"/>
      <c r="AI214" s="497" t="s">
        <v>132</v>
      </c>
      <c r="AJ214" s="497" t="s">
        <v>136</v>
      </c>
      <c r="AK214" s="497"/>
      <c r="AL214" s="497"/>
      <c r="AM214" s="497"/>
      <c r="AN214" s="497" t="s">
        <v>132</v>
      </c>
      <c r="AO214" s="497" t="s">
        <v>136</v>
      </c>
      <c r="AP214" s="497"/>
      <c r="AQ214" s="497"/>
      <c r="AR214" s="497"/>
      <c r="AS214" s="497" t="s">
        <v>132</v>
      </c>
      <c r="AT214" s="497" t="s">
        <v>136</v>
      </c>
      <c r="AU214" s="497"/>
      <c r="AV214" s="497"/>
      <c r="AW214" s="497"/>
      <c r="AX214" s="497" t="s">
        <v>132</v>
      </c>
    </row>
    <row r="215" spans="1:50" ht="14.25" customHeight="1">
      <c r="B215" s="460"/>
      <c r="C215" s="460"/>
      <c r="D215" s="460"/>
      <c r="E215" s="460" t="s">
        <v>137</v>
      </c>
      <c r="F215" s="460"/>
      <c r="G215" s="460"/>
      <c r="H215" s="460"/>
      <c r="I215" s="499" t="s">
        <v>137</v>
      </c>
      <c r="J215" s="499"/>
      <c r="K215" s="499"/>
      <c r="L215" s="499"/>
      <c r="M215" s="499"/>
      <c r="N215" s="543"/>
      <c r="O215" s="545"/>
      <c r="P215" s="497" t="s">
        <v>138</v>
      </c>
      <c r="Q215" s="497"/>
      <c r="R215" s="497"/>
      <c r="S215" s="497"/>
      <c r="T215" s="497"/>
      <c r="U215" s="497" t="s">
        <v>138</v>
      </c>
      <c r="V215" s="497"/>
      <c r="W215" s="497"/>
      <c r="X215" s="497"/>
      <c r="Y215" s="497"/>
      <c r="Z215" s="497" t="s">
        <v>138</v>
      </c>
      <c r="AA215" s="497"/>
      <c r="AB215" s="497"/>
      <c r="AC215" s="497"/>
      <c r="AD215" s="497"/>
      <c r="AE215" s="497" t="s">
        <v>138</v>
      </c>
      <c r="AF215" s="497"/>
      <c r="AG215" s="497"/>
      <c r="AH215" s="497"/>
      <c r="AI215" s="497"/>
      <c r="AJ215" s="497" t="s">
        <v>138</v>
      </c>
      <c r="AK215" s="497"/>
      <c r="AL215" s="497"/>
      <c r="AM215" s="497"/>
      <c r="AN215" s="497"/>
      <c r="AO215" s="497" t="s">
        <v>138</v>
      </c>
      <c r="AP215" s="497"/>
      <c r="AQ215" s="497"/>
      <c r="AR215" s="497"/>
      <c r="AS215" s="497"/>
      <c r="AT215" s="497" t="s">
        <v>138</v>
      </c>
      <c r="AU215" s="497"/>
      <c r="AV215" s="497"/>
      <c r="AW215" s="497"/>
      <c r="AX215" s="497"/>
    </row>
    <row r="216" spans="1:50" ht="14.25" customHeight="1">
      <c r="A216" s="206"/>
      <c r="B216" s="460"/>
      <c r="C216" s="460"/>
      <c r="D216" s="460"/>
      <c r="E216" s="209" t="s">
        <v>139</v>
      </c>
      <c r="F216" s="209" t="s">
        <v>140</v>
      </c>
      <c r="G216" s="209" t="s">
        <v>141</v>
      </c>
      <c r="H216" s="460"/>
      <c r="I216" s="210" t="s">
        <v>139</v>
      </c>
      <c r="J216" s="210" t="s">
        <v>140</v>
      </c>
      <c r="K216" s="210" t="s">
        <v>141</v>
      </c>
      <c r="L216" s="499"/>
      <c r="M216" s="499"/>
      <c r="N216" s="543"/>
      <c r="O216" s="545"/>
      <c r="P216" s="211" t="s">
        <v>139</v>
      </c>
      <c r="Q216" s="211" t="s">
        <v>140</v>
      </c>
      <c r="R216" s="211" t="s">
        <v>141</v>
      </c>
      <c r="S216" s="211" t="s">
        <v>134</v>
      </c>
      <c r="T216" s="497"/>
      <c r="U216" s="211" t="s">
        <v>139</v>
      </c>
      <c r="V216" s="211" t="s">
        <v>140</v>
      </c>
      <c r="W216" s="211" t="s">
        <v>141</v>
      </c>
      <c r="X216" s="211" t="s">
        <v>134</v>
      </c>
      <c r="Y216" s="497"/>
      <c r="Z216" s="211" t="s">
        <v>139</v>
      </c>
      <c r="AA216" s="211" t="s">
        <v>140</v>
      </c>
      <c r="AB216" s="211" t="s">
        <v>141</v>
      </c>
      <c r="AC216" s="211" t="s">
        <v>134</v>
      </c>
      <c r="AD216" s="497"/>
      <c r="AE216" s="211" t="s">
        <v>139</v>
      </c>
      <c r="AF216" s="211" t="s">
        <v>140</v>
      </c>
      <c r="AG216" s="211" t="s">
        <v>141</v>
      </c>
      <c r="AH216" s="211" t="s">
        <v>134</v>
      </c>
      <c r="AI216" s="497"/>
      <c r="AJ216" s="211" t="s">
        <v>139</v>
      </c>
      <c r="AK216" s="211" t="s">
        <v>140</v>
      </c>
      <c r="AL216" s="211" t="s">
        <v>141</v>
      </c>
      <c r="AM216" s="211" t="s">
        <v>134</v>
      </c>
      <c r="AN216" s="497"/>
      <c r="AO216" s="211" t="s">
        <v>139</v>
      </c>
      <c r="AP216" s="211" t="s">
        <v>140</v>
      </c>
      <c r="AQ216" s="211" t="s">
        <v>141</v>
      </c>
      <c r="AR216" s="211" t="s">
        <v>134</v>
      </c>
      <c r="AS216" s="497"/>
      <c r="AT216" s="211" t="s">
        <v>139</v>
      </c>
      <c r="AU216" s="211" t="s">
        <v>140</v>
      </c>
      <c r="AV216" s="211" t="s">
        <v>141</v>
      </c>
      <c r="AW216" s="211" t="s">
        <v>134</v>
      </c>
      <c r="AX216" s="497"/>
    </row>
    <row r="217" spans="1:50" ht="14.25" customHeight="1">
      <c r="B217" s="460" t="s">
        <v>142</v>
      </c>
      <c r="C217" s="209">
        <v>1</v>
      </c>
      <c r="D217" s="212" t="s">
        <v>182</v>
      </c>
      <c r="E217" s="213">
        <v>4</v>
      </c>
      <c r="F217" s="209">
        <v>3300</v>
      </c>
      <c r="G217" s="214">
        <f t="shared" ref="G217:G247" si="155">F217/E217</f>
        <v>825</v>
      </c>
      <c r="H217" s="546">
        <f>AVERAGE(G217:G249)</f>
        <v>874.90074441687352</v>
      </c>
      <c r="I217" s="215">
        <f>AVERAGE(P217,U217,Z217,AE217,AJ217,AO217,AT217)</f>
        <v>4</v>
      </c>
      <c r="J217" s="215">
        <f>AVERAGE(Q217,V217,AA217,AF217,AK217,AP217,AU217)</f>
        <v>2864.7892184011794</v>
      </c>
      <c r="K217" s="216">
        <f>AVERAGE(R217,W217,AB217,AG217,AL217,AQ217,AV217)</f>
        <v>716.19730460029484</v>
      </c>
      <c r="L217" s="549">
        <f>IFERROR(AVERAGE(K217:K249),"-")</f>
        <v>750.00008102670756</v>
      </c>
      <c r="M217" s="215">
        <f>RANK(K217, K$217:$K$249)</f>
        <v>13</v>
      </c>
      <c r="N217" s="543"/>
      <c r="O217" s="545"/>
      <c r="P217" s="217">
        <v>4</v>
      </c>
      <c r="Q217" s="217">
        <v>2857.8560285268554</v>
      </c>
      <c r="R217" s="214">
        <f t="shared" ref="R217:R245" si="156">Q217/P217</f>
        <v>714.46400713171386</v>
      </c>
      <c r="S217" s="211">
        <f>RANK(R217, R$217:R$249)</f>
        <v>13</v>
      </c>
      <c r="T217" s="539">
        <f>AVERAGE(R217:R249)</f>
        <v>756.4011616195811</v>
      </c>
      <c r="U217" s="217">
        <v>4</v>
      </c>
      <c r="V217" s="217">
        <v>2864.5247064037212</v>
      </c>
      <c r="W217" s="214">
        <f t="shared" ref="W217:W245" si="157">V217/U217</f>
        <v>716.1311766009303</v>
      </c>
      <c r="X217" s="211">
        <f>RANK(W217, W$217:W$249)</f>
        <v>13</v>
      </c>
      <c r="Y217" s="539">
        <f>AVERAGE(W217:W249)</f>
        <v>757.47792849126074</v>
      </c>
      <c r="Z217" s="217">
        <v>4</v>
      </c>
      <c r="AA217" s="217">
        <v>2865.5055417326375</v>
      </c>
      <c r="AB217" s="214">
        <f t="shared" ref="AB217:AB245" si="158">AA217/Z217</f>
        <v>716.37638543315938</v>
      </c>
      <c r="AC217" s="211">
        <f>RANK(AB217, AB$217:AB$249)</f>
        <v>13</v>
      </c>
      <c r="AD217" s="539">
        <f>AVERAGE(AB217:AB249)</f>
        <v>758.00809068226476</v>
      </c>
      <c r="AE217" s="217">
        <v>4</v>
      </c>
      <c r="AF217" s="217">
        <v>2865.8116984673093</v>
      </c>
      <c r="AG217" s="214">
        <f t="shared" ref="AG217:AG245" si="159">AF217/AE217</f>
        <v>716.45292461682732</v>
      </c>
      <c r="AH217" s="211">
        <f>RANK(AG217, AG$217:AG$249)</f>
        <v>13</v>
      </c>
      <c r="AI217" s="539">
        <f>AVERAGE(AG217:AG249)</f>
        <v>758.43465791225083</v>
      </c>
      <c r="AJ217" s="217">
        <v>4</v>
      </c>
      <c r="AK217" s="217">
        <v>2866.3171690694635</v>
      </c>
      <c r="AL217" s="214">
        <f t="shared" ref="AL217:AL245" si="160">AK217/AJ217</f>
        <v>716.57929226736587</v>
      </c>
      <c r="AM217" s="211">
        <f>RANK(AL217, AL$217:AL$249)</f>
        <v>13</v>
      </c>
      <c r="AN217" s="539">
        <f>AVERAGE(AL217:AL249)</f>
        <v>759.03234837802302</v>
      </c>
      <c r="AO217" s="217">
        <v>4</v>
      </c>
      <c r="AP217" s="217">
        <v>2866.4528543938436</v>
      </c>
      <c r="AQ217" s="214">
        <f t="shared" ref="AQ217:AQ245" si="161">AP217/AO217</f>
        <v>716.6132135984609</v>
      </c>
      <c r="AR217" s="211">
        <f>RANK(AQ217, AQ$217:AQ$249)</f>
        <v>12</v>
      </c>
      <c r="AS217" s="539">
        <f>AVERAGE(AQ217:AQ249)</f>
        <v>759.26346354759721</v>
      </c>
      <c r="AT217" s="217">
        <v>4</v>
      </c>
      <c r="AU217" s="217">
        <v>2867.0565302144232</v>
      </c>
      <c r="AV217" s="214">
        <f t="shared" ref="AV217:AV245" si="162">AU217/AT217</f>
        <v>716.7641325536058</v>
      </c>
      <c r="AW217" s="211">
        <f>RANK(AV217, AV$217:AV$249)</f>
        <v>13</v>
      </c>
      <c r="AX217" s="539">
        <f>AVERAGE(AV217:AV249)</f>
        <v>751.57243355911612</v>
      </c>
    </row>
    <row r="218" spans="1:50" ht="14.25" customHeight="1">
      <c r="B218" s="460"/>
      <c r="C218" s="209">
        <v>2</v>
      </c>
      <c r="D218" s="212" t="s">
        <v>179</v>
      </c>
      <c r="E218" s="213">
        <v>3</v>
      </c>
      <c r="F218" s="209">
        <v>3600</v>
      </c>
      <c r="G218" s="214">
        <f t="shared" si="155"/>
        <v>1200</v>
      </c>
      <c r="H218" s="547"/>
      <c r="I218" s="215">
        <f t="shared" ref="I218:K246" si="163">AVERAGE(P218,U218,Z218,AE218,AJ218,AO218,AT218)</f>
        <v>3</v>
      </c>
      <c r="J218" s="215">
        <f t="shared" si="163"/>
        <v>3030.0945668594841</v>
      </c>
      <c r="K218" s="216">
        <f t="shared" si="163"/>
        <v>1010.0315222864948</v>
      </c>
      <c r="L218" s="550"/>
      <c r="M218" s="215">
        <f>RANK(K218, K$217:$K$249)</f>
        <v>1</v>
      </c>
      <c r="N218" s="543"/>
      <c r="O218" s="545"/>
      <c r="P218" s="217">
        <v>3</v>
      </c>
      <c r="Q218" s="217">
        <v>3026.3079564968525</v>
      </c>
      <c r="R218" s="214">
        <f t="shared" si="156"/>
        <v>1008.7693188322842</v>
      </c>
      <c r="S218" s="211">
        <f t="shared" ref="S218:S246" si="164">RANK(R218, R$217:R$249)</f>
        <v>1</v>
      </c>
      <c r="T218" s="540"/>
      <c r="U218" s="217">
        <v>3</v>
      </c>
      <c r="V218" s="217">
        <v>3027.757520510484</v>
      </c>
      <c r="W218" s="214">
        <f t="shared" si="157"/>
        <v>1009.252506836828</v>
      </c>
      <c r="X218" s="211">
        <f t="shared" ref="X218:X246" si="165">RANK(W218, W$217:W$249)</f>
        <v>1</v>
      </c>
      <c r="Y218" s="540"/>
      <c r="Z218" s="217">
        <v>3</v>
      </c>
      <c r="AA218" s="217">
        <v>3030.4918032786863</v>
      </c>
      <c r="AB218" s="214">
        <f t="shared" si="158"/>
        <v>1010.1639344262288</v>
      </c>
      <c r="AC218" s="211">
        <f t="shared" ref="AC218:AC246" si="166">RANK(AB218, AB$217:AB$249)</f>
        <v>1</v>
      </c>
      <c r="AD218" s="540"/>
      <c r="AE218" s="217">
        <v>3</v>
      </c>
      <c r="AF218" s="217">
        <v>3030.1938116286992</v>
      </c>
      <c r="AG218" s="214">
        <f t="shared" si="159"/>
        <v>1010.064603876233</v>
      </c>
      <c r="AH218" s="211">
        <f t="shared" ref="AH218:AH246" si="167">RANK(AG218, AG$217:AG$249)</f>
        <v>2</v>
      </c>
      <c r="AI218" s="540"/>
      <c r="AJ218" s="217">
        <v>3</v>
      </c>
      <c r="AK218" s="217">
        <v>3031.5789473684204</v>
      </c>
      <c r="AL218" s="214">
        <f t="shared" si="160"/>
        <v>1010.5263157894734</v>
      </c>
      <c r="AM218" s="211">
        <f t="shared" ref="AM218:AM246" si="168">RANK(AL218, AL$217:AL$249)</f>
        <v>1</v>
      </c>
      <c r="AN218" s="540"/>
      <c r="AO218" s="217">
        <v>3</v>
      </c>
      <c r="AP218" s="217">
        <v>3032.0898876404499</v>
      </c>
      <c r="AQ218" s="214">
        <f t="shared" si="161"/>
        <v>1010.6966292134833</v>
      </c>
      <c r="AR218" s="211">
        <f t="shared" ref="AR218:AR246" si="169">RANK(AQ218, AQ$217:AQ$249)</f>
        <v>1</v>
      </c>
      <c r="AS218" s="540"/>
      <c r="AT218" s="217">
        <v>3</v>
      </c>
      <c r="AU218" s="217">
        <v>3032.2420410927989</v>
      </c>
      <c r="AV218" s="214">
        <f t="shared" si="162"/>
        <v>1010.7473470309329</v>
      </c>
      <c r="AW218" s="211">
        <f t="shared" ref="AW218:AW247" si="170">RANK(AV218, AV$217:AV$249)</f>
        <v>1</v>
      </c>
      <c r="AX218" s="540"/>
    </row>
    <row r="219" spans="1:50" ht="14.25" customHeight="1">
      <c r="B219" s="460"/>
      <c r="C219" s="209">
        <v>3</v>
      </c>
      <c r="D219" s="212" t="s">
        <v>176</v>
      </c>
      <c r="E219" s="213">
        <v>4</v>
      </c>
      <c r="F219" s="209">
        <v>2700</v>
      </c>
      <c r="G219" s="214">
        <f t="shared" si="155"/>
        <v>675</v>
      </c>
      <c r="H219" s="547"/>
      <c r="I219" s="215">
        <f t="shared" si="163"/>
        <v>4</v>
      </c>
      <c r="J219" s="215">
        <f t="shared" si="163"/>
        <v>2385.5354288444332</v>
      </c>
      <c r="K219" s="216">
        <f t="shared" si="163"/>
        <v>596.38385721110831</v>
      </c>
      <c r="L219" s="550"/>
      <c r="M219" s="215">
        <f>RANK(K219, K$217:$K$249)</f>
        <v>27</v>
      </c>
      <c r="N219" s="543"/>
      <c r="O219" s="545"/>
      <c r="P219" s="217">
        <v>4</v>
      </c>
      <c r="Q219" s="217">
        <v>2384.1196777905643</v>
      </c>
      <c r="R219" s="214">
        <f t="shared" si="156"/>
        <v>596.02991944764108</v>
      </c>
      <c r="S219" s="211">
        <f t="shared" si="164"/>
        <v>27</v>
      </c>
      <c r="T219" s="540"/>
      <c r="U219" s="217">
        <v>4</v>
      </c>
      <c r="V219" s="217">
        <v>2385.1817657241777</v>
      </c>
      <c r="W219" s="214">
        <f t="shared" si="157"/>
        <v>596.29544143104442</v>
      </c>
      <c r="X219" s="211">
        <f t="shared" si="165"/>
        <v>27</v>
      </c>
      <c r="Y219" s="540"/>
      <c r="Z219" s="217">
        <v>4</v>
      </c>
      <c r="AA219" s="217">
        <v>2385.3623874940786</v>
      </c>
      <c r="AB219" s="214">
        <f t="shared" si="158"/>
        <v>596.34059687351964</v>
      </c>
      <c r="AC219" s="211">
        <f t="shared" si="166"/>
        <v>27</v>
      </c>
      <c r="AD219" s="540"/>
      <c r="AE219" s="217">
        <v>4</v>
      </c>
      <c r="AF219" s="217">
        <v>2385.3462696554043</v>
      </c>
      <c r="AG219" s="214">
        <f t="shared" si="159"/>
        <v>596.33656741385107</v>
      </c>
      <c r="AH219" s="211">
        <f t="shared" si="167"/>
        <v>27</v>
      </c>
      <c r="AI219" s="540"/>
      <c r="AJ219" s="217">
        <v>4</v>
      </c>
      <c r="AK219" s="217">
        <v>2385.7269660926677</v>
      </c>
      <c r="AL219" s="214">
        <f t="shared" si="160"/>
        <v>596.43174152316692</v>
      </c>
      <c r="AM219" s="211">
        <f t="shared" si="168"/>
        <v>27</v>
      </c>
      <c r="AN219" s="540"/>
      <c r="AO219" s="217">
        <v>4</v>
      </c>
      <c r="AP219" s="217">
        <v>2386.200736853858</v>
      </c>
      <c r="AQ219" s="214">
        <f t="shared" si="161"/>
        <v>596.55018421346449</v>
      </c>
      <c r="AR219" s="211">
        <f t="shared" si="169"/>
        <v>27</v>
      </c>
      <c r="AS219" s="540"/>
      <c r="AT219" s="217">
        <v>4</v>
      </c>
      <c r="AU219" s="217">
        <v>2386.8101983002825</v>
      </c>
      <c r="AV219" s="214">
        <f t="shared" si="162"/>
        <v>596.70254957507063</v>
      </c>
      <c r="AW219" s="211">
        <f t="shared" si="170"/>
        <v>27</v>
      </c>
      <c r="AX219" s="540"/>
    </row>
    <row r="220" spans="1:50" ht="14.25" customHeight="1">
      <c r="B220" s="460"/>
      <c r="C220" s="209">
        <v>4</v>
      </c>
      <c r="D220" s="212" t="s">
        <v>181</v>
      </c>
      <c r="E220" s="213">
        <v>4</v>
      </c>
      <c r="F220" s="209">
        <v>3300</v>
      </c>
      <c r="G220" s="214">
        <f t="shared" si="155"/>
        <v>825</v>
      </c>
      <c r="H220" s="547"/>
      <c r="I220" s="215">
        <f t="shared" si="163"/>
        <v>4</v>
      </c>
      <c r="J220" s="215">
        <f t="shared" si="163"/>
        <v>2869.7330325367252</v>
      </c>
      <c r="K220" s="216">
        <f t="shared" si="163"/>
        <v>717.4332581341813</v>
      </c>
      <c r="L220" s="550"/>
      <c r="M220" s="215">
        <f>RANK(K220, K$217:$K$249)</f>
        <v>12</v>
      </c>
      <c r="N220" s="543"/>
      <c r="O220" s="545"/>
      <c r="P220" s="217">
        <v>4</v>
      </c>
      <c r="Q220" s="217">
        <v>2867.3477727829991</v>
      </c>
      <c r="R220" s="214">
        <f t="shared" si="156"/>
        <v>716.83694319574977</v>
      </c>
      <c r="S220" s="211">
        <f t="shared" si="164"/>
        <v>11</v>
      </c>
      <c r="T220" s="540"/>
      <c r="U220" s="217">
        <v>4</v>
      </c>
      <c r="V220" s="217">
        <v>2868.4439608269854</v>
      </c>
      <c r="W220" s="214">
        <f t="shared" si="157"/>
        <v>717.11099020674635</v>
      </c>
      <c r="X220" s="211">
        <f t="shared" si="165"/>
        <v>12</v>
      </c>
      <c r="Y220" s="540"/>
      <c r="Z220" s="217">
        <v>4</v>
      </c>
      <c r="AA220" s="217">
        <v>2868.8286273413455</v>
      </c>
      <c r="AB220" s="214">
        <f t="shared" si="158"/>
        <v>717.20715683533638</v>
      </c>
      <c r="AC220" s="211">
        <f t="shared" si="166"/>
        <v>12</v>
      </c>
      <c r="AD220" s="540"/>
      <c r="AE220" s="217">
        <v>4</v>
      </c>
      <c r="AF220" s="217">
        <v>2869.216757741342</v>
      </c>
      <c r="AG220" s="214">
        <f t="shared" si="159"/>
        <v>717.3041894353355</v>
      </c>
      <c r="AH220" s="211">
        <f t="shared" si="167"/>
        <v>12</v>
      </c>
      <c r="AI220" s="540"/>
      <c r="AJ220" s="217">
        <v>4</v>
      </c>
      <c r="AK220" s="217">
        <v>2870.1265822784794</v>
      </c>
      <c r="AL220" s="214">
        <f t="shared" si="160"/>
        <v>717.53164556961985</v>
      </c>
      <c r="AM220" s="211">
        <f t="shared" si="168"/>
        <v>12</v>
      </c>
      <c r="AN220" s="540"/>
      <c r="AO220" s="217">
        <v>4</v>
      </c>
      <c r="AP220" s="217">
        <v>2871.8424101969867</v>
      </c>
      <c r="AQ220" s="214">
        <f t="shared" si="161"/>
        <v>717.96060254924669</v>
      </c>
      <c r="AR220" s="211">
        <f t="shared" si="169"/>
        <v>11</v>
      </c>
      <c r="AS220" s="540"/>
      <c r="AT220" s="217">
        <v>4</v>
      </c>
      <c r="AU220" s="217">
        <v>2872.3251165889387</v>
      </c>
      <c r="AV220" s="214">
        <f t="shared" si="162"/>
        <v>718.08127914723468</v>
      </c>
      <c r="AW220" s="211">
        <f t="shared" si="170"/>
        <v>11</v>
      </c>
      <c r="AX220" s="540"/>
    </row>
    <row r="221" spans="1:50" ht="14.25" customHeight="1">
      <c r="B221" s="460"/>
      <c r="C221" s="209">
        <v>5</v>
      </c>
      <c r="D221" s="212" t="s">
        <v>175</v>
      </c>
      <c r="E221" s="213">
        <v>5</v>
      </c>
      <c r="F221" s="209">
        <v>3300</v>
      </c>
      <c r="G221" s="214">
        <f t="shared" si="155"/>
        <v>660</v>
      </c>
      <c r="H221" s="547"/>
      <c r="I221" s="215">
        <f t="shared" si="163"/>
        <v>5</v>
      </c>
      <c r="J221" s="215">
        <f t="shared" si="163"/>
        <v>2848.7187370593988</v>
      </c>
      <c r="K221" s="216">
        <f t="shared" si="163"/>
        <v>569.74374741187967</v>
      </c>
      <c r="L221" s="550"/>
      <c r="M221" s="215">
        <f>RANK(K221, K$217:$K$249)</f>
        <v>29</v>
      </c>
      <c r="N221" s="543"/>
      <c r="O221" s="545"/>
      <c r="P221" s="217">
        <v>5</v>
      </c>
      <c r="Q221" s="217">
        <v>2843.1314623338276</v>
      </c>
      <c r="R221" s="214">
        <f t="shared" si="156"/>
        <v>568.62629246676556</v>
      </c>
      <c r="S221" s="211">
        <f t="shared" si="164"/>
        <v>28</v>
      </c>
      <c r="T221" s="540"/>
      <c r="U221" s="217">
        <v>5</v>
      </c>
      <c r="V221" s="217">
        <v>2846.7961165048523</v>
      </c>
      <c r="W221" s="214">
        <f t="shared" si="157"/>
        <v>569.35922330097048</v>
      </c>
      <c r="X221" s="211">
        <f t="shared" si="165"/>
        <v>29</v>
      </c>
      <c r="Y221" s="540"/>
      <c r="Z221" s="217">
        <v>5</v>
      </c>
      <c r="AA221" s="217">
        <v>2847.5944128298029</v>
      </c>
      <c r="AB221" s="214">
        <f t="shared" si="158"/>
        <v>569.51888256596055</v>
      </c>
      <c r="AC221" s="211">
        <f t="shared" si="166"/>
        <v>29</v>
      </c>
      <c r="AD221" s="540"/>
      <c r="AE221" s="217">
        <v>5</v>
      </c>
      <c r="AF221" s="217">
        <v>2850.1021102790965</v>
      </c>
      <c r="AG221" s="214">
        <f t="shared" si="159"/>
        <v>570.02042205581927</v>
      </c>
      <c r="AH221" s="211">
        <f t="shared" si="167"/>
        <v>29</v>
      </c>
      <c r="AI221" s="540"/>
      <c r="AJ221" s="217">
        <v>5</v>
      </c>
      <c r="AK221" s="217">
        <v>2850.2177068214778</v>
      </c>
      <c r="AL221" s="214">
        <f t="shared" si="160"/>
        <v>570.04354136429561</v>
      </c>
      <c r="AM221" s="211">
        <f t="shared" si="168"/>
        <v>29</v>
      </c>
      <c r="AN221" s="540"/>
      <c r="AO221" s="217">
        <v>5</v>
      </c>
      <c r="AP221" s="217">
        <v>2851.0067114093972</v>
      </c>
      <c r="AQ221" s="214">
        <f t="shared" si="161"/>
        <v>570.20134228187942</v>
      </c>
      <c r="AR221" s="211">
        <f t="shared" si="169"/>
        <v>29</v>
      </c>
      <c r="AS221" s="540"/>
      <c r="AT221" s="217">
        <v>5</v>
      </c>
      <c r="AU221" s="217">
        <v>2852.1826392373323</v>
      </c>
      <c r="AV221" s="214">
        <f t="shared" si="162"/>
        <v>570.43652784746644</v>
      </c>
      <c r="AW221" s="211">
        <f t="shared" si="170"/>
        <v>29</v>
      </c>
      <c r="AX221" s="540"/>
    </row>
    <row r="222" spans="1:50" ht="14.25" customHeight="1">
      <c r="B222" s="460"/>
      <c r="C222" s="209">
        <v>6</v>
      </c>
      <c r="D222" s="212" t="s">
        <v>173</v>
      </c>
      <c r="E222" s="213">
        <v>3</v>
      </c>
      <c r="F222" s="209">
        <v>3600</v>
      </c>
      <c r="G222" s="214">
        <f t="shared" si="155"/>
        <v>1200</v>
      </c>
      <c r="H222" s="547"/>
      <c r="I222" s="215">
        <f t="shared" si="163"/>
        <v>3</v>
      </c>
      <c r="J222" s="215">
        <f t="shared" si="163"/>
        <v>3021.6735050769598</v>
      </c>
      <c r="K222" s="216">
        <f t="shared" si="163"/>
        <v>1007.2245016923201</v>
      </c>
      <c r="L222" s="550"/>
      <c r="M222" s="215">
        <f>RANK(K222, K$217:$K$249)</f>
        <v>4</v>
      </c>
      <c r="N222" s="543"/>
      <c r="O222" s="545"/>
      <c r="P222" s="217">
        <v>3</v>
      </c>
      <c r="Q222" s="217">
        <v>3020.0056038105913</v>
      </c>
      <c r="R222" s="214">
        <f t="shared" si="156"/>
        <v>1006.6685346035305</v>
      </c>
      <c r="S222" s="211">
        <f t="shared" si="164"/>
        <v>4</v>
      </c>
      <c r="T222" s="540"/>
      <c r="U222" s="217">
        <v>3</v>
      </c>
      <c r="V222" s="217">
        <v>3020.5170975813171</v>
      </c>
      <c r="W222" s="214">
        <f t="shared" si="157"/>
        <v>1006.8390325271057</v>
      </c>
      <c r="X222" s="211">
        <f t="shared" si="165"/>
        <v>4</v>
      </c>
      <c r="Y222" s="540"/>
      <c r="Z222" s="217">
        <v>3</v>
      </c>
      <c r="AA222" s="217">
        <v>3021.3535589264857</v>
      </c>
      <c r="AB222" s="214">
        <f t="shared" si="158"/>
        <v>1007.1178529754952</v>
      </c>
      <c r="AC222" s="211">
        <f t="shared" si="166"/>
        <v>4</v>
      </c>
      <c r="AD222" s="540"/>
      <c r="AE222" s="217">
        <v>3</v>
      </c>
      <c r="AF222" s="217">
        <v>3020.5147906262032</v>
      </c>
      <c r="AG222" s="214">
        <f t="shared" si="159"/>
        <v>1006.8382635420677</v>
      </c>
      <c r="AH222" s="211">
        <f t="shared" si="167"/>
        <v>4</v>
      </c>
      <c r="AI222" s="540"/>
      <c r="AJ222" s="217">
        <v>3</v>
      </c>
      <c r="AK222" s="217">
        <v>3022.0976781425134</v>
      </c>
      <c r="AL222" s="214">
        <f t="shared" si="160"/>
        <v>1007.3658927141711</v>
      </c>
      <c r="AM222" s="211">
        <f t="shared" si="168"/>
        <v>4</v>
      </c>
      <c r="AN222" s="540"/>
      <c r="AO222" s="217">
        <v>3</v>
      </c>
      <c r="AP222" s="217">
        <v>3023.2258064516118</v>
      </c>
      <c r="AQ222" s="214">
        <f t="shared" si="161"/>
        <v>1007.7419354838706</v>
      </c>
      <c r="AR222" s="211">
        <f t="shared" si="169"/>
        <v>4</v>
      </c>
      <c r="AS222" s="540"/>
      <c r="AT222" s="217">
        <v>3</v>
      </c>
      <c r="AU222" s="217">
        <v>3024.0000000000018</v>
      </c>
      <c r="AV222" s="214">
        <f t="shared" si="162"/>
        <v>1008.0000000000006</v>
      </c>
      <c r="AW222" s="211">
        <f t="shared" si="170"/>
        <v>6</v>
      </c>
      <c r="AX222" s="540"/>
    </row>
    <row r="223" spans="1:50" ht="14.25" customHeight="1">
      <c r="B223" s="460"/>
      <c r="C223" s="209">
        <v>7</v>
      </c>
      <c r="D223" s="212" t="s">
        <v>180</v>
      </c>
      <c r="E223" s="213">
        <v>3</v>
      </c>
      <c r="F223" s="209">
        <v>3000</v>
      </c>
      <c r="G223" s="214">
        <f t="shared" si="155"/>
        <v>1000</v>
      </c>
      <c r="H223" s="547"/>
      <c r="I223" s="215">
        <f t="shared" si="163"/>
        <v>3</v>
      </c>
      <c r="J223" s="215">
        <f t="shared" si="163"/>
        <v>2608.0910272698993</v>
      </c>
      <c r="K223" s="216">
        <f t="shared" si="163"/>
        <v>869.36367575663303</v>
      </c>
      <c r="L223" s="550"/>
      <c r="M223" s="215">
        <f>RANK(K223, K$217:$K$249)</f>
        <v>10</v>
      </c>
      <c r="N223" s="543"/>
      <c r="O223" s="545"/>
      <c r="P223" s="217">
        <v>3</v>
      </c>
      <c r="Q223" s="217">
        <v>2601.7665615141959</v>
      </c>
      <c r="R223" s="214">
        <f t="shared" si="156"/>
        <v>867.25552050473198</v>
      </c>
      <c r="S223" s="211">
        <f t="shared" si="164"/>
        <v>10</v>
      </c>
      <c r="T223" s="540"/>
      <c r="U223" s="217">
        <v>3</v>
      </c>
      <c r="V223" s="217">
        <v>2602.3897058823536</v>
      </c>
      <c r="W223" s="214">
        <f t="shared" si="157"/>
        <v>867.46323529411791</v>
      </c>
      <c r="X223" s="211">
        <f t="shared" si="165"/>
        <v>10</v>
      </c>
      <c r="Y223" s="540"/>
      <c r="Z223" s="217">
        <v>3</v>
      </c>
      <c r="AA223" s="217">
        <v>2604.2675159235669</v>
      </c>
      <c r="AB223" s="214">
        <f t="shared" si="158"/>
        <v>868.08917197452229</v>
      </c>
      <c r="AC223" s="211">
        <f t="shared" si="166"/>
        <v>10</v>
      </c>
      <c r="AD223" s="540"/>
      <c r="AE223" s="217">
        <v>3</v>
      </c>
      <c r="AF223" s="217">
        <v>2604.255319148936</v>
      </c>
      <c r="AG223" s="214">
        <f t="shared" si="159"/>
        <v>868.08510638297867</v>
      </c>
      <c r="AH223" s="211">
        <f t="shared" si="167"/>
        <v>10</v>
      </c>
      <c r="AI223" s="540"/>
      <c r="AJ223" s="217">
        <v>3</v>
      </c>
      <c r="AK223" s="217">
        <v>2608.2554161915632</v>
      </c>
      <c r="AL223" s="214">
        <f t="shared" si="160"/>
        <v>869.41847206385444</v>
      </c>
      <c r="AM223" s="211">
        <f t="shared" si="168"/>
        <v>10</v>
      </c>
      <c r="AN223" s="540"/>
      <c r="AO223" s="217">
        <v>3</v>
      </c>
      <c r="AP223" s="217">
        <v>2614.9390243902449</v>
      </c>
      <c r="AQ223" s="214">
        <f t="shared" si="161"/>
        <v>871.64634146341496</v>
      </c>
      <c r="AR223" s="211">
        <f t="shared" si="169"/>
        <v>10</v>
      </c>
      <c r="AS223" s="540"/>
      <c r="AT223" s="217">
        <v>3</v>
      </c>
      <c r="AU223" s="217">
        <v>2620.7636478384352</v>
      </c>
      <c r="AV223" s="214">
        <f t="shared" si="162"/>
        <v>873.58788261281177</v>
      </c>
      <c r="AW223" s="211">
        <f t="shared" si="170"/>
        <v>10</v>
      </c>
      <c r="AX223" s="540"/>
    </row>
    <row r="224" spans="1:50" ht="14.25" customHeight="1">
      <c r="B224" s="460"/>
      <c r="C224" s="209">
        <v>8</v>
      </c>
      <c r="D224" s="212" t="s">
        <v>171</v>
      </c>
      <c r="E224" s="213">
        <v>3</v>
      </c>
      <c r="F224" s="209">
        <v>3300</v>
      </c>
      <c r="G224" s="214">
        <f t="shared" si="155"/>
        <v>1100</v>
      </c>
      <c r="H224" s="547"/>
      <c r="I224" s="215">
        <f t="shared" si="163"/>
        <v>3</v>
      </c>
      <c r="J224" s="215">
        <f t="shared" si="163"/>
        <v>2841.5892435563878</v>
      </c>
      <c r="K224" s="216">
        <f t="shared" si="163"/>
        <v>947.19641451879602</v>
      </c>
      <c r="L224" s="550"/>
      <c r="M224" s="215">
        <f>RANK(K224, K$217:$K$249)</f>
        <v>9</v>
      </c>
      <c r="N224" s="543"/>
      <c r="O224" s="545"/>
      <c r="P224" s="217">
        <v>3</v>
      </c>
      <c r="Q224" s="217">
        <v>2840.0646203554115</v>
      </c>
      <c r="R224" s="214">
        <f t="shared" si="156"/>
        <v>946.68820678513714</v>
      </c>
      <c r="S224" s="211">
        <f t="shared" si="164"/>
        <v>9</v>
      </c>
      <c r="T224" s="540"/>
      <c r="U224" s="217">
        <v>3</v>
      </c>
      <c r="V224" s="217">
        <v>2840.4019037546273</v>
      </c>
      <c r="W224" s="214">
        <f t="shared" si="157"/>
        <v>946.80063458487575</v>
      </c>
      <c r="X224" s="211">
        <f t="shared" si="165"/>
        <v>9</v>
      </c>
      <c r="Y224" s="540"/>
      <c r="Z224" s="217">
        <v>3</v>
      </c>
      <c r="AA224" s="217">
        <v>2841.9999999999986</v>
      </c>
      <c r="AB224" s="214">
        <f t="shared" si="158"/>
        <v>947.33333333333292</v>
      </c>
      <c r="AC224" s="211">
        <f t="shared" si="166"/>
        <v>9</v>
      </c>
      <c r="AD224" s="540"/>
      <c r="AE224" s="217">
        <v>3</v>
      </c>
      <c r="AF224" s="217">
        <v>2841.3223140495888</v>
      </c>
      <c r="AG224" s="214">
        <f t="shared" si="159"/>
        <v>947.10743801652961</v>
      </c>
      <c r="AH224" s="211">
        <f t="shared" si="167"/>
        <v>9</v>
      </c>
      <c r="AI224" s="540"/>
      <c r="AJ224" s="217">
        <v>3</v>
      </c>
      <c r="AK224" s="217">
        <v>2841.7808219178037</v>
      </c>
      <c r="AL224" s="214">
        <f t="shared" si="160"/>
        <v>947.26027397260123</v>
      </c>
      <c r="AM224" s="211">
        <f t="shared" si="168"/>
        <v>9</v>
      </c>
      <c r="AN224" s="540"/>
      <c r="AO224" s="217">
        <v>3</v>
      </c>
      <c r="AP224" s="217">
        <v>2842.1052631578968</v>
      </c>
      <c r="AQ224" s="214">
        <f t="shared" si="161"/>
        <v>947.36842105263224</v>
      </c>
      <c r="AR224" s="211">
        <f t="shared" si="169"/>
        <v>9</v>
      </c>
      <c r="AS224" s="540"/>
      <c r="AT224" s="217">
        <v>3</v>
      </c>
      <c r="AU224" s="217">
        <v>2843.4497816593894</v>
      </c>
      <c r="AV224" s="214">
        <f t="shared" si="162"/>
        <v>947.81659388646312</v>
      </c>
      <c r="AW224" s="211">
        <f t="shared" si="170"/>
        <v>9</v>
      </c>
      <c r="AX224" s="540"/>
    </row>
    <row r="225" spans="2:50" ht="14.25" customHeight="1">
      <c r="B225" s="460"/>
      <c r="C225" s="209">
        <v>9</v>
      </c>
      <c r="D225" s="212" t="s">
        <v>178</v>
      </c>
      <c r="E225" s="213">
        <v>3</v>
      </c>
      <c r="F225" s="209">
        <v>3600</v>
      </c>
      <c r="G225" s="214">
        <f t="shared" si="155"/>
        <v>1200</v>
      </c>
      <c r="H225" s="547"/>
      <c r="I225" s="215">
        <f t="shared" si="163"/>
        <v>3</v>
      </c>
      <c r="J225" s="215">
        <f t="shared" si="163"/>
        <v>3019.8024356158362</v>
      </c>
      <c r="K225" s="216">
        <f t="shared" si="163"/>
        <v>1006.6008118719454</v>
      </c>
      <c r="L225" s="550"/>
      <c r="M225" s="215">
        <f>RANK(K225, K$217:$K$249)</f>
        <v>5</v>
      </c>
      <c r="N225" s="543"/>
      <c r="O225" s="545"/>
      <c r="P225" s="217">
        <v>3</v>
      </c>
      <c r="Q225" s="217">
        <v>3017.8723404255325</v>
      </c>
      <c r="R225" s="214">
        <f t="shared" si="156"/>
        <v>1005.9574468085108</v>
      </c>
      <c r="S225" s="211">
        <f t="shared" si="164"/>
        <v>5</v>
      </c>
      <c r="T225" s="540"/>
      <c r="U225" s="217">
        <v>3</v>
      </c>
      <c r="V225" s="217">
        <v>3019.0168175937888</v>
      </c>
      <c r="W225" s="214">
        <f t="shared" si="157"/>
        <v>1006.3389391979296</v>
      </c>
      <c r="X225" s="211">
        <f t="shared" si="165"/>
        <v>5</v>
      </c>
      <c r="Y225" s="540"/>
      <c r="Z225" s="217">
        <v>3</v>
      </c>
      <c r="AA225" s="217">
        <v>3019.1983832940359</v>
      </c>
      <c r="AB225" s="214">
        <f t="shared" si="158"/>
        <v>1006.399461098012</v>
      </c>
      <c r="AC225" s="211">
        <f t="shared" si="166"/>
        <v>5</v>
      </c>
      <c r="AD225" s="540"/>
      <c r="AE225" s="217">
        <v>3</v>
      </c>
      <c r="AF225" s="217">
        <v>3018.8135593220363</v>
      </c>
      <c r="AG225" s="214">
        <f t="shared" si="159"/>
        <v>1006.2711864406788</v>
      </c>
      <c r="AH225" s="211">
        <f t="shared" si="167"/>
        <v>5</v>
      </c>
      <c r="AI225" s="540"/>
      <c r="AJ225" s="217">
        <v>3</v>
      </c>
      <c r="AK225" s="217">
        <v>3019.3548387096816</v>
      </c>
      <c r="AL225" s="214">
        <f t="shared" si="160"/>
        <v>1006.4516129032272</v>
      </c>
      <c r="AM225" s="211">
        <f t="shared" si="168"/>
        <v>5</v>
      </c>
      <c r="AN225" s="540"/>
      <c r="AO225" s="217">
        <v>3</v>
      </c>
      <c r="AP225" s="217">
        <v>3020.1265822784794</v>
      </c>
      <c r="AQ225" s="214">
        <f t="shared" si="161"/>
        <v>1006.7088607594932</v>
      </c>
      <c r="AR225" s="211">
        <f t="shared" si="169"/>
        <v>5</v>
      </c>
      <c r="AS225" s="540"/>
      <c r="AT225" s="217">
        <v>3</v>
      </c>
      <c r="AU225" s="217">
        <v>3024.2345276872993</v>
      </c>
      <c r="AV225" s="214">
        <f t="shared" si="162"/>
        <v>1008.0781758957664</v>
      </c>
      <c r="AW225" s="211">
        <f t="shared" si="170"/>
        <v>5</v>
      </c>
      <c r="AX225" s="540"/>
    </row>
    <row r="226" spans="2:50" ht="14.25" customHeight="1">
      <c r="B226" s="460"/>
      <c r="C226" s="209">
        <v>10</v>
      </c>
      <c r="D226" s="212" t="s">
        <v>204</v>
      </c>
      <c r="E226" s="213">
        <v>4</v>
      </c>
      <c r="F226" s="209">
        <v>3000</v>
      </c>
      <c r="G226" s="214">
        <f t="shared" si="155"/>
        <v>750</v>
      </c>
      <c r="H226" s="547"/>
      <c r="I226" s="215">
        <f t="shared" si="163"/>
        <v>4</v>
      </c>
      <c r="J226" s="215">
        <f t="shared" si="163"/>
        <v>2610.2829640800546</v>
      </c>
      <c r="K226" s="216">
        <f t="shared" si="163"/>
        <v>652.57074102001366</v>
      </c>
      <c r="L226" s="550"/>
      <c r="M226" s="215">
        <f>RANK(K226, K$217:$K$249)</f>
        <v>22</v>
      </c>
      <c r="N226" s="543"/>
      <c r="O226" s="545"/>
      <c r="P226" s="217">
        <v>4</v>
      </c>
      <c r="Q226" s="217">
        <v>2601.0937499999982</v>
      </c>
      <c r="R226" s="214">
        <f t="shared" si="156"/>
        <v>650.27343749999955</v>
      </c>
      <c r="S226" s="211">
        <f t="shared" si="164"/>
        <v>23</v>
      </c>
      <c r="T226" s="540"/>
      <c r="U226" s="217">
        <v>4</v>
      </c>
      <c r="V226" s="217">
        <v>2605.6041131105403</v>
      </c>
      <c r="W226" s="214">
        <f t="shared" si="157"/>
        <v>651.40102827763508</v>
      </c>
      <c r="X226" s="211">
        <f t="shared" si="165"/>
        <v>23</v>
      </c>
      <c r="Y226" s="540"/>
      <c r="Z226" s="217">
        <v>4</v>
      </c>
      <c r="AA226" s="217">
        <v>2606.2965382103198</v>
      </c>
      <c r="AB226" s="214">
        <f t="shared" si="158"/>
        <v>651.57413455257995</v>
      </c>
      <c r="AC226" s="211">
        <f t="shared" si="166"/>
        <v>23</v>
      </c>
      <c r="AD226" s="540"/>
      <c r="AE226" s="217">
        <v>4</v>
      </c>
      <c r="AF226" s="217">
        <v>2606.0396893874017</v>
      </c>
      <c r="AG226" s="214">
        <f t="shared" si="159"/>
        <v>651.50992234685043</v>
      </c>
      <c r="AH226" s="211">
        <f t="shared" si="167"/>
        <v>23</v>
      </c>
      <c r="AI226" s="540"/>
      <c r="AJ226" s="217">
        <v>4</v>
      </c>
      <c r="AK226" s="217">
        <v>2611.0108635610377</v>
      </c>
      <c r="AL226" s="214">
        <f t="shared" si="160"/>
        <v>652.75271589025942</v>
      </c>
      <c r="AM226" s="211">
        <f t="shared" si="168"/>
        <v>22</v>
      </c>
      <c r="AN226" s="540"/>
      <c r="AO226" s="217">
        <v>4</v>
      </c>
      <c r="AP226" s="217">
        <v>2619.8319327731083</v>
      </c>
      <c r="AQ226" s="214">
        <f t="shared" si="161"/>
        <v>654.95798319327707</v>
      </c>
      <c r="AR226" s="211">
        <f t="shared" si="169"/>
        <v>22</v>
      </c>
      <c r="AS226" s="540"/>
      <c r="AT226" s="217">
        <v>4</v>
      </c>
      <c r="AU226" s="217">
        <v>2622.1038615179759</v>
      </c>
      <c r="AV226" s="214">
        <f t="shared" si="162"/>
        <v>655.52596537949398</v>
      </c>
      <c r="AW226" s="211">
        <f t="shared" si="170"/>
        <v>22</v>
      </c>
      <c r="AX226" s="540"/>
    </row>
    <row r="227" spans="2:50" ht="14.25" customHeight="1">
      <c r="B227" s="460"/>
      <c r="C227" s="209">
        <v>11</v>
      </c>
      <c r="D227" s="212" t="s">
        <v>201</v>
      </c>
      <c r="E227" s="213">
        <v>3</v>
      </c>
      <c r="F227" s="209">
        <v>3300</v>
      </c>
      <c r="G227" s="214">
        <f t="shared" si="155"/>
        <v>1100</v>
      </c>
      <c r="H227" s="547"/>
      <c r="I227" s="215">
        <f t="shared" si="163"/>
        <v>3</v>
      </c>
      <c r="J227" s="215">
        <f t="shared" si="163"/>
        <v>2863.3241096364663</v>
      </c>
      <c r="K227" s="216">
        <f t="shared" si="163"/>
        <v>954.44136987882212</v>
      </c>
      <c r="L227" s="550"/>
      <c r="M227" s="215">
        <f>RANK(K227, K$217:$K$249)</f>
        <v>7</v>
      </c>
      <c r="N227" s="543"/>
      <c r="O227" s="545"/>
      <c r="P227" s="211">
        <v>3</v>
      </c>
      <c r="Q227" s="217">
        <v>2861.7680307483606</v>
      </c>
      <c r="R227" s="214">
        <f t="shared" si="156"/>
        <v>953.92267691612017</v>
      </c>
      <c r="S227" s="211">
        <f t="shared" si="164"/>
        <v>7</v>
      </c>
      <c r="T227" s="540"/>
      <c r="U227" s="211">
        <v>3</v>
      </c>
      <c r="V227" s="217">
        <v>2862.2743259085587</v>
      </c>
      <c r="W227" s="214">
        <f t="shared" si="157"/>
        <v>954.09144196951956</v>
      </c>
      <c r="X227" s="211">
        <f t="shared" si="165"/>
        <v>7</v>
      </c>
      <c r="Y227" s="540"/>
      <c r="Z227" s="211">
        <v>3</v>
      </c>
      <c r="AA227" s="217">
        <v>2862.8195763330905</v>
      </c>
      <c r="AB227" s="214">
        <f t="shared" si="158"/>
        <v>954.2731921110302</v>
      </c>
      <c r="AC227" s="211">
        <f t="shared" si="166"/>
        <v>7</v>
      </c>
      <c r="AD227" s="540"/>
      <c r="AE227" s="211">
        <v>3</v>
      </c>
      <c r="AF227" s="217">
        <v>2862.8797886393659</v>
      </c>
      <c r="AG227" s="214">
        <f t="shared" si="159"/>
        <v>954.29326287978859</v>
      </c>
      <c r="AH227" s="211">
        <f t="shared" si="167"/>
        <v>7</v>
      </c>
      <c r="AI227" s="540"/>
      <c r="AJ227" s="211">
        <v>3</v>
      </c>
      <c r="AK227" s="217">
        <v>2863.8312351139871</v>
      </c>
      <c r="AL227" s="214">
        <f t="shared" si="160"/>
        <v>954.6104117046624</v>
      </c>
      <c r="AM227" s="211">
        <f t="shared" si="168"/>
        <v>7</v>
      </c>
      <c r="AN227" s="540"/>
      <c r="AO227" s="211">
        <v>3</v>
      </c>
      <c r="AP227" s="217">
        <v>2864.3369590372608</v>
      </c>
      <c r="AQ227" s="214">
        <f t="shared" si="161"/>
        <v>954.77898634575365</v>
      </c>
      <c r="AR227" s="211">
        <f t="shared" si="169"/>
        <v>7</v>
      </c>
      <c r="AS227" s="540"/>
      <c r="AT227" s="211">
        <v>3</v>
      </c>
      <c r="AU227" s="217">
        <v>2865.3588516746413</v>
      </c>
      <c r="AV227" s="214">
        <f t="shared" si="162"/>
        <v>955.11961722488047</v>
      </c>
      <c r="AW227" s="211">
        <f t="shared" si="170"/>
        <v>7</v>
      </c>
      <c r="AX227" s="540"/>
    </row>
    <row r="228" spans="2:50" ht="14.25" customHeight="1">
      <c r="B228" s="460"/>
      <c r="C228" s="209">
        <v>12</v>
      </c>
      <c r="D228" s="212" t="s">
        <v>177</v>
      </c>
      <c r="E228" s="213">
        <v>4</v>
      </c>
      <c r="F228" s="209">
        <v>3300</v>
      </c>
      <c r="G228" s="214">
        <f t="shared" si="155"/>
        <v>825</v>
      </c>
      <c r="H228" s="547"/>
      <c r="I228" s="215">
        <f t="shared" si="163"/>
        <v>4</v>
      </c>
      <c r="J228" s="215">
        <f t="shared" si="163"/>
        <v>2843.7301322872618</v>
      </c>
      <c r="K228" s="216">
        <f t="shared" si="163"/>
        <v>710.93253307181544</v>
      </c>
      <c r="L228" s="550"/>
      <c r="M228" s="215">
        <f>RANK(K228, K$217:$K$249)</f>
        <v>18</v>
      </c>
      <c r="N228" s="543"/>
      <c r="O228" s="545"/>
      <c r="P228" s="211">
        <v>4</v>
      </c>
      <c r="Q228" s="217">
        <v>2841.9016921837215</v>
      </c>
      <c r="R228" s="214">
        <f t="shared" si="156"/>
        <v>710.47542304593037</v>
      </c>
      <c r="S228" s="211">
        <f t="shared" si="164"/>
        <v>16</v>
      </c>
      <c r="T228" s="540"/>
      <c r="U228" s="211">
        <v>4</v>
      </c>
      <c r="V228" s="217">
        <v>2843.0161943319836</v>
      </c>
      <c r="W228" s="214">
        <f t="shared" si="157"/>
        <v>710.75404858299589</v>
      </c>
      <c r="X228" s="211">
        <f t="shared" si="165"/>
        <v>18</v>
      </c>
      <c r="Y228" s="540"/>
      <c r="Z228" s="211">
        <v>4</v>
      </c>
      <c r="AA228" s="217">
        <v>2843.5612082670909</v>
      </c>
      <c r="AB228" s="214">
        <f t="shared" si="158"/>
        <v>710.89030206677273</v>
      </c>
      <c r="AC228" s="211">
        <f t="shared" si="166"/>
        <v>18</v>
      </c>
      <c r="AD228" s="540"/>
      <c r="AE228" s="211">
        <v>4</v>
      </c>
      <c r="AF228" s="217">
        <v>2843.0702073481266</v>
      </c>
      <c r="AG228" s="214">
        <f t="shared" si="159"/>
        <v>710.76755183703165</v>
      </c>
      <c r="AH228" s="211">
        <f t="shared" si="167"/>
        <v>19</v>
      </c>
      <c r="AI228" s="540"/>
      <c r="AJ228" s="211">
        <v>4</v>
      </c>
      <c r="AK228" s="217">
        <v>2843.8087454025344</v>
      </c>
      <c r="AL228" s="214">
        <f t="shared" si="160"/>
        <v>710.95218635063361</v>
      </c>
      <c r="AM228" s="211">
        <f t="shared" si="168"/>
        <v>19</v>
      </c>
      <c r="AN228" s="540"/>
      <c r="AO228" s="211">
        <v>4</v>
      </c>
      <c r="AP228" s="217">
        <v>2844.8916408668742</v>
      </c>
      <c r="AQ228" s="214">
        <f t="shared" si="161"/>
        <v>711.22291021671856</v>
      </c>
      <c r="AR228" s="211">
        <f t="shared" si="169"/>
        <v>18</v>
      </c>
      <c r="AS228" s="540"/>
      <c r="AT228" s="211">
        <v>4</v>
      </c>
      <c r="AU228" s="217">
        <v>2845.8612376105007</v>
      </c>
      <c r="AV228" s="214">
        <f t="shared" si="162"/>
        <v>711.46530940262517</v>
      </c>
      <c r="AW228" s="211">
        <f t="shared" si="170"/>
        <v>19</v>
      </c>
      <c r="AX228" s="540"/>
    </row>
    <row r="229" spans="2:50" ht="14.25" customHeight="1">
      <c r="B229" s="460"/>
      <c r="C229" s="209">
        <v>13</v>
      </c>
      <c r="D229" s="212" t="s">
        <v>205</v>
      </c>
      <c r="E229" s="213">
        <v>4</v>
      </c>
      <c r="F229" s="209">
        <v>3300</v>
      </c>
      <c r="G229" s="214">
        <f t="shared" si="155"/>
        <v>825</v>
      </c>
      <c r="H229" s="547"/>
      <c r="I229" s="215">
        <f t="shared" si="163"/>
        <v>4</v>
      </c>
      <c r="J229" s="215">
        <f t="shared" si="163"/>
        <v>2848.7444992705246</v>
      </c>
      <c r="K229" s="216">
        <f t="shared" si="163"/>
        <v>712.18612481763114</v>
      </c>
      <c r="L229" s="550"/>
      <c r="M229" s="215">
        <f>RANK(K229, K$217:$K$249)</f>
        <v>15</v>
      </c>
      <c r="N229" s="543"/>
      <c r="O229" s="545"/>
      <c r="P229" s="211">
        <v>4</v>
      </c>
      <c r="Q229" s="217">
        <v>2837.3684210526294</v>
      </c>
      <c r="R229" s="214">
        <f t="shared" si="156"/>
        <v>709.34210526315735</v>
      </c>
      <c r="S229" s="211">
        <f t="shared" si="164"/>
        <v>18</v>
      </c>
      <c r="T229" s="540"/>
      <c r="U229" s="211">
        <v>4</v>
      </c>
      <c r="V229" s="217">
        <v>2846.8186892042736</v>
      </c>
      <c r="W229" s="214">
        <f t="shared" si="157"/>
        <v>711.7046723010684</v>
      </c>
      <c r="X229" s="211">
        <f t="shared" si="165"/>
        <v>16</v>
      </c>
      <c r="Y229" s="540"/>
      <c r="Z229" s="211">
        <v>4</v>
      </c>
      <c r="AA229" s="217">
        <v>2847.3719676549854</v>
      </c>
      <c r="AB229" s="214">
        <f t="shared" si="158"/>
        <v>711.84299191374635</v>
      </c>
      <c r="AC229" s="211">
        <f t="shared" si="166"/>
        <v>16</v>
      </c>
      <c r="AD229" s="540"/>
      <c r="AE229" s="211">
        <v>4</v>
      </c>
      <c r="AF229" s="217">
        <v>2847.5984422327988</v>
      </c>
      <c r="AG229" s="214">
        <f t="shared" si="159"/>
        <v>711.8996105581997</v>
      </c>
      <c r="AH229" s="211">
        <f t="shared" si="167"/>
        <v>16</v>
      </c>
      <c r="AI229" s="540"/>
      <c r="AJ229" s="211">
        <v>4</v>
      </c>
      <c r="AK229" s="217">
        <v>2853.4601664684906</v>
      </c>
      <c r="AL229" s="214">
        <f t="shared" si="160"/>
        <v>713.36504161712264</v>
      </c>
      <c r="AM229" s="211">
        <f t="shared" si="168"/>
        <v>15</v>
      </c>
      <c r="AN229" s="540"/>
      <c r="AO229" s="211">
        <v>4</v>
      </c>
      <c r="AP229" s="217">
        <v>2854.2857142857147</v>
      </c>
      <c r="AQ229" s="214">
        <f t="shared" si="161"/>
        <v>713.57142857142867</v>
      </c>
      <c r="AR229" s="211">
        <f t="shared" si="169"/>
        <v>15</v>
      </c>
      <c r="AS229" s="540"/>
      <c r="AT229" s="211">
        <v>4</v>
      </c>
      <c r="AU229" s="217">
        <v>2854.3080939947786</v>
      </c>
      <c r="AV229" s="214">
        <f t="shared" si="162"/>
        <v>713.57702349869464</v>
      </c>
      <c r="AW229" s="211">
        <f t="shared" si="170"/>
        <v>15</v>
      </c>
      <c r="AX229" s="540"/>
    </row>
    <row r="230" spans="2:50" ht="14.25" customHeight="1">
      <c r="B230" s="460"/>
      <c r="C230" s="209">
        <v>14</v>
      </c>
      <c r="D230" s="212" t="s">
        <v>172</v>
      </c>
      <c r="E230" s="213">
        <v>4</v>
      </c>
      <c r="F230" s="209">
        <v>3300</v>
      </c>
      <c r="G230" s="214">
        <f t="shared" si="155"/>
        <v>825</v>
      </c>
      <c r="H230" s="547"/>
      <c r="I230" s="215">
        <f t="shared" si="163"/>
        <v>4</v>
      </c>
      <c r="J230" s="215">
        <f t="shared" si="163"/>
        <v>2845.1559955646958</v>
      </c>
      <c r="K230" s="216">
        <f t="shared" si="163"/>
        <v>711.28899889117395</v>
      </c>
      <c r="L230" s="550"/>
      <c r="M230" s="215">
        <f>RANK(K230, K$217:$K$249)</f>
        <v>17</v>
      </c>
      <c r="N230" s="543"/>
      <c r="O230" s="545"/>
      <c r="P230" s="211">
        <v>4</v>
      </c>
      <c r="Q230" s="217">
        <v>2838.9473684210511</v>
      </c>
      <c r="R230" s="214">
        <f t="shared" si="156"/>
        <v>709.73684210526278</v>
      </c>
      <c r="S230" s="211">
        <f t="shared" si="164"/>
        <v>17</v>
      </c>
      <c r="T230" s="540"/>
      <c r="U230" s="211">
        <v>4</v>
      </c>
      <c r="V230" s="217">
        <v>2844.0653357531755</v>
      </c>
      <c r="W230" s="214">
        <f t="shared" si="157"/>
        <v>711.01633393829388</v>
      </c>
      <c r="X230" s="211">
        <f t="shared" si="165"/>
        <v>17</v>
      </c>
      <c r="Y230" s="540"/>
      <c r="Z230" s="211">
        <v>4</v>
      </c>
      <c r="AA230" s="217">
        <v>2844.9011857707501</v>
      </c>
      <c r="AB230" s="214">
        <f t="shared" si="158"/>
        <v>711.22529644268752</v>
      </c>
      <c r="AC230" s="211">
        <f t="shared" si="166"/>
        <v>17</v>
      </c>
      <c r="AD230" s="540"/>
      <c r="AE230" s="211">
        <v>4</v>
      </c>
      <c r="AF230" s="217">
        <v>2844.9039881831613</v>
      </c>
      <c r="AG230" s="214">
        <f t="shared" si="159"/>
        <v>711.22599704579034</v>
      </c>
      <c r="AH230" s="211">
        <f t="shared" si="167"/>
        <v>18</v>
      </c>
      <c r="AI230" s="540"/>
      <c r="AJ230" s="211">
        <v>4</v>
      </c>
      <c r="AK230" s="217">
        <v>2846.0134867116199</v>
      </c>
      <c r="AL230" s="214">
        <f t="shared" si="160"/>
        <v>711.50337167790497</v>
      </c>
      <c r="AM230" s="211">
        <f t="shared" si="168"/>
        <v>18</v>
      </c>
      <c r="AN230" s="540"/>
      <c r="AO230" s="211">
        <v>4</v>
      </c>
      <c r="AP230" s="217">
        <v>2846.8750000000009</v>
      </c>
      <c r="AQ230" s="214">
        <f t="shared" si="161"/>
        <v>711.71875000000023</v>
      </c>
      <c r="AR230" s="211">
        <f t="shared" si="169"/>
        <v>17</v>
      </c>
      <c r="AS230" s="540"/>
      <c r="AT230" s="211">
        <v>4</v>
      </c>
      <c r="AU230" s="217">
        <v>2850.3856041131107</v>
      </c>
      <c r="AV230" s="214">
        <f t="shared" si="162"/>
        <v>712.59640102827768</v>
      </c>
      <c r="AW230" s="211">
        <f t="shared" si="170"/>
        <v>17</v>
      </c>
      <c r="AX230" s="540"/>
    </row>
    <row r="231" spans="2:50" ht="14.25" customHeight="1">
      <c r="B231" s="460"/>
      <c r="C231" s="209">
        <v>15</v>
      </c>
      <c r="D231" s="212" t="s">
        <v>207</v>
      </c>
      <c r="E231" s="213">
        <v>4</v>
      </c>
      <c r="F231" s="209">
        <v>3300</v>
      </c>
      <c r="G231" s="214">
        <f t="shared" si="155"/>
        <v>825</v>
      </c>
      <c r="H231" s="547"/>
      <c r="I231" s="215">
        <f t="shared" si="163"/>
        <v>4</v>
      </c>
      <c r="J231" s="215">
        <f t="shared" si="163"/>
        <v>2803.7851207821586</v>
      </c>
      <c r="K231" s="216">
        <f t="shared" si="163"/>
        <v>700.94628019553966</v>
      </c>
      <c r="L231" s="550"/>
      <c r="M231" s="215">
        <f>RANK(K231, K$217:$K$249)</f>
        <v>21</v>
      </c>
      <c r="N231" s="543"/>
      <c r="O231" s="545"/>
      <c r="P231" s="211">
        <v>4</v>
      </c>
      <c r="Q231" s="217">
        <v>2704.683866681431</v>
      </c>
      <c r="R231" s="214">
        <f t="shared" si="156"/>
        <v>676.17096667035776</v>
      </c>
      <c r="S231" s="211">
        <f t="shared" si="164"/>
        <v>21</v>
      </c>
      <c r="T231" s="540"/>
      <c r="U231" s="211">
        <v>4</v>
      </c>
      <c r="V231" s="217">
        <v>2744.2622950819673</v>
      </c>
      <c r="W231" s="214">
        <f t="shared" si="157"/>
        <v>686.06557377049182</v>
      </c>
      <c r="X231" s="211">
        <f t="shared" si="165"/>
        <v>21</v>
      </c>
      <c r="Y231" s="540"/>
      <c r="Z231" s="211">
        <v>4</v>
      </c>
      <c r="AA231" s="217">
        <v>2788.1975967957278</v>
      </c>
      <c r="AB231" s="214">
        <f t="shared" si="158"/>
        <v>697.04939919893195</v>
      </c>
      <c r="AC231" s="211">
        <f t="shared" si="166"/>
        <v>21</v>
      </c>
      <c r="AD231" s="540"/>
      <c r="AE231" s="211">
        <v>4</v>
      </c>
      <c r="AF231" s="217">
        <v>2819.9999999999973</v>
      </c>
      <c r="AG231" s="214">
        <f t="shared" si="159"/>
        <v>704.99999999999932</v>
      </c>
      <c r="AH231" s="211">
        <f t="shared" si="167"/>
        <v>21</v>
      </c>
      <c r="AI231" s="540"/>
      <c r="AJ231" s="211">
        <v>4</v>
      </c>
      <c r="AK231" s="217">
        <v>2853.4368932038819</v>
      </c>
      <c r="AL231" s="214">
        <f t="shared" si="160"/>
        <v>713.35922330097048</v>
      </c>
      <c r="AM231" s="211">
        <f t="shared" si="168"/>
        <v>16</v>
      </c>
      <c r="AN231" s="540"/>
      <c r="AO231" s="211">
        <v>4</v>
      </c>
      <c r="AP231" s="217">
        <v>2857.5700934579445</v>
      </c>
      <c r="AQ231" s="214">
        <f t="shared" si="161"/>
        <v>714.39252336448612</v>
      </c>
      <c r="AR231" s="211">
        <f t="shared" si="169"/>
        <v>14</v>
      </c>
      <c r="AS231" s="540"/>
      <c r="AT231" s="211">
        <v>4</v>
      </c>
      <c r="AU231" s="217">
        <v>2858.3451002541642</v>
      </c>
      <c r="AV231" s="214">
        <f t="shared" si="162"/>
        <v>714.58627506354105</v>
      </c>
      <c r="AW231" s="211">
        <f t="shared" si="170"/>
        <v>14</v>
      </c>
      <c r="AX231" s="540"/>
    </row>
    <row r="232" spans="2:50" ht="14.25" customHeight="1">
      <c r="B232" s="460"/>
      <c r="C232" s="209">
        <v>16</v>
      </c>
      <c r="D232" s="212" t="s">
        <v>196</v>
      </c>
      <c r="E232" s="213">
        <v>4</v>
      </c>
      <c r="F232" s="209">
        <v>3300</v>
      </c>
      <c r="G232" s="214">
        <f t="shared" si="155"/>
        <v>825</v>
      </c>
      <c r="H232" s="547"/>
      <c r="I232" s="215">
        <f t="shared" si="163"/>
        <v>4</v>
      </c>
      <c r="J232" s="215">
        <f t="shared" si="163"/>
        <v>2869.9436994837929</v>
      </c>
      <c r="K232" s="216">
        <f t="shared" si="163"/>
        <v>717.48592487094822</v>
      </c>
      <c r="L232" s="550"/>
      <c r="M232" s="215">
        <f>RANK(K232, K$217:$K$249)</f>
        <v>11</v>
      </c>
      <c r="N232" s="543"/>
      <c r="O232" s="545"/>
      <c r="P232" s="211">
        <v>4</v>
      </c>
      <c r="Q232" s="217">
        <v>2861.3884924529812</v>
      </c>
      <c r="R232" s="214">
        <f t="shared" si="156"/>
        <v>715.34712311324529</v>
      </c>
      <c r="S232" s="211">
        <f t="shared" si="164"/>
        <v>12</v>
      </c>
      <c r="T232" s="540"/>
      <c r="U232" s="211">
        <v>4</v>
      </c>
      <c r="V232" s="217">
        <v>2872.9338842975199</v>
      </c>
      <c r="W232" s="214">
        <f t="shared" si="157"/>
        <v>718.23347107437996</v>
      </c>
      <c r="X232" s="211">
        <f t="shared" si="165"/>
        <v>11</v>
      </c>
      <c r="Y232" s="540"/>
      <c r="Z232" s="211">
        <v>4</v>
      </c>
      <c r="AA232" s="217">
        <v>2874.3920972644396</v>
      </c>
      <c r="AB232" s="214">
        <f t="shared" si="158"/>
        <v>718.5980243161099</v>
      </c>
      <c r="AC232" s="211">
        <f t="shared" si="166"/>
        <v>11</v>
      </c>
      <c r="AD232" s="540"/>
      <c r="AE232" s="211">
        <v>4</v>
      </c>
      <c r="AF232" s="217">
        <v>2874.3565300285995</v>
      </c>
      <c r="AG232" s="214">
        <f t="shared" si="159"/>
        <v>718.58913250714988</v>
      </c>
      <c r="AH232" s="211">
        <f t="shared" si="167"/>
        <v>11</v>
      </c>
      <c r="AI232" s="540"/>
      <c r="AJ232" s="211">
        <v>4</v>
      </c>
      <c r="AK232" s="217">
        <v>2874.7755102040801</v>
      </c>
      <c r="AL232" s="214">
        <f t="shared" si="160"/>
        <v>718.69387755102002</v>
      </c>
      <c r="AM232" s="211">
        <f t="shared" si="168"/>
        <v>11</v>
      </c>
      <c r="AN232" s="540"/>
      <c r="AO232" s="211">
        <v>4</v>
      </c>
      <c r="AP232" s="217">
        <v>2864.6391670132107</v>
      </c>
      <c r="AQ232" s="214">
        <f t="shared" si="161"/>
        <v>716.15979175330267</v>
      </c>
      <c r="AR232" s="211">
        <f t="shared" si="169"/>
        <v>13</v>
      </c>
      <c r="AS232" s="540"/>
      <c r="AT232" s="211">
        <v>4</v>
      </c>
      <c r="AU232" s="217">
        <v>2867.1202151257185</v>
      </c>
      <c r="AV232" s="214">
        <f t="shared" si="162"/>
        <v>716.78005378142961</v>
      </c>
      <c r="AW232" s="211">
        <f t="shared" si="170"/>
        <v>12</v>
      </c>
      <c r="AX232" s="540"/>
    </row>
    <row r="233" spans="2:50" ht="14.25" customHeight="1">
      <c r="B233" s="460"/>
      <c r="C233" s="209">
        <v>17</v>
      </c>
      <c r="D233" s="212" t="s">
        <v>195</v>
      </c>
      <c r="E233" s="213">
        <v>3</v>
      </c>
      <c r="F233" s="209">
        <v>3600</v>
      </c>
      <c r="G233" s="214">
        <f t="shared" si="155"/>
        <v>1200</v>
      </c>
      <c r="H233" s="547"/>
      <c r="I233" s="215">
        <f t="shared" si="163"/>
        <v>3</v>
      </c>
      <c r="J233" s="215">
        <f t="shared" si="163"/>
        <v>3024.1122850919523</v>
      </c>
      <c r="K233" s="216">
        <f t="shared" si="163"/>
        <v>1008.0374283639842</v>
      </c>
      <c r="L233" s="550"/>
      <c r="M233" s="215">
        <f>RANK(K233, K$217:$K$249)</f>
        <v>3</v>
      </c>
      <c r="N233" s="543"/>
      <c r="O233" s="545"/>
      <c r="P233" s="211">
        <v>3</v>
      </c>
      <c r="Q233" s="217">
        <v>3020.9894236488544</v>
      </c>
      <c r="R233" s="214">
        <f t="shared" si="156"/>
        <v>1006.9964745496181</v>
      </c>
      <c r="S233" s="211">
        <f t="shared" si="164"/>
        <v>3</v>
      </c>
      <c r="T233" s="540"/>
      <c r="U233" s="211">
        <v>3</v>
      </c>
      <c r="V233" s="217">
        <v>3020.5299448619198</v>
      </c>
      <c r="W233" s="214">
        <f t="shared" si="157"/>
        <v>1006.8433149539733</v>
      </c>
      <c r="X233" s="211">
        <f t="shared" si="165"/>
        <v>3</v>
      </c>
      <c r="Y233" s="540"/>
      <c r="Z233" s="211">
        <v>3</v>
      </c>
      <c r="AA233" s="217">
        <v>3022.7987947330039</v>
      </c>
      <c r="AB233" s="214">
        <f t="shared" si="158"/>
        <v>1007.5995982443346</v>
      </c>
      <c r="AC233" s="211">
        <f t="shared" si="166"/>
        <v>3</v>
      </c>
      <c r="AD233" s="540"/>
      <c r="AE233" s="211">
        <v>3</v>
      </c>
      <c r="AF233" s="217">
        <v>3030.4823151125424</v>
      </c>
      <c r="AG233" s="214">
        <f t="shared" si="159"/>
        <v>1010.1607717041808</v>
      </c>
      <c r="AH233" s="211">
        <f t="shared" si="167"/>
        <v>1</v>
      </c>
      <c r="AI233" s="540"/>
      <c r="AJ233" s="211">
        <v>3</v>
      </c>
      <c r="AK233" s="217">
        <v>3022.725707094125</v>
      </c>
      <c r="AL233" s="214">
        <f t="shared" si="160"/>
        <v>1007.5752356980416</v>
      </c>
      <c r="AM233" s="211">
        <f t="shared" si="168"/>
        <v>3</v>
      </c>
      <c r="AN233" s="540"/>
      <c r="AO233" s="211">
        <v>3</v>
      </c>
      <c r="AP233" s="217">
        <v>3024.6349744769441</v>
      </c>
      <c r="AQ233" s="214">
        <f t="shared" si="161"/>
        <v>1008.2116581589813</v>
      </c>
      <c r="AR233" s="211">
        <f t="shared" si="169"/>
        <v>3</v>
      </c>
      <c r="AS233" s="540"/>
      <c r="AT233" s="211">
        <v>3</v>
      </c>
      <c r="AU233" s="217">
        <v>3026.6248357162776</v>
      </c>
      <c r="AV233" s="214">
        <f t="shared" si="162"/>
        <v>1008.8749452387592</v>
      </c>
      <c r="AW233" s="211">
        <f t="shared" si="170"/>
        <v>3</v>
      </c>
      <c r="AX233" s="540"/>
    </row>
    <row r="234" spans="2:50" ht="14.25" customHeight="1">
      <c r="B234" s="460"/>
      <c r="C234" s="209">
        <v>18</v>
      </c>
      <c r="D234" s="212" t="s">
        <v>192</v>
      </c>
      <c r="E234" s="213">
        <v>4</v>
      </c>
      <c r="F234" s="209">
        <v>2700</v>
      </c>
      <c r="G234" s="214">
        <f t="shared" si="155"/>
        <v>675</v>
      </c>
      <c r="H234" s="547"/>
      <c r="I234" s="215">
        <f t="shared" si="163"/>
        <v>4</v>
      </c>
      <c r="J234" s="215">
        <f t="shared" si="163"/>
        <v>2405.009791908747</v>
      </c>
      <c r="K234" s="216">
        <f t="shared" si="163"/>
        <v>601.25244797718676</v>
      </c>
      <c r="L234" s="550"/>
      <c r="M234" s="215">
        <f>RANK(K234, K$217:$K$249)</f>
        <v>26</v>
      </c>
      <c r="N234" s="543"/>
      <c r="O234" s="545"/>
      <c r="P234" s="211">
        <v>4</v>
      </c>
      <c r="Q234" s="217">
        <v>2404.6184472461855</v>
      </c>
      <c r="R234" s="214">
        <f t="shared" si="156"/>
        <v>601.15461181154637</v>
      </c>
      <c r="S234" s="211">
        <f t="shared" si="164"/>
        <v>26</v>
      </c>
      <c r="T234" s="540"/>
      <c r="U234" s="211">
        <v>4</v>
      </c>
      <c r="V234" s="217">
        <v>2404.743083003953</v>
      </c>
      <c r="W234" s="214">
        <f t="shared" si="157"/>
        <v>601.18577075098824</v>
      </c>
      <c r="X234" s="211">
        <f t="shared" si="165"/>
        <v>26</v>
      </c>
      <c r="Y234" s="540"/>
      <c r="Z234" s="211">
        <v>4</v>
      </c>
      <c r="AA234" s="217">
        <v>2404.757709251101</v>
      </c>
      <c r="AB234" s="214">
        <f t="shared" si="158"/>
        <v>601.18942731277525</v>
      </c>
      <c r="AC234" s="211">
        <f t="shared" si="166"/>
        <v>26</v>
      </c>
      <c r="AD234" s="540"/>
      <c r="AE234" s="211">
        <v>4</v>
      </c>
      <c r="AF234" s="217">
        <v>2404.7824318828789</v>
      </c>
      <c r="AG234" s="214">
        <f t="shared" si="159"/>
        <v>601.19560797071972</v>
      </c>
      <c r="AH234" s="211">
        <f t="shared" si="167"/>
        <v>26</v>
      </c>
      <c r="AI234" s="540"/>
      <c r="AJ234" s="211">
        <v>4</v>
      </c>
      <c r="AK234" s="217">
        <v>2405.1120088138073</v>
      </c>
      <c r="AL234" s="214">
        <f t="shared" si="160"/>
        <v>601.27800220345182</v>
      </c>
      <c r="AM234" s="211">
        <f t="shared" si="168"/>
        <v>26</v>
      </c>
      <c r="AN234" s="540"/>
      <c r="AO234" s="211">
        <v>4</v>
      </c>
      <c r="AP234" s="217">
        <v>2405.4734678144673</v>
      </c>
      <c r="AQ234" s="214">
        <f t="shared" si="161"/>
        <v>601.36836695361683</v>
      </c>
      <c r="AR234" s="211">
        <f t="shared" si="169"/>
        <v>26</v>
      </c>
      <c r="AS234" s="540"/>
      <c r="AT234" s="211">
        <v>4</v>
      </c>
      <c r="AU234" s="217">
        <v>2405.5813953488368</v>
      </c>
      <c r="AV234" s="214">
        <f t="shared" si="162"/>
        <v>601.39534883720921</v>
      </c>
      <c r="AW234" s="211">
        <f t="shared" si="170"/>
        <v>26</v>
      </c>
      <c r="AX234" s="540"/>
    </row>
    <row r="235" spans="2:50" ht="14.25" customHeight="1">
      <c r="B235" s="460"/>
      <c r="C235" s="209">
        <v>19</v>
      </c>
      <c r="D235" s="212" t="s">
        <v>197</v>
      </c>
      <c r="E235" s="213">
        <v>4</v>
      </c>
      <c r="F235" s="209">
        <v>3300</v>
      </c>
      <c r="G235" s="214">
        <f t="shared" si="155"/>
        <v>825</v>
      </c>
      <c r="H235" s="547"/>
      <c r="I235" s="215">
        <f t="shared" si="163"/>
        <v>4</v>
      </c>
      <c r="J235" s="215">
        <f t="shared" si="163"/>
        <v>2852.3871296146867</v>
      </c>
      <c r="K235" s="216">
        <f t="shared" si="163"/>
        <v>713.09678240367168</v>
      </c>
      <c r="L235" s="550"/>
      <c r="M235" s="215">
        <f>RANK(K235, K$217:$K$249)</f>
        <v>14</v>
      </c>
      <c r="N235" s="543"/>
      <c r="O235" s="545"/>
      <c r="P235" s="211">
        <v>4</v>
      </c>
      <c r="Q235" s="217">
        <v>2842.5458544791236</v>
      </c>
      <c r="R235" s="214">
        <f t="shared" si="156"/>
        <v>710.6364636197809</v>
      </c>
      <c r="S235" s="211">
        <f t="shared" si="164"/>
        <v>15</v>
      </c>
      <c r="T235" s="540"/>
      <c r="U235" s="211">
        <v>4</v>
      </c>
      <c r="V235" s="217">
        <v>2855.8163662300603</v>
      </c>
      <c r="W235" s="214">
        <f t="shared" si="157"/>
        <v>713.95409155751508</v>
      </c>
      <c r="X235" s="211">
        <f t="shared" si="165"/>
        <v>14</v>
      </c>
      <c r="Y235" s="540"/>
      <c r="Z235" s="211">
        <v>4</v>
      </c>
      <c r="AA235" s="217">
        <v>2856.9395017793604</v>
      </c>
      <c r="AB235" s="214">
        <f t="shared" si="158"/>
        <v>714.2348754448401</v>
      </c>
      <c r="AC235" s="211">
        <f t="shared" si="166"/>
        <v>14</v>
      </c>
      <c r="AD235" s="540"/>
      <c r="AE235" s="211">
        <v>4</v>
      </c>
      <c r="AF235" s="217">
        <v>2856.2977099236623</v>
      </c>
      <c r="AG235" s="214">
        <f t="shared" si="159"/>
        <v>714.07442748091557</v>
      </c>
      <c r="AH235" s="211">
        <f t="shared" si="167"/>
        <v>14</v>
      </c>
      <c r="AI235" s="540"/>
      <c r="AJ235" s="211">
        <v>4</v>
      </c>
      <c r="AK235" s="217">
        <v>2857.8044357650988</v>
      </c>
      <c r="AL235" s="214">
        <f t="shared" si="160"/>
        <v>714.4511089412747</v>
      </c>
      <c r="AM235" s="211">
        <f t="shared" si="168"/>
        <v>14</v>
      </c>
      <c r="AN235" s="540"/>
      <c r="AO235" s="211">
        <v>4</v>
      </c>
      <c r="AP235" s="217">
        <v>2843.6890298641456</v>
      </c>
      <c r="AQ235" s="214">
        <f t="shared" si="161"/>
        <v>710.9222574660364</v>
      </c>
      <c r="AR235" s="211">
        <f t="shared" si="169"/>
        <v>19</v>
      </c>
      <c r="AS235" s="540"/>
      <c r="AT235" s="211">
        <v>4</v>
      </c>
      <c r="AU235" s="217">
        <v>2853.6170092613575</v>
      </c>
      <c r="AV235" s="214">
        <f t="shared" si="162"/>
        <v>713.40425231533936</v>
      </c>
      <c r="AW235" s="211">
        <f t="shared" si="170"/>
        <v>16</v>
      </c>
      <c r="AX235" s="540"/>
    </row>
    <row r="236" spans="2:50" ht="14.25" customHeight="1">
      <c r="B236" s="460"/>
      <c r="C236" s="209">
        <v>20</v>
      </c>
      <c r="D236" s="212" t="s">
        <v>191</v>
      </c>
      <c r="E236" s="213">
        <v>5</v>
      </c>
      <c r="F236" s="209">
        <v>3300</v>
      </c>
      <c r="G236" s="214">
        <f t="shared" si="155"/>
        <v>660</v>
      </c>
      <c r="H236" s="547"/>
      <c r="I236" s="215">
        <f t="shared" si="163"/>
        <v>5</v>
      </c>
      <c r="J236" s="215">
        <f t="shared" si="163"/>
        <v>2851.6811282485573</v>
      </c>
      <c r="K236" s="216">
        <f t="shared" si="163"/>
        <v>570.33622564971154</v>
      </c>
      <c r="L236" s="550"/>
      <c r="M236" s="215">
        <f>RANK(K236, K$217:$K$249)</f>
        <v>28</v>
      </c>
      <c r="N236" s="543"/>
      <c r="O236" s="545"/>
      <c r="P236" s="211">
        <v>5</v>
      </c>
      <c r="Q236" s="217">
        <v>2838.5412667946248</v>
      </c>
      <c r="R236" s="214">
        <f t="shared" si="156"/>
        <v>567.70825335892494</v>
      </c>
      <c r="S236" s="211">
        <f t="shared" si="164"/>
        <v>29</v>
      </c>
      <c r="T236" s="540"/>
      <c r="U236" s="211">
        <v>5</v>
      </c>
      <c r="V236" s="217">
        <v>2852.4279510461911</v>
      </c>
      <c r="W236" s="214">
        <f t="shared" si="157"/>
        <v>570.48559020923824</v>
      </c>
      <c r="X236" s="211">
        <f t="shared" si="165"/>
        <v>28</v>
      </c>
      <c r="Y236" s="540"/>
      <c r="Z236" s="211">
        <v>5</v>
      </c>
      <c r="AA236" s="217">
        <v>2852.8870292887</v>
      </c>
      <c r="AB236" s="214">
        <f t="shared" si="158"/>
        <v>570.57740585774002</v>
      </c>
      <c r="AC236" s="211">
        <f t="shared" si="166"/>
        <v>28</v>
      </c>
      <c r="AD236" s="540"/>
      <c r="AE236" s="211">
        <v>5</v>
      </c>
      <c r="AF236" s="217">
        <v>2853.3576975788028</v>
      </c>
      <c r="AG236" s="214">
        <f t="shared" si="159"/>
        <v>570.67153951576051</v>
      </c>
      <c r="AH236" s="211">
        <f t="shared" si="167"/>
        <v>28</v>
      </c>
      <c r="AI236" s="540"/>
      <c r="AJ236" s="211">
        <v>5</v>
      </c>
      <c r="AK236" s="217">
        <v>2854.1598694942836</v>
      </c>
      <c r="AL236" s="214">
        <f t="shared" si="160"/>
        <v>570.83197389885675</v>
      </c>
      <c r="AM236" s="211">
        <f t="shared" si="168"/>
        <v>28</v>
      </c>
      <c r="AN236" s="540"/>
      <c r="AO236" s="211">
        <v>5</v>
      </c>
      <c r="AP236" s="217">
        <v>2854.8931383577105</v>
      </c>
      <c r="AQ236" s="214">
        <f t="shared" si="161"/>
        <v>570.97862767154209</v>
      </c>
      <c r="AR236" s="211">
        <f t="shared" si="169"/>
        <v>28</v>
      </c>
      <c r="AS236" s="540"/>
      <c r="AT236" s="211">
        <v>5</v>
      </c>
      <c r="AU236" s="217">
        <v>2855.50094517959</v>
      </c>
      <c r="AV236" s="214">
        <f t="shared" si="162"/>
        <v>571.10018903591799</v>
      </c>
      <c r="AW236" s="211">
        <f t="shared" si="170"/>
        <v>28</v>
      </c>
      <c r="AX236" s="540"/>
    </row>
    <row r="237" spans="2:50" ht="14.25" customHeight="1">
      <c r="B237" s="460"/>
      <c r="C237" s="209">
        <v>21</v>
      </c>
      <c r="D237" s="212" t="s">
        <v>188</v>
      </c>
      <c r="E237" s="213">
        <v>3</v>
      </c>
      <c r="F237" s="209">
        <v>3600</v>
      </c>
      <c r="G237" s="214">
        <f t="shared" si="155"/>
        <v>1200</v>
      </c>
      <c r="H237" s="547"/>
      <c r="I237" s="215">
        <f t="shared" si="163"/>
        <v>3</v>
      </c>
      <c r="J237" s="215">
        <f t="shared" si="163"/>
        <v>3025.5930015935455</v>
      </c>
      <c r="K237" s="216">
        <f t="shared" si="163"/>
        <v>1008.531000531182</v>
      </c>
      <c r="L237" s="550"/>
      <c r="M237" s="215">
        <f>RANK(K237, K$217:$K$249)</f>
        <v>2</v>
      </c>
      <c r="N237" s="543"/>
      <c r="O237" s="545"/>
      <c r="P237" s="211">
        <v>3</v>
      </c>
      <c r="Q237" s="217">
        <v>3023.2667450058798</v>
      </c>
      <c r="R237" s="214">
        <f t="shared" si="156"/>
        <v>1007.7555816686266</v>
      </c>
      <c r="S237" s="211">
        <f t="shared" si="164"/>
        <v>2</v>
      </c>
      <c r="T237" s="540"/>
      <c r="U237" s="211">
        <v>3</v>
      </c>
      <c r="V237" s="217">
        <v>3024.2871385842468</v>
      </c>
      <c r="W237" s="214">
        <f t="shared" si="157"/>
        <v>1008.0957128614156</v>
      </c>
      <c r="X237" s="211">
        <f t="shared" si="165"/>
        <v>2</v>
      </c>
      <c r="Y237" s="540"/>
      <c r="Z237" s="211">
        <v>3</v>
      </c>
      <c r="AA237" s="217">
        <v>3025.3632760898217</v>
      </c>
      <c r="AB237" s="214">
        <f t="shared" si="158"/>
        <v>1008.4544253632739</v>
      </c>
      <c r="AC237" s="211">
        <f t="shared" si="166"/>
        <v>2</v>
      </c>
      <c r="AD237" s="540"/>
      <c r="AE237" s="211">
        <v>3</v>
      </c>
      <c r="AF237" s="217">
        <v>3024.9757986447235</v>
      </c>
      <c r="AG237" s="214">
        <f t="shared" si="159"/>
        <v>1008.3252662149079</v>
      </c>
      <c r="AH237" s="211">
        <f t="shared" si="167"/>
        <v>3</v>
      </c>
      <c r="AI237" s="540"/>
      <c r="AJ237" s="211">
        <v>3</v>
      </c>
      <c r="AK237" s="217">
        <v>3025.9978655282835</v>
      </c>
      <c r="AL237" s="214">
        <f t="shared" si="160"/>
        <v>1008.6659551760945</v>
      </c>
      <c r="AM237" s="211">
        <f t="shared" si="168"/>
        <v>2</v>
      </c>
      <c r="AN237" s="540"/>
      <c r="AO237" s="211">
        <v>3</v>
      </c>
      <c r="AP237" s="217">
        <v>3027.0085470085428</v>
      </c>
      <c r="AQ237" s="214">
        <f t="shared" si="161"/>
        <v>1009.0028490028476</v>
      </c>
      <c r="AR237" s="211">
        <f t="shared" si="169"/>
        <v>2</v>
      </c>
      <c r="AS237" s="540"/>
      <c r="AT237" s="211">
        <v>3</v>
      </c>
      <c r="AU237" s="217">
        <v>3028.2516402933225</v>
      </c>
      <c r="AV237" s="214">
        <f t="shared" si="162"/>
        <v>1009.4172134311075</v>
      </c>
      <c r="AW237" s="211">
        <f t="shared" si="170"/>
        <v>2</v>
      </c>
      <c r="AX237" s="540"/>
    </row>
    <row r="238" spans="2:50" ht="14.25" customHeight="1">
      <c r="B238" s="460"/>
      <c r="C238" s="209">
        <v>22</v>
      </c>
      <c r="D238" s="212" t="s">
        <v>194</v>
      </c>
      <c r="E238" s="213">
        <v>3</v>
      </c>
      <c r="F238" s="209">
        <v>3600</v>
      </c>
      <c r="G238" s="214">
        <f t="shared" si="155"/>
        <v>1200</v>
      </c>
      <c r="H238" s="547"/>
      <c r="I238" s="215">
        <f t="shared" si="163"/>
        <v>3</v>
      </c>
      <c r="J238" s="215">
        <f t="shared" si="163"/>
        <v>3017.705271329186</v>
      </c>
      <c r="K238" s="216">
        <f t="shared" si="163"/>
        <v>1005.9017571097286</v>
      </c>
      <c r="L238" s="550"/>
      <c r="M238" s="215">
        <f>RANK(K238, K$217:$K$249)</f>
        <v>6</v>
      </c>
      <c r="N238" s="543"/>
      <c r="O238" s="545"/>
      <c r="P238" s="211">
        <v>3</v>
      </c>
      <c r="Q238" s="217">
        <v>3015.5027932960893</v>
      </c>
      <c r="R238" s="214">
        <f t="shared" si="156"/>
        <v>1005.1675977653631</v>
      </c>
      <c r="S238" s="211">
        <f t="shared" si="164"/>
        <v>6</v>
      </c>
      <c r="T238" s="540"/>
      <c r="U238" s="211">
        <v>3</v>
      </c>
      <c r="V238" s="217">
        <v>3016.7088607595001</v>
      </c>
      <c r="W238" s="214">
        <f t="shared" si="157"/>
        <v>1005.5696202531667</v>
      </c>
      <c r="X238" s="211">
        <f t="shared" si="165"/>
        <v>6</v>
      </c>
      <c r="Y238" s="540"/>
      <c r="Z238" s="211">
        <v>3</v>
      </c>
      <c r="AA238" s="217">
        <v>3016.6007905138354</v>
      </c>
      <c r="AB238" s="214">
        <f t="shared" si="158"/>
        <v>1005.5335968379451</v>
      </c>
      <c r="AC238" s="211">
        <f t="shared" si="166"/>
        <v>6</v>
      </c>
      <c r="AD238" s="540"/>
      <c r="AE238" s="211">
        <v>3</v>
      </c>
      <c r="AF238" s="217">
        <v>3016.2988115449907</v>
      </c>
      <c r="AG238" s="214">
        <f t="shared" si="159"/>
        <v>1005.4329371816635</v>
      </c>
      <c r="AH238" s="211">
        <f t="shared" si="167"/>
        <v>6</v>
      </c>
      <c r="AI238" s="540"/>
      <c r="AJ238" s="211">
        <v>3</v>
      </c>
      <c r="AK238" s="217">
        <v>3016.325009317924</v>
      </c>
      <c r="AL238" s="214">
        <f t="shared" si="160"/>
        <v>1005.4416697726414</v>
      </c>
      <c r="AM238" s="211">
        <f t="shared" si="168"/>
        <v>6</v>
      </c>
      <c r="AN238" s="540"/>
      <c r="AO238" s="211">
        <v>3</v>
      </c>
      <c r="AP238" s="217">
        <v>3017.2484599589257</v>
      </c>
      <c r="AQ238" s="214">
        <f t="shared" si="161"/>
        <v>1005.7494866529752</v>
      </c>
      <c r="AR238" s="211">
        <f>RANK(AQ238, AQ$217:AQ$249)</f>
        <v>6</v>
      </c>
      <c r="AS238" s="540"/>
      <c r="AT238" s="211">
        <v>3</v>
      </c>
      <c r="AU238" s="217">
        <v>3025.252173913038</v>
      </c>
      <c r="AV238" s="214">
        <f t="shared" si="162"/>
        <v>1008.417391304346</v>
      </c>
      <c r="AW238" s="211">
        <f t="shared" si="170"/>
        <v>4</v>
      </c>
      <c r="AX238" s="540"/>
    </row>
    <row r="239" spans="2:50" ht="14.25" customHeight="1">
      <c r="B239" s="460"/>
      <c r="C239" s="209">
        <v>23</v>
      </c>
      <c r="D239" s="212" t="s">
        <v>199</v>
      </c>
      <c r="E239" s="213">
        <v>3</v>
      </c>
      <c r="F239" s="209">
        <v>3300</v>
      </c>
      <c r="G239" s="214">
        <f t="shared" si="155"/>
        <v>1100</v>
      </c>
      <c r="H239" s="547"/>
      <c r="I239" s="215">
        <f t="shared" si="163"/>
        <v>3</v>
      </c>
      <c r="J239" s="215">
        <f t="shared" si="163"/>
        <v>2854.7825019424467</v>
      </c>
      <c r="K239" s="216">
        <f t="shared" si="163"/>
        <v>951.59416731414899</v>
      </c>
      <c r="L239" s="550"/>
      <c r="M239" s="215">
        <f>RANK(K239, K$217:$K$249)</f>
        <v>8</v>
      </c>
      <c r="N239" s="543"/>
      <c r="O239" s="545"/>
      <c r="P239" s="211">
        <v>3</v>
      </c>
      <c r="Q239" s="217">
        <v>2851.5021459227446</v>
      </c>
      <c r="R239" s="214">
        <f t="shared" si="156"/>
        <v>950.50071530758157</v>
      </c>
      <c r="S239" s="211">
        <f t="shared" si="164"/>
        <v>8</v>
      </c>
      <c r="T239" s="540"/>
      <c r="U239" s="211">
        <v>3</v>
      </c>
      <c r="V239" s="217">
        <v>2852.5311812179038</v>
      </c>
      <c r="W239" s="214">
        <f t="shared" si="157"/>
        <v>950.84372707263458</v>
      </c>
      <c r="X239" s="211">
        <f t="shared" si="165"/>
        <v>8</v>
      </c>
      <c r="Y239" s="540"/>
      <c r="Z239" s="211">
        <v>3</v>
      </c>
      <c r="AA239" s="217">
        <v>2853.2327586206889</v>
      </c>
      <c r="AB239" s="214">
        <f t="shared" si="158"/>
        <v>951.07758620689629</v>
      </c>
      <c r="AC239" s="211">
        <f t="shared" si="166"/>
        <v>8</v>
      </c>
      <c r="AD239" s="540"/>
      <c r="AE239" s="211">
        <v>3</v>
      </c>
      <c r="AF239" s="217">
        <v>2853.2637075717998</v>
      </c>
      <c r="AG239" s="214">
        <f t="shared" si="159"/>
        <v>951.08790252393328</v>
      </c>
      <c r="AH239" s="211">
        <f t="shared" si="167"/>
        <v>8</v>
      </c>
      <c r="AI239" s="540"/>
      <c r="AJ239" s="211">
        <v>3</v>
      </c>
      <c r="AK239" s="217">
        <v>2853.938312515937</v>
      </c>
      <c r="AL239" s="214">
        <f t="shared" si="160"/>
        <v>951.31277083864563</v>
      </c>
      <c r="AM239" s="211">
        <f t="shared" si="168"/>
        <v>8</v>
      </c>
      <c r="AN239" s="540"/>
      <c r="AO239" s="211">
        <v>3</v>
      </c>
      <c r="AP239" s="217">
        <v>2854.5118000925509</v>
      </c>
      <c r="AQ239" s="214">
        <f t="shared" si="161"/>
        <v>951.50393336418358</v>
      </c>
      <c r="AR239" s="211">
        <f t="shared" si="169"/>
        <v>8</v>
      </c>
      <c r="AS239" s="540"/>
      <c r="AT239" s="211">
        <v>3</v>
      </c>
      <c r="AU239" s="217">
        <v>2864.497607655504</v>
      </c>
      <c r="AV239" s="214">
        <f t="shared" si="162"/>
        <v>954.832535885168</v>
      </c>
      <c r="AW239" s="211">
        <f t="shared" si="170"/>
        <v>8</v>
      </c>
      <c r="AX239" s="540"/>
    </row>
    <row r="240" spans="2:50" ht="14.25" customHeight="1">
      <c r="B240" s="460"/>
      <c r="C240" s="209">
        <v>24</v>
      </c>
      <c r="D240" s="212" t="s">
        <v>193</v>
      </c>
      <c r="E240" s="213">
        <v>4</v>
      </c>
      <c r="F240" s="209">
        <v>3300</v>
      </c>
      <c r="G240" s="214">
        <f t="shared" si="155"/>
        <v>825</v>
      </c>
      <c r="H240" s="547"/>
      <c r="I240" s="215">
        <f t="shared" si="163"/>
        <v>4</v>
      </c>
      <c r="J240" s="215">
        <f t="shared" si="163"/>
        <v>2836.965782425415</v>
      </c>
      <c r="K240" s="216">
        <f t="shared" si="163"/>
        <v>709.24144560635375</v>
      </c>
      <c r="L240" s="550"/>
      <c r="M240" s="215">
        <f>RANK(K240, K$217:$K$249)</f>
        <v>19</v>
      </c>
      <c r="N240" s="543"/>
      <c r="O240" s="545"/>
      <c r="P240" s="211">
        <v>4</v>
      </c>
      <c r="Q240" s="217">
        <v>2830.9138635037771</v>
      </c>
      <c r="R240" s="214">
        <f t="shared" si="156"/>
        <v>707.72846587594427</v>
      </c>
      <c r="S240" s="211">
        <f t="shared" si="164"/>
        <v>19</v>
      </c>
      <c r="T240" s="540"/>
      <c r="U240" s="211">
        <v>4</v>
      </c>
      <c r="V240" s="217">
        <v>2832.20630248618</v>
      </c>
      <c r="W240" s="214">
        <f t="shared" si="157"/>
        <v>708.051575621545</v>
      </c>
      <c r="X240" s="211">
        <f t="shared" si="165"/>
        <v>19</v>
      </c>
      <c r="Y240" s="540"/>
      <c r="Z240" s="211">
        <v>4</v>
      </c>
      <c r="AA240" s="217">
        <v>2831.4373303292541</v>
      </c>
      <c r="AB240" s="214">
        <f t="shared" si="158"/>
        <v>707.85933258231353</v>
      </c>
      <c r="AC240" s="211">
        <f t="shared" si="166"/>
        <v>19</v>
      </c>
      <c r="AD240" s="540"/>
      <c r="AE240" s="211">
        <v>4</v>
      </c>
      <c r="AF240" s="217">
        <v>2845.263157894723</v>
      </c>
      <c r="AG240" s="214">
        <f t="shared" si="159"/>
        <v>711.31578947368075</v>
      </c>
      <c r="AH240" s="211">
        <f t="shared" si="167"/>
        <v>17</v>
      </c>
      <c r="AI240" s="540"/>
      <c r="AJ240" s="211">
        <v>4</v>
      </c>
      <c r="AK240" s="217">
        <v>2838.8455460248078</v>
      </c>
      <c r="AL240" s="214">
        <f t="shared" si="160"/>
        <v>709.71138650620196</v>
      </c>
      <c r="AM240" s="211">
        <f t="shared" si="168"/>
        <v>20</v>
      </c>
      <c r="AN240" s="540"/>
      <c r="AO240" s="211">
        <v>4</v>
      </c>
      <c r="AP240" s="217">
        <v>2838.1991947719503</v>
      </c>
      <c r="AQ240" s="214">
        <f t="shared" si="161"/>
        <v>709.54979869298757</v>
      </c>
      <c r="AR240" s="211">
        <f t="shared" si="169"/>
        <v>21</v>
      </c>
      <c r="AS240" s="540"/>
      <c r="AT240" s="211">
        <v>4</v>
      </c>
      <c r="AU240" s="217">
        <v>2841.8950819672136</v>
      </c>
      <c r="AV240" s="214">
        <f t="shared" si="162"/>
        <v>710.47377049180341</v>
      </c>
      <c r="AW240" s="211">
        <f t="shared" si="170"/>
        <v>21</v>
      </c>
      <c r="AX240" s="540"/>
    </row>
    <row r="241" spans="1:50" ht="14.25" customHeight="1">
      <c r="B241" s="460"/>
      <c r="C241" s="209">
        <v>25</v>
      </c>
      <c r="D241" s="212" t="s">
        <v>186</v>
      </c>
      <c r="E241" s="213">
        <v>4</v>
      </c>
      <c r="F241" s="209">
        <v>3300</v>
      </c>
      <c r="G241" s="214">
        <f t="shared" si="155"/>
        <v>825</v>
      </c>
      <c r="H241" s="547"/>
      <c r="I241" s="215">
        <f t="shared" si="163"/>
        <v>4</v>
      </c>
      <c r="J241" s="215">
        <f t="shared" si="163"/>
        <v>2833.4920685762736</v>
      </c>
      <c r="K241" s="216">
        <f t="shared" si="163"/>
        <v>708.3730171440684</v>
      </c>
      <c r="L241" s="550"/>
      <c r="M241" s="215">
        <f>RANK(K241, K$217:$K$249)</f>
        <v>20</v>
      </c>
      <c r="N241" s="543"/>
      <c r="O241" s="545"/>
      <c r="P241" s="211">
        <v>4</v>
      </c>
      <c r="Q241" s="217">
        <v>2828.6020129366916</v>
      </c>
      <c r="R241" s="214">
        <f t="shared" si="156"/>
        <v>707.1505032341729</v>
      </c>
      <c r="S241" s="211">
        <f t="shared" si="164"/>
        <v>20</v>
      </c>
      <c r="T241" s="540"/>
      <c r="U241" s="211">
        <v>4</v>
      </c>
      <c r="V241" s="217">
        <v>2830.6308745685938</v>
      </c>
      <c r="W241" s="214">
        <f t="shared" si="157"/>
        <v>707.65771864214844</v>
      </c>
      <c r="X241" s="211">
        <f t="shared" si="165"/>
        <v>20</v>
      </c>
      <c r="Y241" s="540"/>
      <c r="Z241" s="211">
        <v>4</v>
      </c>
      <c r="AA241" s="217">
        <v>2826.8658566823815</v>
      </c>
      <c r="AB241" s="214">
        <f t="shared" si="158"/>
        <v>706.71646417059537</v>
      </c>
      <c r="AC241" s="211">
        <f t="shared" si="166"/>
        <v>20</v>
      </c>
      <c r="AD241" s="540"/>
      <c r="AE241" s="211">
        <v>4</v>
      </c>
      <c r="AF241" s="217">
        <v>2826.3239199298873</v>
      </c>
      <c r="AG241" s="214">
        <f t="shared" si="159"/>
        <v>706.58097998247183</v>
      </c>
      <c r="AH241" s="211">
        <f t="shared" si="167"/>
        <v>20</v>
      </c>
      <c r="AI241" s="540"/>
      <c r="AJ241" s="211">
        <v>4</v>
      </c>
      <c r="AK241" s="217">
        <v>2838.5463082584747</v>
      </c>
      <c r="AL241" s="214">
        <f t="shared" si="160"/>
        <v>709.63657706461868</v>
      </c>
      <c r="AM241" s="211">
        <f t="shared" si="168"/>
        <v>21</v>
      </c>
      <c r="AN241" s="540"/>
      <c r="AO241" s="211">
        <v>4</v>
      </c>
      <c r="AP241" s="217">
        <v>2839.7515600510087</v>
      </c>
      <c r="AQ241" s="214">
        <f t="shared" si="161"/>
        <v>709.93789001275218</v>
      </c>
      <c r="AR241" s="211">
        <f t="shared" si="169"/>
        <v>20</v>
      </c>
      <c r="AS241" s="540"/>
      <c r="AT241" s="211">
        <v>4</v>
      </c>
      <c r="AU241" s="217">
        <v>2843.7239476068744</v>
      </c>
      <c r="AV241" s="214">
        <f t="shared" si="162"/>
        <v>710.9309869017186</v>
      </c>
      <c r="AW241" s="211">
        <f t="shared" si="170"/>
        <v>20</v>
      </c>
      <c r="AX241" s="540"/>
    </row>
    <row r="242" spans="1:50" ht="14.25" customHeight="1">
      <c r="B242" s="460"/>
      <c r="C242" s="209">
        <v>26</v>
      </c>
      <c r="D242" s="212" t="s">
        <v>190</v>
      </c>
      <c r="E242" s="213">
        <v>4</v>
      </c>
      <c r="F242" s="209">
        <v>3000</v>
      </c>
      <c r="G242" s="214">
        <f t="shared" si="155"/>
        <v>750</v>
      </c>
      <c r="H242" s="547"/>
      <c r="I242" s="215">
        <f t="shared" si="163"/>
        <v>4</v>
      </c>
      <c r="J242" s="215">
        <f t="shared" si="163"/>
        <v>2607.2130513618354</v>
      </c>
      <c r="K242" s="216">
        <f t="shared" si="163"/>
        <v>651.80326284045884</v>
      </c>
      <c r="L242" s="550"/>
      <c r="M242" s="215">
        <f>RANK(K242, K$217:$K$249)</f>
        <v>23</v>
      </c>
      <c r="N242" s="543"/>
      <c r="O242" s="545"/>
      <c r="P242" s="211">
        <v>4</v>
      </c>
      <c r="Q242" s="217">
        <v>2601.2015292189922</v>
      </c>
      <c r="R242" s="214">
        <f t="shared" si="156"/>
        <v>650.30038230474804</v>
      </c>
      <c r="S242" s="211">
        <f t="shared" si="164"/>
        <v>22</v>
      </c>
      <c r="T242" s="540"/>
      <c r="U242" s="211">
        <v>4</v>
      </c>
      <c r="V242" s="217">
        <v>2606.759002770073</v>
      </c>
      <c r="W242" s="214">
        <f t="shared" si="157"/>
        <v>651.68975069251826</v>
      </c>
      <c r="X242" s="211">
        <f t="shared" si="165"/>
        <v>22</v>
      </c>
      <c r="Y242" s="540"/>
      <c r="Z242" s="211">
        <v>4</v>
      </c>
      <c r="AA242" s="217">
        <v>2606.9718096392839</v>
      </c>
      <c r="AB242" s="214">
        <f t="shared" si="158"/>
        <v>651.74295240982099</v>
      </c>
      <c r="AC242" s="211">
        <f t="shared" si="166"/>
        <v>22</v>
      </c>
      <c r="AD242" s="540"/>
      <c r="AE242" s="211">
        <v>4</v>
      </c>
      <c r="AF242" s="217">
        <v>2606.8136272545112</v>
      </c>
      <c r="AG242" s="214">
        <f t="shared" si="159"/>
        <v>651.70340681362779</v>
      </c>
      <c r="AH242" s="211">
        <f t="shared" si="167"/>
        <v>22</v>
      </c>
      <c r="AI242" s="540"/>
      <c r="AJ242" s="211">
        <v>4</v>
      </c>
      <c r="AK242" s="217">
        <v>2607.7997671711241</v>
      </c>
      <c r="AL242" s="214">
        <f t="shared" si="160"/>
        <v>651.94994179278103</v>
      </c>
      <c r="AM242" s="211">
        <f t="shared" si="168"/>
        <v>23</v>
      </c>
      <c r="AN242" s="540"/>
      <c r="AO242" s="211">
        <v>4</v>
      </c>
      <c r="AP242" s="217">
        <v>2609.977881543377</v>
      </c>
      <c r="AQ242" s="214">
        <f t="shared" si="161"/>
        <v>652.49447038584424</v>
      </c>
      <c r="AR242" s="211">
        <f t="shared" si="169"/>
        <v>23</v>
      </c>
      <c r="AS242" s="540"/>
      <c r="AT242" s="211">
        <v>4</v>
      </c>
      <c r="AU242" s="217">
        <v>2610.9677419354866</v>
      </c>
      <c r="AV242" s="214">
        <f t="shared" si="162"/>
        <v>652.74193548387166</v>
      </c>
      <c r="AW242" s="211">
        <f t="shared" si="170"/>
        <v>23</v>
      </c>
      <c r="AX242" s="540"/>
    </row>
    <row r="243" spans="1:50" ht="14.25" customHeight="1">
      <c r="B243" s="460"/>
      <c r="C243" s="209">
        <v>27</v>
      </c>
      <c r="D243" s="212" t="s">
        <v>187</v>
      </c>
      <c r="E243" s="213">
        <v>13</v>
      </c>
      <c r="F243" s="209">
        <v>3600</v>
      </c>
      <c r="G243" s="214">
        <f t="shared" si="155"/>
        <v>276.92307692307691</v>
      </c>
      <c r="H243" s="547"/>
      <c r="I243" s="215">
        <f t="shared" si="163"/>
        <v>13</v>
      </c>
      <c r="J243" s="215">
        <f t="shared" si="163"/>
        <v>3070.1093971105925</v>
      </c>
      <c r="K243" s="216">
        <f t="shared" si="163"/>
        <v>236.16226131619942</v>
      </c>
      <c r="L243" s="550"/>
      <c r="M243" s="215">
        <f>RANK(K243, K$217:$K$249)</f>
        <v>31</v>
      </c>
      <c r="N243" s="543"/>
      <c r="O243" s="545"/>
      <c r="P243" s="211">
        <v>13</v>
      </c>
      <c r="Q243" s="217">
        <v>3070.4282115868918</v>
      </c>
      <c r="R243" s="214">
        <f t="shared" si="156"/>
        <v>236.18678550668398</v>
      </c>
      <c r="S243" s="211">
        <f t="shared" si="164"/>
        <v>30</v>
      </c>
      <c r="T243" s="540"/>
      <c r="U243" s="211">
        <v>13</v>
      </c>
      <c r="V243" s="217">
        <v>3072.0250521920734</v>
      </c>
      <c r="W243" s="214">
        <f t="shared" si="157"/>
        <v>236.30961939939027</v>
      </c>
      <c r="X243" s="211">
        <f t="shared" si="165"/>
        <v>30</v>
      </c>
      <c r="Y243" s="540"/>
      <c r="Z243" s="211">
        <v>13</v>
      </c>
      <c r="AA243" s="217">
        <v>3071.8066743383201</v>
      </c>
      <c r="AB243" s="214">
        <f t="shared" si="158"/>
        <v>236.2928211029477</v>
      </c>
      <c r="AC243" s="211">
        <f t="shared" si="166"/>
        <v>30</v>
      </c>
      <c r="AD243" s="540"/>
      <c r="AE243" s="211">
        <v>13</v>
      </c>
      <c r="AF243" s="217">
        <v>3072.2052535125231</v>
      </c>
      <c r="AG243" s="214">
        <f t="shared" si="159"/>
        <v>236.32348103942485</v>
      </c>
      <c r="AH243" s="211">
        <f t="shared" si="167"/>
        <v>30</v>
      </c>
      <c r="AI243" s="540"/>
      <c r="AJ243" s="211">
        <v>13</v>
      </c>
      <c r="AK243" s="217">
        <v>3072.2814498933863</v>
      </c>
      <c r="AL243" s="214">
        <f t="shared" si="160"/>
        <v>236.32934229949126</v>
      </c>
      <c r="AM243" s="211">
        <f t="shared" si="168"/>
        <v>30</v>
      </c>
      <c r="AN243" s="540"/>
      <c r="AO243" s="211">
        <v>13</v>
      </c>
      <c r="AP243" s="217">
        <v>3073.7657308809289</v>
      </c>
      <c r="AQ243" s="214">
        <f t="shared" si="161"/>
        <v>236.44351776007144</v>
      </c>
      <c r="AR243" s="211">
        <f t="shared" si="169"/>
        <v>30</v>
      </c>
      <c r="AS243" s="540"/>
      <c r="AT243" s="211">
        <v>13</v>
      </c>
      <c r="AU243" s="217">
        <v>3058.253407370024</v>
      </c>
      <c r="AV243" s="214">
        <f t="shared" si="162"/>
        <v>235.25026210538647</v>
      </c>
      <c r="AW243" s="211">
        <f t="shared" si="170"/>
        <v>31</v>
      </c>
      <c r="AX243" s="540"/>
    </row>
    <row r="244" spans="1:50" ht="14.25" customHeight="1">
      <c r="B244" s="460"/>
      <c r="C244" s="209">
        <v>28</v>
      </c>
      <c r="D244" s="212" t="s">
        <v>183</v>
      </c>
      <c r="E244" s="209">
        <v>4</v>
      </c>
      <c r="F244" s="209">
        <v>3000</v>
      </c>
      <c r="G244" s="214">
        <f t="shared" si="155"/>
        <v>750</v>
      </c>
      <c r="H244" s="547"/>
      <c r="I244" s="215">
        <f t="shared" si="163"/>
        <v>4</v>
      </c>
      <c r="J244" s="215">
        <f t="shared" si="163"/>
        <v>2546.1624810429353</v>
      </c>
      <c r="K244" s="216">
        <f t="shared" si="163"/>
        <v>636.54062026073382</v>
      </c>
      <c r="L244" s="550"/>
      <c r="M244" s="215">
        <f>RANK(K244, K$217:$K$249)</f>
        <v>25</v>
      </c>
      <c r="N244" s="543"/>
      <c r="O244" s="545"/>
      <c r="P244" s="211">
        <v>4</v>
      </c>
      <c r="Q244" s="217">
        <v>2541.051388068528</v>
      </c>
      <c r="R244" s="214">
        <f t="shared" si="156"/>
        <v>635.262847017132</v>
      </c>
      <c r="S244" s="211">
        <f t="shared" si="164"/>
        <v>25</v>
      </c>
      <c r="T244" s="540"/>
      <c r="U244" s="211">
        <v>4</v>
      </c>
      <c r="V244" s="217">
        <v>2542.0858895705637</v>
      </c>
      <c r="W244" s="214">
        <f t="shared" si="157"/>
        <v>635.52147239264093</v>
      </c>
      <c r="X244" s="211">
        <f t="shared" si="165"/>
        <v>25</v>
      </c>
      <c r="Y244" s="540"/>
      <c r="Z244" s="211">
        <v>4</v>
      </c>
      <c r="AA244" s="217">
        <v>2542.0612813370517</v>
      </c>
      <c r="AB244" s="214">
        <f t="shared" si="158"/>
        <v>635.51532033426292</v>
      </c>
      <c r="AC244" s="211">
        <f t="shared" si="166"/>
        <v>25</v>
      </c>
      <c r="AD244" s="540"/>
      <c r="AE244" s="211">
        <v>4</v>
      </c>
      <c r="AF244" s="217">
        <v>2541.0094637223974</v>
      </c>
      <c r="AG244" s="214">
        <f t="shared" si="159"/>
        <v>635.25236593059935</v>
      </c>
      <c r="AH244" s="211">
        <f t="shared" si="167"/>
        <v>25</v>
      </c>
      <c r="AI244" s="540"/>
      <c r="AJ244" s="211">
        <v>4</v>
      </c>
      <c r="AK244" s="217">
        <v>2547.6190476190532</v>
      </c>
      <c r="AL244" s="214">
        <f t="shared" si="160"/>
        <v>636.90476190476329</v>
      </c>
      <c r="AM244" s="211">
        <f t="shared" si="168"/>
        <v>25</v>
      </c>
      <c r="AN244" s="540"/>
      <c r="AO244" s="211">
        <v>4</v>
      </c>
      <c r="AP244" s="217">
        <v>2551.1317469529927</v>
      </c>
      <c r="AQ244" s="214">
        <f t="shared" si="161"/>
        <v>637.78293673824817</v>
      </c>
      <c r="AR244" s="211">
        <f t="shared" si="169"/>
        <v>25</v>
      </c>
      <c r="AS244" s="540"/>
      <c r="AT244" s="211">
        <v>4</v>
      </c>
      <c r="AU244" s="217">
        <v>2558.1785500299598</v>
      </c>
      <c r="AV244" s="214">
        <f t="shared" si="162"/>
        <v>639.54463750748994</v>
      </c>
      <c r="AW244" s="211">
        <f t="shared" si="170"/>
        <v>25</v>
      </c>
      <c r="AX244" s="540"/>
    </row>
    <row r="245" spans="1:50" ht="14.25" customHeight="1">
      <c r="B245" s="460"/>
      <c r="C245" s="209">
        <v>29</v>
      </c>
      <c r="D245" s="212" t="s">
        <v>185</v>
      </c>
      <c r="E245" s="209">
        <v>4</v>
      </c>
      <c r="F245" s="209">
        <v>3000</v>
      </c>
      <c r="G245" s="214">
        <f t="shared" si="155"/>
        <v>750</v>
      </c>
      <c r="H245" s="547"/>
      <c r="I245" s="215">
        <f t="shared" si="163"/>
        <v>4</v>
      </c>
      <c r="J245" s="215">
        <f t="shared" si="163"/>
        <v>2552.6628762669238</v>
      </c>
      <c r="K245" s="216">
        <f t="shared" si="163"/>
        <v>638.16571906673096</v>
      </c>
      <c r="L245" s="550"/>
      <c r="M245" s="215">
        <f>RANK(K245, K$217:$K$249)</f>
        <v>24</v>
      </c>
      <c r="N245" s="543"/>
      <c r="O245" s="545"/>
      <c r="P245" s="211">
        <v>4</v>
      </c>
      <c r="Q245" s="217">
        <v>2548.007590132831</v>
      </c>
      <c r="R245" s="214">
        <f t="shared" si="156"/>
        <v>637.00189753320774</v>
      </c>
      <c r="S245" s="211">
        <f t="shared" si="164"/>
        <v>24</v>
      </c>
      <c r="T245" s="540"/>
      <c r="U245" s="211">
        <v>4</v>
      </c>
      <c r="V245" s="217">
        <v>2548.593981253091</v>
      </c>
      <c r="W245" s="214">
        <f t="shared" si="157"/>
        <v>637.14849531327275</v>
      </c>
      <c r="X245" s="211">
        <f t="shared" si="165"/>
        <v>24</v>
      </c>
      <c r="Y245" s="540"/>
      <c r="Z245" s="211">
        <v>4</v>
      </c>
      <c r="AA245" s="217">
        <v>2549.1563554555778</v>
      </c>
      <c r="AB245" s="214">
        <f t="shared" si="158"/>
        <v>637.28908886389445</v>
      </c>
      <c r="AC245" s="211">
        <f t="shared" si="166"/>
        <v>24</v>
      </c>
      <c r="AD245" s="540"/>
      <c r="AE245" s="211">
        <v>4</v>
      </c>
      <c r="AF245" s="217">
        <v>2548.4610742305417</v>
      </c>
      <c r="AG245" s="214">
        <f t="shared" si="159"/>
        <v>637.11526855763543</v>
      </c>
      <c r="AH245" s="211">
        <f t="shared" si="167"/>
        <v>24</v>
      </c>
      <c r="AI245" s="540"/>
      <c r="AJ245" s="211">
        <v>4</v>
      </c>
      <c r="AK245" s="217">
        <v>2551.5789473684272</v>
      </c>
      <c r="AL245" s="214">
        <f t="shared" si="160"/>
        <v>637.89473684210679</v>
      </c>
      <c r="AM245" s="211">
        <f t="shared" si="168"/>
        <v>24</v>
      </c>
      <c r="AN245" s="540"/>
      <c r="AO245" s="211">
        <v>4</v>
      </c>
      <c r="AP245" s="217">
        <v>2557.5418994413412</v>
      </c>
      <c r="AQ245" s="214">
        <f t="shared" si="161"/>
        <v>639.38547486033531</v>
      </c>
      <c r="AR245" s="211">
        <f t="shared" si="169"/>
        <v>24</v>
      </c>
      <c r="AS245" s="540"/>
      <c r="AT245" s="211">
        <v>4</v>
      </c>
      <c r="AU245" s="217">
        <v>2565.300285986656</v>
      </c>
      <c r="AV245" s="214">
        <f t="shared" si="162"/>
        <v>641.32507149666401</v>
      </c>
      <c r="AW245" s="211">
        <f t="shared" si="170"/>
        <v>24</v>
      </c>
      <c r="AX245" s="540"/>
    </row>
    <row r="246" spans="1:50" ht="14.25" customHeight="1">
      <c r="B246" s="460"/>
      <c r="C246" s="209">
        <v>30</v>
      </c>
      <c r="D246" s="212" t="s">
        <v>189</v>
      </c>
      <c r="E246" s="209">
        <v>4</v>
      </c>
      <c r="F246" s="209">
        <v>3300</v>
      </c>
      <c r="G246" s="214">
        <f t="shared" si="155"/>
        <v>825</v>
      </c>
      <c r="H246" s="547"/>
      <c r="I246" s="215">
        <f t="shared" si="163"/>
        <v>4</v>
      </c>
      <c r="J246" s="215">
        <f t="shared" si="163"/>
        <v>2848.5954910343062</v>
      </c>
      <c r="K246" s="216">
        <f t="shared" si="163"/>
        <v>712.14887275857654</v>
      </c>
      <c r="L246" s="550"/>
      <c r="M246" s="215">
        <f>RANK(K246, K$217:$K$249)</f>
        <v>16</v>
      </c>
      <c r="N246" s="543"/>
      <c r="O246" s="545"/>
      <c r="P246" s="211">
        <v>4</v>
      </c>
      <c r="Q246" s="217">
        <v>2847.6780185758535</v>
      </c>
      <c r="R246" s="214">
        <f>Q246/P246</f>
        <v>711.91950464396336</v>
      </c>
      <c r="S246" s="211">
        <f t="shared" si="164"/>
        <v>14</v>
      </c>
      <c r="T246" s="540"/>
      <c r="U246" s="211">
        <v>4</v>
      </c>
      <c r="V246" s="217">
        <v>2848.4945804897607</v>
      </c>
      <c r="W246" s="214">
        <f>V246/U246</f>
        <v>712.12364512244017</v>
      </c>
      <c r="X246" s="211">
        <f t="shared" si="165"/>
        <v>15</v>
      </c>
      <c r="Y246" s="540"/>
      <c r="Z246" s="211">
        <v>4</v>
      </c>
      <c r="AA246" s="217">
        <v>2848.6388384755087</v>
      </c>
      <c r="AB246" s="214">
        <f>AA246/Z246</f>
        <v>712.15970961887717</v>
      </c>
      <c r="AC246" s="211">
        <f t="shared" si="166"/>
        <v>15</v>
      </c>
      <c r="AD246" s="540"/>
      <c r="AE246" s="211">
        <v>4</v>
      </c>
      <c r="AF246" s="217">
        <v>2848.1352560915043</v>
      </c>
      <c r="AG246" s="214">
        <f>AF246/AE246</f>
        <v>712.03381402287607</v>
      </c>
      <c r="AH246" s="211">
        <f t="shared" si="167"/>
        <v>15</v>
      </c>
      <c r="AI246" s="540"/>
      <c r="AJ246" s="211">
        <v>4</v>
      </c>
      <c r="AK246" s="217">
        <v>2848.565488565494</v>
      </c>
      <c r="AL246" s="214">
        <f>AK246/AJ246</f>
        <v>712.14137214137349</v>
      </c>
      <c r="AM246" s="211">
        <f t="shared" si="168"/>
        <v>17</v>
      </c>
      <c r="AN246" s="540"/>
      <c r="AO246" s="211">
        <v>4</v>
      </c>
      <c r="AP246" s="217">
        <v>2849.1309385863246</v>
      </c>
      <c r="AQ246" s="214">
        <f>AP246/AO246</f>
        <v>712.28273464658116</v>
      </c>
      <c r="AR246" s="211">
        <f t="shared" si="169"/>
        <v>16</v>
      </c>
      <c r="AS246" s="540"/>
      <c r="AT246" s="211">
        <v>4</v>
      </c>
      <c r="AU246" s="217">
        <v>2849.5253164557012</v>
      </c>
      <c r="AV246" s="214">
        <f>AU246/AT246</f>
        <v>712.38132911392529</v>
      </c>
      <c r="AW246" s="211">
        <f t="shared" si="170"/>
        <v>18</v>
      </c>
      <c r="AX246" s="540"/>
    </row>
    <row r="247" spans="1:50" ht="14.25" customHeight="1">
      <c r="B247" s="460"/>
      <c r="C247" s="209">
        <v>31</v>
      </c>
      <c r="D247" s="212" t="s">
        <v>208</v>
      </c>
      <c r="E247" s="209">
        <v>6</v>
      </c>
      <c r="F247" s="209">
        <v>3600</v>
      </c>
      <c r="G247" s="214">
        <f t="shared" si="155"/>
        <v>600</v>
      </c>
      <c r="H247" s="547"/>
      <c r="I247" s="215">
        <f t="shared" ref="I247:K247" si="171">AVERAGE(P247,U247,Z247,AE247,AJ247,AO247,AT247)</f>
        <v>6</v>
      </c>
      <c r="J247" s="215">
        <f t="shared" si="171"/>
        <v>2992.7426235335793</v>
      </c>
      <c r="K247" s="216">
        <f t="shared" si="171"/>
        <v>498.79043725559654</v>
      </c>
      <c r="L247" s="550"/>
      <c r="M247" s="215">
        <f>RANK(K247, K$217:$K$249)</f>
        <v>30</v>
      </c>
      <c r="N247" s="543"/>
      <c r="O247" s="545"/>
      <c r="P247" s="211"/>
      <c r="Q247" s="217"/>
      <c r="R247" s="214"/>
      <c r="S247" s="211"/>
      <c r="T247" s="540"/>
      <c r="U247" s="211"/>
      <c r="V247" s="211"/>
      <c r="W247" s="214"/>
      <c r="X247" s="211"/>
      <c r="Y247" s="540"/>
      <c r="Z247" s="211"/>
      <c r="AA247" s="211"/>
      <c r="AB247" s="214"/>
      <c r="AC247" s="211"/>
      <c r="AD247" s="540"/>
      <c r="AE247" s="211"/>
      <c r="AF247" s="211"/>
      <c r="AG247" s="214"/>
      <c r="AH247" s="211"/>
      <c r="AI247" s="540"/>
      <c r="AJ247" s="211"/>
      <c r="AK247" s="211"/>
      <c r="AL247" s="214"/>
      <c r="AM247" s="211"/>
      <c r="AN247" s="540"/>
      <c r="AO247" s="211"/>
      <c r="AP247" s="211"/>
      <c r="AQ247" s="214"/>
      <c r="AR247" s="211"/>
      <c r="AS247" s="540"/>
      <c r="AT247" s="211">
        <v>6</v>
      </c>
      <c r="AU247" s="217">
        <v>2992.7426235335793</v>
      </c>
      <c r="AV247" s="214">
        <f>AU247/AT247</f>
        <v>498.79043725559654</v>
      </c>
      <c r="AW247" s="211">
        <f t="shared" si="170"/>
        <v>30</v>
      </c>
      <c r="AX247" s="540"/>
    </row>
    <row r="248" spans="1:50" ht="14.25" customHeight="1">
      <c r="B248" s="460"/>
      <c r="C248" s="209">
        <v>32</v>
      </c>
      <c r="D248" s="212"/>
      <c r="E248" s="209"/>
      <c r="F248" s="209"/>
      <c r="G248" s="214"/>
      <c r="H248" s="547"/>
      <c r="I248" s="215"/>
      <c r="J248" s="215"/>
      <c r="K248" s="216"/>
      <c r="L248" s="550"/>
      <c r="M248" s="215"/>
      <c r="N248" s="543"/>
      <c r="O248" s="545"/>
      <c r="P248" s="211"/>
      <c r="Q248" s="217"/>
      <c r="R248" s="214"/>
      <c r="S248" s="211"/>
      <c r="T248" s="540"/>
      <c r="U248" s="211"/>
      <c r="V248" s="211"/>
      <c r="W248" s="214"/>
      <c r="X248" s="211"/>
      <c r="Y248" s="540"/>
      <c r="Z248" s="211"/>
      <c r="AA248" s="211"/>
      <c r="AB248" s="214"/>
      <c r="AC248" s="211"/>
      <c r="AD248" s="540"/>
      <c r="AE248" s="211"/>
      <c r="AF248" s="211"/>
      <c r="AG248" s="214"/>
      <c r="AH248" s="211"/>
      <c r="AI248" s="540"/>
      <c r="AJ248" s="211"/>
      <c r="AK248" s="211"/>
      <c r="AL248" s="214"/>
      <c r="AM248" s="211"/>
      <c r="AN248" s="540"/>
      <c r="AO248" s="211"/>
      <c r="AP248" s="211"/>
      <c r="AQ248" s="214"/>
      <c r="AR248" s="211"/>
      <c r="AS248" s="540"/>
      <c r="AT248" s="211"/>
      <c r="AU248" s="211"/>
      <c r="AV248" s="214"/>
      <c r="AW248" s="211"/>
      <c r="AX248" s="540"/>
    </row>
    <row r="249" spans="1:50" ht="14.25" customHeight="1">
      <c r="B249" s="460"/>
      <c r="C249" s="209">
        <v>33</v>
      </c>
      <c r="D249" s="212"/>
      <c r="E249" s="209"/>
      <c r="F249" s="209"/>
      <c r="G249" s="214"/>
      <c r="H249" s="548"/>
      <c r="I249" s="215"/>
      <c r="J249" s="215"/>
      <c r="K249" s="216"/>
      <c r="L249" s="551"/>
      <c r="M249" s="215"/>
      <c r="N249" s="544"/>
      <c r="O249" s="508"/>
      <c r="P249" s="211"/>
      <c r="Q249" s="217"/>
      <c r="R249" s="214"/>
      <c r="S249" s="211"/>
      <c r="T249" s="541"/>
      <c r="U249" s="211"/>
      <c r="V249" s="211"/>
      <c r="W249" s="214"/>
      <c r="X249" s="211"/>
      <c r="Y249" s="541"/>
      <c r="Z249" s="211"/>
      <c r="AA249" s="211"/>
      <c r="AB249" s="214"/>
      <c r="AC249" s="211"/>
      <c r="AD249" s="541"/>
      <c r="AE249" s="211"/>
      <c r="AF249" s="211"/>
      <c r="AG249" s="214"/>
      <c r="AH249" s="211"/>
      <c r="AI249" s="541"/>
      <c r="AJ249" s="211"/>
      <c r="AK249" s="211"/>
      <c r="AL249" s="214"/>
      <c r="AM249" s="211"/>
      <c r="AN249" s="541"/>
      <c r="AO249" s="211"/>
      <c r="AP249" s="211"/>
      <c r="AQ249" s="214"/>
      <c r="AR249" s="211"/>
      <c r="AS249" s="541"/>
      <c r="AT249" s="211"/>
      <c r="AU249" s="211"/>
      <c r="AV249" s="214"/>
      <c r="AW249" s="211"/>
      <c r="AX249" s="541"/>
    </row>
    <row r="250" spans="1:50" ht="14.25" customHeight="1" collapsed="1">
      <c r="B250" s="503" t="s">
        <v>209</v>
      </c>
      <c r="C250" s="503"/>
      <c r="D250" s="503"/>
      <c r="E250" s="503"/>
      <c r="F250" s="503"/>
      <c r="G250" s="503"/>
      <c r="H250" s="503"/>
      <c r="I250" s="503"/>
      <c r="J250" s="503"/>
      <c r="K250" s="503"/>
      <c r="L250" s="503"/>
      <c r="M250" s="504"/>
      <c r="N250" s="507" t="s">
        <v>128</v>
      </c>
      <c r="O250" s="507" t="s">
        <v>77</v>
      </c>
      <c r="P250" s="509">
        <f>AT212+1</f>
        <v>45916</v>
      </c>
      <c r="Q250" s="510"/>
      <c r="R250" s="510"/>
      <c r="S250" s="510"/>
      <c r="T250" s="510"/>
      <c r="U250" s="511">
        <f>P250+1</f>
        <v>45917</v>
      </c>
      <c r="V250" s="512"/>
      <c r="W250" s="512"/>
      <c r="X250" s="512"/>
      <c r="Y250" s="512"/>
      <c r="Z250" s="509">
        <f t="shared" ref="Z250" si="172">U250+1</f>
        <v>45918</v>
      </c>
      <c r="AA250" s="510"/>
      <c r="AB250" s="510"/>
      <c r="AC250" s="510"/>
      <c r="AD250" s="510"/>
      <c r="AE250" s="511">
        <f t="shared" ref="AE250" si="173">Z250+1</f>
        <v>45919</v>
      </c>
      <c r="AF250" s="512"/>
      <c r="AG250" s="512"/>
      <c r="AH250" s="512"/>
      <c r="AI250" s="512"/>
      <c r="AJ250" s="513">
        <f t="shared" ref="AJ250" si="174">AE250+1</f>
        <v>45920</v>
      </c>
      <c r="AK250" s="514"/>
      <c r="AL250" s="514"/>
      <c r="AM250" s="514"/>
      <c r="AN250" s="515"/>
      <c r="AO250" s="511">
        <f t="shared" ref="AO250" si="175">AJ250+1</f>
        <v>45921</v>
      </c>
      <c r="AP250" s="512"/>
      <c r="AQ250" s="512"/>
      <c r="AR250" s="512"/>
      <c r="AS250" s="512"/>
      <c r="AT250" s="513">
        <f t="shared" ref="AT250" si="176">AO250+1</f>
        <v>45922</v>
      </c>
      <c r="AU250" s="514"/>
      <c r="AV250" s="514"/>
      <c r="AW250" s="514"/>
      <c r="AX250" s="515"/>
    </row>
    <row r="251" spans="1:50" ht="14.25" customHeight="1">
      <c r="B251" s="505"/>
      <c r="C251" s="505"/>
      <c r="D251" s="505"/>
      <c r="E251" s="505"/>
      <c r="F251" s="505"/>
      <c r="G251" s="505"/>
      <c r="H251" s="505"/>
      <c r="I251" s="505"/>
      <c r="J251" s="505"/>
      <c r="K251" s="505"/>
      <c r="L251" s="505"/>
      <c r="M251" s="506"/>
      <c r="N251" s="508"/>
      <c r="O251" s="508"/>
      <c r="P251" s="516">
        <f>P250</f>
        <v>45916</v>
      </c>
      <c r="Q251" s="516"/>
      <c r="R251" s="516"/>
      <c r="S251" s="516"/>
      <c r="T251" s="516"/>
      <c r="U251" s="517">
        <f>U250</f>
        <v>45917</v>
      </c>
      <c r="V251" s="517"/>
      <c r="W251" s="517"/>
      <c r="X251" s="517"/>
      <c r="Y251" s="517"/>
      <c r="Z251" s="516">
        <f t="shared" ref="Z251" si="177">Z250</f>
        <v>45918</v>
      </c>
      <c r="AA251" s="516"/>
      <c r="AB251" s="516"/>
      <c r="AC251" s="516"/>
      <c r="AD251" s="516"/>
      <c r="AE251" s="517">
        <f t="shared" ref="AE251" si="178">AE250</f>
        <v>45919</v>
      </c>
      <c r="AF251" s="517"/>
      <c r="AG251" s="517"/>
      <c r="AH251" s="517"/>
      <c r="AI251" s="517"/>
      <c r="AJ251" s="518">
        <f t="shared" ref="AJ251" si="179">AJ250</f>
        <v>45920</v>
      </c>
      <c r="AK251" s="519"/>
      <c r="AL251" s="519"/>
      <c r="AM251" s="519"/>
      <c r="AN251" s="520"/>
      <c r="AO251" s="517">
        <f t="shared" ref="AO251" si="180">AO250</f>
        <v>45921</v>
      </c>
      <c r="AP251" s="517"/>
      <c r="AQ251" s="517"/>
      <c r="AR251" s="517"/>
      <c r="AS251" s="517"/>
      <c r="AT251" s="518">
        <f t="shared" ref="AT251" si="181">AT250</f>
        <v>45922</v>
      </c>
      <c r="AU251" s="519"/>
      <c r="AV251" s="519"/>
      <c r="AW251" s="519"/>
      <c r="AX251" s="520"/>
    </row>
    <row r="252" spans="1:50" ht="14.25" customHeight="1">
      <c r="B252" s="521" t="s">
        <v>129</v>
      </c>
      <c r="C252" s="524" t="s">
        <v>130</v>
      </c>
      <c r="D252" s="525"/>
      <c r="E252" s="530" t="s">
        <v>131</v>
      </c>
      <c r="F252" s="531"/>
      <c r="G252" s="532"/>
      <c r="H252" s="521" t="s">
        <v>132</v>
      </c>
      <c r="I252" s="533" t="s">
        <v>133</v>
      </c>
      <c r="J252" s="534"/>
      <c r="K252" s="535"/>
      <c r="L252" s="536" t="s">
        <v>132</v>
      </c>
      <c r="M252" s="536" t="s">
        <v>134</v>
      </c>
      <c r="N252" s="421"/>
      <c r="O252" s="211"/>
      <c r="P252" s="556" t="s">
        <v>136</v>
      </c>
      <c r="Q252" s="557"/>
      <c r="R252" s="557"/>
      <c r="S252" s="558"/>
      <c r="T252" s="507" t="s">
        <v>132</v>
      </c>
      <c r="U252" s="556" t="s">
        <v>136</v>
      </c>
      <c r="V252" s="557"/>
      <c r="W252" s="557"/>
      <c r="X252" s="558"/>
      <c r="Y252" s="507" t="s">
        <v>132</v>
      </c>
      <c r="Z252" s="556" t="s">
        <v>136</v>
      </c>
      <c r="AA252" s="557"/>
      <c r="AB252" s="557"/>
      <c r="AC252" s="558"/>
      <c r="AD252" s="507" t="s">
        <v>132</v>
      </c>
      <c r="AE252" s="556" t="s">
        <v>136</v>
      </c>
      <c r="AF252" s="557"/>
      <c r="AG252" s="557"/>
      <c r="AH252" s="558"/>
      <c r="AI252" s="507" t="s">
        <v>132</v>
      </c>
      <c r="AJ252" s="556" t="s">
        <v>136</v>
      </c>
      <c r="AK252" s="557"/>
      <c r="AL252" s="557"/>
      <c r="AM252" s="558"/>
      <c r="AN252" s="507" t="s">
        <v>132</v>
      </c>
      <c r="AO252" s="556" t="s">
        <v>136</v>
      </c>
      <c r="AP252" s="557"/>
      <c r="AQ252" s="557"/>
      <c r="AR252" s="558"/>
      <c r="AS252" s="507" t="s">
        <v>132</v>
      </c>
      <c r="AT252" s="556" t="s">
        <v>136</v>
      </c>
      <c r="AU252" s="557"/>
      <c r="AV252" s="557"/>
      <c r="AW252" s="558"/>
      <c r="AX252" s="507" t="s">
        <v>132</v>
      </c>
    </row>
    <row r="253" spans="1:50" ht="14.25" customHeight="1">
      <c r="B253" s="522"/>
      <c r="C253" s="526"/>
      <c r="D253" s="527"/>
      <c r="E253" s="530" t="s">
        <v>137</v>
      </c>
      <c r="F253" s="531"/>
      <c r="G253" s="532"/>
      <c r="H253" s="522"/>
      <c r="I253" s="533" t="s">
        <v>137</v>
      </c>
      <c r="J253" s="534"/>
      <c r="K253" s="535"/>
      <c r="L253" s="537"/>
      <c r="M253" s="537"/>
      <c r="N253" s="421"/>
      <c r="O253" s="211"/>
      <c r="P253" s="556" t="s">
        <v>138</v>
      </c>
      <c r="Q253" s="557"/>
      <c r="R253" s="557"/>
      <c r="S253" s="558"/>
      <c r="T253" s="545"/>
      <c r="U253" s="556" t="s">
        <v>138</v>
      </c>
      <c r="V253" s="557"/>
      <c r="W253" s="557"/>
      <c r="X253" s="558"/>
      <c r="Y253" s="545"/>
      <c r="Z253" s="556" t="s">
        <v>138</v>
      </c>
      <c r="AA253" s="557"/>
      <c r="AB253" s="557"/>
      <c r="AC253" s="558"/>
      <c r="AD253" s="545"/>
      <c r="AE253" s="556" t="s">
        <v>138</v>
      </c>
      <c r="AF253" s="557"/>
      <c r="AG253" s="557"/>
      <c r="AH253" s="558"/>
      <c r="AI253" s="545"/>
      <c r="AJ253" s="556" t="s">
        <v>138</v>
      </c>
      <c r="AK253" s="557"/>
      <c r="AL253" s="557"/>
      <c r="AM253" s="558"/>
      <c r="AN253" s="545"/>
      <c r="AO253" s="556" t="s">
        <v>138</v>
      </c>
      <c r="AP253" s="557"/>
      <c r="AQ253" s="557"/>
      <c r="AR253" s="558"/>
      <c r="AS253" s="545"/>
      <c r="AT253" s="556" t="s">
        <v>138</v>
      </c>
      <c r="AU253" s="557"/>
      <c r="AV253" s="557"/>
      <c r="AW253" s="558"/>
      <c r="AX253" s="545"/>
    </row>
    <row r="254" spans="1:50" ht="14.25" customHeight="1">
      <c r="A254" s="206"/>
      <c r="B254" s="523"/>
      <c r="C254" s="528"/>
      <c r="D254" s="529"/>
      <c r="E254" s="209" t="s">
        <v>139</v>
      </c>
      <c r="F254" s="209" t="s">
        <v>140</v>
      </c>
      <c r="G254" s="209" t="s">
        <v>141</v>
      </c>
      <c r="H254" s="523"/>
      <c r="I254" s="210" t="s">
        <v>139</v>
      </c>
      <c r="J254" s="210" t="s">
        <v>140</v>
      </c>
      <c r="K254" s="210" t="s">
        <v>141</v>
      </c>
      <c r="L254" s="538"/>
      <c r="M254" s="538"/>
      <c r="N254" s="421"/>
      <c r="O254" s="211"/>
      <c r="P254" s="211" t="s">
        <v>139</v>
      </c>
      <c r="Q254" s="211" t="s">
        <v>140</v>
      </c>
      <c r="R254" s="211" t="s">
        <v>141</v>
      </c>
      <c r="S254" s="211" t="s">
        <v>134</v>
      </c>
      <c r="T254" s="508"/>
      <c r="U254" s="211" t="s">
        <v>139</v>
      </c>
      <c r="V254" s="211" t="s">
        <v>140</v>
      </c>
      <c r="W254" s="211" t="s">
        <v>141</v>
      </c>
      <c r="X254" s="211" t="s">
        <v>134</v>
      </c>
      <c r="Y254" s="508"/>
      <c r="Z254" s="211" t="s">
        <v>139</v>
      </c>
      <c r="AA254" s="211" t="s">
        <v>140</v>
      </c>
      <c r="AB254" s="211" t="s">
        <v>141</v>
      </c>
      <c r="AC254" s="211" t="s">
        <v>134</v>
      </c>
      <c r="AD254" s="508"/>
      <c r="AE254" s="211" t="s">
        <v>139</v>
      </c>
      <c r="AF254" s="211" t="s">
        <v>140</v>
      </c>
      <c r="AG254" s="211" t="s">
        <v>141</v>
      </c>
      <c r="AH254" s="211" t="s">
        <v>134</v>
      </c>
      <c r="AI254" s="508"/>
      <c r="AJ254" s="211" t="s">
        <v>139</v>
      </c>
      <c r="AK254" s="211" t="s">
        <v>140</v>
      </c>
      <c r="AL254" s="211" t="s">
        <v>141</v>
      </c>
      <c r="AM254" s="211" t="s">
        <v>134</v>
      </c>
      <c r="AN254" s="508"/>
      <c r="AO254" s="211" t="s">
        <v>139</v>
      </c>
      <c r="AP254" s="211" t="s">
        <v>140</v>
      </c>
      <c r="AQ254" s="211" t="s">
        <v>141</v>
      </c>
      <c r="AR254" s="211" t="s">
        <v>134</v>
      </c>
      <c r="AS254" s="508"/>
      <c r="AT254" s="211" t="s">
        <v>139</v>
      </c>
      <c r="AU254" s="211" t="s">
        <v>140</v>
      </c>
      <c r="AV254" s="211" t="s">
        <v>141</v>
      </c>
      <c r="AW254" s="211" t="s">
        <v>134</v>
      </c>
      <c r="AX254" s="508"/>
    </row>
    <row r="255" spans="1:50" ht="14.25" customHeight="1">
      <c r="B255" s="209"/>
      <c r="C255" s="209">
        <v>1</v>
      </c>
      <c r="D255" s="212"/>
      <c r="E255" s="213"/>
      <c r="F255" s="209"/>
      <c r="G255" s="214" t="e">
        <f t="shared" ref="G255:G287" si="182">F255/E255</f>
        <v>#DIV/0!</v>
      </c>
      <c r="H255" s="214"/>
      <c r="I255" s="215" t="e">
        <f>AVERAGE(P255,U255,Z255,AE255,AJ255,AO255,AT255)</f>
        <v>#DIV/0!</v>
      </c>
      <c r="J255" s="215" t="e">
        <f>AVERAGE(Q255,V255,AA255,AF255,AK255,AP255,AU255)</f>
        <v>#DIV/0!</v>
      </c>
      <c r="K255" s="216" t="e">
        <f>AVERAGE(R255,W255,AB255,AG255,AL255,AQ255,AV255)</f>
        <v>#DIV/0!</v>
      </c>
      <c r="L255" s="216"/>
      <c r="M255" s="215" t="e">
        <f>RANK(K255, K$255:$K$287)</f>
        <v>#DIV/0!</v>
      </c>
      <c r="N255" s="421"/>
      <c r="O255" s="211"/>
      <c r="P255" s="217"/>
      <c r="Q255" s="217"/>
      <c r="R255" s="214" t="e">
        <f t="shared" ref="R255:R283" si="183">Q255/P255</f>
        <v>#DIV/0!</v>
      </c>
      <c r="S255" s="211" t="e">
        <f>RANK(R255, R$255:R$287)</f>
        <v>#DIV/0!</v>
      </c>
      <c r="T255" s="218"/>
      <c r="U255" s="217"/>
      <c r="V255" s="217"/>
      <c r="W255" s="214" t="e">
        <f t="shared" ref="W255:W283" si="184">V255/U255</f>
        <v>#DIV/0!</v>
      </c>
      <c r="X255" s="211" t="e">
        <f>RANK(W255, W$255:W$287)</f>
        <v>#DIV/0!</v>
      </c>
      <c r="Y255" s="218"/>
      <c r="Z255" s="211"/>
      <c r="AA255" s="217"/>
      <c r="AB255" s="214" t="e">
        <f t="shared" ref="AB255:AB283" si="185">AA255/Z255</f>
        <v>#DIV/0!</v>
      </c>
      <c r="AC255" s="211" t="e">
        <f>RANK(AB255, AB$255:AB$287)</f>
        <v>#DIV/0!</v>
      </c>
      <c r="AD255" s="218"/>
      <c r="AE255" s="217"/>
      <c r="AF255" s="217"/>
      <c r="AG255" s="214" t="e">
        <f t="shared" ref="AG255:AG283" si="186">AF255/AE255</f>
        <v>#DIV/0!</v>
      </c>
      <c r="AH255" s="211" t="e">
        <f>RANK(AG255, AG$255:AG$287)</f>
        <v>#DIV/0!</v>
      </c>
      <c r="AI255" s="218"/>
      <c r="AJ255" s="211"/>
      <c r="AK255" s="217"/>
      <c r="AL255" s="214" t="e">
        <f t="shared" ref="AL255:AL283" si="187">AK255/AJ255</f>
        <v>#DIV/0!</v>
      </c>
      <c r="AM255" s="211" t="e">
        <f>RANK(AL255, AL$255:AL$287)</f>
        <v>#DIV/0!</v>
      </c>
      <c r="AN255" s="218"/>
      <c r="AO255" s="211"/>
      <c r="AP255" s="217"/>
      <c r="AQ255" s="214" t="e">
        <f t="shared" ref="AQ255:AQ283" si="188">AP255/AO255</f>
        <v>#DIV/0!</v>
      </c>
      <c r="AR255" s="211" t="e">
        <f>RANK(AQ255, AQ$255:AQ$287)</f>
        <v>#DIV/0!</v>
      </c>
      <c r="AS255" s="218"/>
      <c r="AT255" s="211"/>
      <c r="AU255" s="217"/>
      <c r="AV255" s="214" t="e">
        <f t="shared" ref="AV255:AV283" si="189">AU255/AT255</f>
        <v>#DIV/0!</v>
      </c>
      <c r="AW255" s="211" t="e">
        <f>RANK(AV255, AV$255:AV$287)</f>
        <v>#DIV/0!</v>
      </c>
      <c r="AX255" s="218"/>
    </row>
    <row r="256" spans="1:50" ht="14.25" customHeight="1">
      <c r="B256" s="209"/>
      <c r="C256" s="209">
        <v>2</v>
      </c>
      <c r="D256" s="212"/>
      <c r="E256" s="213"/>
      <c r="F256" s="209"/>
      <c r="G256" s="214" t="e">
        <f t="shared" si="182"/>
        <v>#DIV/0!</v>
      </c>
      <c r="H256" s="214"/>
      <c r="I256" s="215" t="e">
        <f t="shared" ref="I256:K287" si="190">AVERAGE(P256,U256,Z256,AE256,AJ256,AO256,AT256)</f>
        <v>#DIV/0!</v>
      </c>
      <c r="J256" s="215" t="e">
        <f t="shared" si="190"/>
        <v>#DIV/0!</v>
      </c>
      <c r="K256" s="216" t="e">
        <f t="shared" si="190"/>
        <v>#DIV/0!</v>
      </c>
      <c r="L256" s="216"/>
      <c r="M256" s="215" t="e">
        <f>RANK(K256, K$255:$K$287)</f>
        <v>#DIV/0!</v>
      </c>
      <c r="N256" s="421"/>
      <c r="O256" s="211"/>
      <c r="P256" s="217"/>
      <c r="Q256" s="217"/>
      <c r="R256" s="214" t="e">
        <f t="shared" si="183"/>
        <v>#DIV/0!</v>
      </c>
      <c r="S256" s="211" t="e">
        <f t="shared" ref="S256:S287" si="191">RANK(R256, R$255:R$287)</f>
        <v>#DIV/0!</v>
      </c>
      <c r="T256" s="218"/>
      <c r="U256" s="217"/>
      <c r="V256" s="217"/>
      <c r="W256" s="214" t="e">
        <f t="shared" si="184"/>
        <v>#DIV/0!</v>
      </c>
      <c r="X256" s="211" t="e">
        <f t="shared" ref="X256:X287" si="192">RANK(W256, W$255:W$287)</f>
        <v>#DIV/0!</v>
      </c>
      <c r="Y256" s="218"/>
      <c r="Z256" s="211"/>
      <c r="AA256" s="217"/>
      <c r="AB256" s="214" t="e">
        <f t="shared" si="185"/>
        <v>#DIV/0!</v>
      </c>
      <c r="AC256" s="211" t="e">
        <f t="shared" ref="AC256:AC287" si="193">RANK(AB256, AB$255:AB$287)</f>
        <v>#DIV/0!</v>
      </c>
      <c r="AD256" s="218"/>
      <c r="AE256" s="217"/>
      <c r="AF256" s="217"/>
      <c r="AG256" s="214" t="e">
        <f t="shared" si="186"/>
        <v>#DIV/0!</v>
      </c>
      <c r="AH256" s="211" t="e">
        <f t="shared" ref="AH256:AH287" si="194">RANK(AG256, AG$255:AG$287)</f>
        <v>#DIV/0!</v>
      </c>
      <c r="AI256" s="218"/>
      <c r="AJ256" s="211"/>
      <c r="AK256" s="217"/>
      <c r="AL256" s="214" t="e">
        <f t="shared" si="187"/>
        <v>#DIV/0!</v>
      </c>
      <c r="AM256" s="211" t="e">
        <f t="shared" ref="AM256:AM287" si="195">RANK(AL256, AL$255:AL$287)</f>
        <v>#DIV/0!</v>
      </c>
      <c r="AN256" s="218"/>
      <c r="AO256" s="211"/>
      <c r="AP256" s="217"/>
      <c r="AQ256" s="214" t="e">
        <f t="shared" si="188"/>
        <v>#DIV/0!</v>
      </c>
      <c r="AR256" s="211" t="e">
        <f t="shared" ref="AR256:AR287" si="196">RANK(AQ256, AQ$255:AQ$287)</f>
        <v>#DIV/0!</v>
      </c>
      <c r="AS256" s="218"/>
      <c r="AT256" s="211"/>
      <c r="AU256" s="217"/>
      <c r="AV256" s="214" t="e">
        <f t="shared" si="189"/>
        <v>#DIV/0!</v>
      </c>
      <c r="AW256" s="211" t="e">
        <f t="shared" ref="AW256:AW287" si="197">RANK(AV256, AV$255:AV$287)</f>
        <v>#DIV/0!</v>
      </c>
      <c r="AX256" s="218"/>
    </row>
    <row r="257" spans="2:50" ht="14.25" customHeight="1">
      <c r="B257" s="209"/>
      <c r="C257" s="209">
        <v>3</v>
      </c>
      <c r="D257" s="212"/>
      <c r="E257" s="213"/>
      <c r="F257" s="209"/>
      <c r="G257" s="214" t="e">
        <f t="shared" si="182"/>
        <v>#DIV/0!</v>
      </c>
      <c r="H257" s="214"/>
      <c r="I257" s="215" t="e">
        <f t="shared" si="190"/>
        <v>#DIV/0!</v>
      </c>
      <c r="J257" s="215" t="e">
        <f t="shared" si="190"/>
        <v>#DIV/0!</v>
      </c>
      <c r="K257" s="216" t="e">
        <f t="shared" si="190"/>
        <v>#DIV/0!</v>
      </c>
      <c r="L257" s="216"/>
      <c r="M257" s="215" t="e">
        <f>RANK(K257, K$255:$K$287)</f>
        <v>#DIV/0!</v>
      </c>
      <c r="N257" s="421"/>
      <c r="O257" s="211"/>
      <c r="P257" s="217"/>
      <c r="Q257" s="217"/>
      <c r="R257" s="214" t="e">
        <f t="shared" si="183"/>
        <v>#DIV/0!</v>
      </c>
      <c r="S257" s="211" t="e">
        <f t="shared" si="191"/>
        <v>#DIV/0!</v>
      </c>
      <c r="T257" s="218"/>
      <c r="U257" s="217"/>
      <c r="V257" s="217"/>
      <c r="W257" s="214" t="e">
        <f t="shared" si="184"/>
        <v>#DIV/0!</v>
      </c>
      <c r="X257" s="211" t="e">
        <f t="shared" si="192"/>
        <v>#DIV/0!</v>
      </c>
      <c r="Y257" s="218"/>
      <c r="Z257" s="211"/>
      <c r="AA257" s="217"/>
      <c r="AB257" s="214" t="e">
        <f t="shared" si="185"/>
        <v>#DIV/0!</v>
      </c>
      <c r="AC257" s="211" t="e">
        <f t="shared" si="193"/>
        <v>#DIV/0!</v>
      </c>
      <c r="AD257" s="218"/>
      <c r="AE257" s="217"/>
      <c r="AF257" s="217"/>
      <c r="AG257" s="214" t="e">
        <f t="shared" si="186"/>
        <v>#DIV/0!</v>
      </c>
      <c r="AH257" s="211" t="e">
        <f t="shared" si="194"/>
        <v>#DIV/0!</v>
      </c>
      <c r="AI257" s="218"/>
      <c r="AJ257" s="211"/>
      <c r="AK257" s="217"/>
      <c r="AL257" s="214" t="e">
        <f t="shared" si="187"/>
        <v>#DIV/0!</v>
      </c>
      <c r="AM257" s="211" t="e">
        <f t="shared" si="195"/>
        <v>#DIV/0!</v>
      </c>
      <c r="AN257" s="218"/>
      <c r="AO257" s="211"/>
      <c r="AP257" s="217"/>
      <c r="AQ257" s="214" t="e">
        <f t="shared" si="188"/>
        <v>#DIV/0!</v>
      </c>
      <c r="AR257" s="211" t="e">
        <f t="shared" si="196"/>
        <v>#DIV/0!</v>
      </c>
      <c r="AS257" s="218"/>
      <c r="AT257" s="211"/>
      <c r="AU257" s="217"/>
      <c r="AV257" s="214" t="e">
        <f t="shared" si="189"/>
        <v>#DIV/0!</v>
      </c>
      <c r="AW257" s="211" t="e">
        <f t="shared" si="197"/>
        <v>#DIV/0!</v>
      </c>
      <c r="AX257" s="218"/>
    </row>
    <row r="258" spans="2:50" ht="14.25" customHeight="1">
      <c r="B258" s="209"/>
      <c r="C258" s="209">
        <v>4</v>
      </c>
      <c r="D258" s="212"/>
      <c r="E258" s="213"/>
      <c r="F258" s="209"/>
      <c r="G258" s="214" t="e">
        <f t="shared" si="182"/>
        <v>#DIV/0!</v>
      </c>
      <c r="H258" s="214"/>
      <c r="I258" s="215" t="e">
        <f t="shared" si="190"/>
        <v>#DIV/0!</v>
      </c>
      <c r="J258" s="215" t="e">
        <f t="shared" si="190"/>
        <v>#DIV/0!</v>
      </c>
      <c r="K258" s="216" t="e">
        <f t="shared" si="190"/>
        <v>#DIV/0!</v>
      </c>
      <c r="L258" s="216"/>
      <c r="M258" s="215" t="e">
        <f>RANK(K258, K$255:$K$287)</f>
        <v>#DIV/0!</v>
      </c>
      <c r="N258" s="421"/>
      <c r="O258" s="211"/>
      <c r="P258" s="217"/>
      <c r="Q258" s="217"/>
      <c r="R258" s="214" t="e">
        <f t="shared" si="183"/>
        <v>#DIV/0!</v>
      </c>
      <c r="S258" s="211" t="e">
        <f t="shared" si="191"/>
        <v>#DIV/0!</v>
      </c>
      <c r="T258" s="218"/>
      <c r="U258" s="217"/>
      <c r="V258" s="217"/>
      <c r="W258" s="214" t="e">
        <f t="shared" si="184"/>
        <v>#DIV/0!</v>
      </c>
      <c r="X258" s="211" t="e">
        <f t="shared" si="192"/>
        <v>#DIV/0!</v>
      </c>
      <c r="Y258" s="218"/>
      <c r="Z258" s="211"/>
      <c r="AA258" s="217"/>
      <c r="AB258" s="214" t="e">
        <f t="shared" si="185"/>
        <v>#DIV/0!</v>
      </c>
      <c r="AC258" s="211" t="e">
        <f t="shared" si="193"/>
        <v>#DIV/0!</v>
      </c>
      <c r="AD258" s="218"/>
      <c r="AE258" s="217"/>
      <c r="AF258" s="217"/>
      <c r="AG258" s="214" t="e">
        <f t="shared" si="186"/>
        <v>#DIV/0!</v>
      </c>
      <c r="AH258" s="211" t="e">
        <f t="shared" si="194"/>
        <v>#DIV/0!</v>
      </c>
      <c r="AI258" s="218"/>
      <c r="AJ258" s="211"/>
      <c r="AK258" s="217"/>
      <c r="AL258" s="214" t="e">
        <f t="shared" si="187"/>
        <v>#DIV/0!</v>
      </c>
      <c r="AM258" s="211" t="e">
        <f t="shared" si="195"/>
        <v>#DIV/0!</v>
      </c>
      <c r="AN258" s="218"/>
      <c r="AO258" s="211"/>
      <c r="AP258" s="217"/>
      <c r="AQ258" s="214" t="e">
        <f t="shared" si="188"/>
        <v>#DIV/0!</v>
      </c>
      <c r="AR258" s="211" t="e">
        <f t="shared" si="196"/>
        <v>#DIV/0!</v>
      </c>
      <c r="AS258" s="218"/>
      <c r="AT258" s="211"/>
      <c r="AU258" s="217"/>
      <c r="AV258" s="214" t="e">
        <f t="shared" si="189"/>
        <v>#DIV/0!</v>
      </c>
      <c r="AW258" s="211" t="e">
        <f t="shared" si="197"/>
        <v>#DIV/0!</v>
      </c>
      <c r="AX258" s="218"/>
    </row>
    <row r="259" spans="2:50" ht="14.25" customHeight="1">
      <c r="B259" s="209"/>
      <c r="C259" s="209">
        <v>5</v>
      </c>
      <c r="D259" s="212"/>
      <c r="E259" s="213"/>
      <c r="F259" s="209"/>
      <c r="G259" s="214" t="e">
        <f t="shared" si="182"/>
        <v>#DIV/0!</v>
      </c>
      <c r="H259" s="214"/>
      <c r="I259" s="215" t="e">
        <f t="shared" si="190"/>
        <v>#DIV/0!</v>
      </c>
      <c r="J259" s="215" t="e">
        <f t="shared" si="190"/>
        <v>#DIV/0!</v>
      </c>
      <c r="K259" s="216" t="e">
        <f t="shared" si="190"/>
        <v>#DIV/0!</v>
      </c>
      <c r="L259" s="216"/>
      <c r="M259" s="215" t="e">
        <f>RANK(K259, K$255:$K$287)</f>
        <v>#DIV/0!</v>
      </c>
      <c r="N259" s="421"/>
      <c r="O259" s="211"/>
      <c r="P259" s="217"/>
      <c r="Q259" s="217"/>
      <c r="R259" s="214" t="e">
        <f t="shared" si="183"/>
        <v>#DIV/0!</v>
      </c>
      <c r="S259" s="211" t="e">
        <f t="shared" si="191"/>
        <v>#DIV/0!</v>
      </c>
      <c r="T259" s="218"/>
      <c r="U259" s="217"/>
      <c r="V259" s="217"/>
      <c r="W259" s="214" t="e">
        <f t="shared" si="184"/>
        <v>#DIV/0!</v>
      </c>
      <c r="X259" s="211" t="e">
        <f t="shared" si="192"/>
        <v>#DIV/0!</v>
      </c>
      <c r="Y259" s="218"/>
      <c r="Z259" s="211"/>
      <c r="AA259" s="217"/>
      <c r="AB259" s="214" t="e">
        <f t="shared" si="185"/>
        <v>#DIV/0!</v>
      </c>
      <c r="AC259" s="211" t="e">
        <f t="shared" si="193"/>
        <v>#DIV/0!</v>
      </c>
      <c r="AD259" s="218"/>
      <c r="AE259" s="217"/>
      <c r="AF259" s="217"/>
      <c r="AG259" s="214" t="e">
        <f t="shared" si="186"/>
        <v>#DIV/0!</v>
      </c>
      <c r="AH259" s="211" t="e">
        <f t="shared" si="194"/>
        <v>#DIV/0!</v>
      </c>
      <c r="AI259" s="218"/>
      <c r="AJ259" s="211"/>
      <c r="AK259" s="217"/>
      <c r="AL259" s="214" t="e">
        <f t="shared" si="187"/>
        <v>#DIV/0!</v>
      </c>
      <c r="AM259" s="211" t="e">
        <f t="shared" si="195"/>
        <v>#DIV/0!</v>
      </c>
      <c r="AN259" s="218"/>
      <c r="AO259" s="211"/>
      <c r="AP259" s="217"/>
      <c r="AQ259" s="214" t="e">
        <f t="shared" si="188"/>
        <v>#DIV/0!</v>
      </c>
      <c r="AR259" s="211" t="e">
        <f t="shared" si="196"/>
        <v>#DIV/0!</v>
      </c>
      <c r="AS259" s="218"/>
      <c r="AT259" s="211"/>
      <c r="AU259" s="217"/>
      <c r="AV259" s="214" t="e">
        <f t="shared" si="189"/>
        <v>#DIV/0!</v>
      </c>
      <c r="AW259" s="211" t="e">
        <f t="shared" si="197"/>
        <v>#DIV/0!</v>
      </c>
      <c r="AX259" s="218"/>
    </row>
    <row r="260" spans="2:50" ht="14.25" customHeight="1">
      <c r="B260" s="209"/>
      <c r="C260" s="209">
        <v>6</v>
      </c>
      <c r="D260" s="212"/>
      <c r="E260" s="213"/>
      <c r="F260" s="209"/>
      <c r="G260" s="214" t="e">
        <f t="shared" si="182"/>
        <v>#DIV/0!</v>
      </c>
      <c r="H260" s="214"/>
      <c r="I260" s="215" t="e">
        <f t="shared" si="190"/>
        <v>#DIV/0!</v>
      </c>
      <c r="J260" s="215" t="e">
        <f t="shared" si="190"/>
        <v>#DIV/0!</v>
      </c>
      <c r="K260" s="216" t="e">
        <f t="shared" si="190"/>
        <v>#DIV/0!</v>
      </c>
      <c r="L260" s="216"/>
      <c r="M260" s="215" t="e">
        <f>RANK(K260, K$255:$K$287)</f>
        <v>#DIV/0!</v>
      </c>
      <c r="N260" s="421"/>
      <c r="O260" s="211"/>
      <c r="P260" s="217"/>
      <c r="Q260" s="217"/>
      <c r="R260" s="214" t="e">
        <f t="shared" si="183"/>
        <v>#DIV/0!</v>
      </c>
      <c r="S260" s="211" t="e">
        <f t="shared" si="191"/>
        <v>#DIV/0!</v>
      </c>
      <c r="T260" s="218"/>
      <c r="U260" s="217"/>
      <c r="V260" s="217"/>
      <c r="W260" s="214" t="e">
        <f t="shared" si="184"/>
        <v>#DIV/0!</v>
      </c>
      <c r="X260" s="211" t="e">
        <f t="shared" si="192"/>
        <v>#DIV/0!</v>
      </c>
      <c r="Y260" s="218"/>
      <c r="Z260" s="211"/>
      <c r="AA260" s="217"/>
      <c r="AB260" s="214" t="e">
        <f t="shared" si="185"/>
        <v>#DIV/0!</v>
      </c>
      <c r="AC260" s="211" t="e">
        <f t="shared" si="193"/>
        <v>#DIV/0!</v>
      </c>
      <c r="AD260" s="218"/>
      <c r="AE260" s="217"/>
      <c r="AF260" s="217"/>
      <c r="AG260" s="214" t="e">
        <f t="shared" si="186"/>
        <v>#DIV/0!</v>
      </c>
      <c r="AH260" s="211" t="e">
        <f t="shared" si="194"/>
        <v>#DIV/0!</v>
      </c>
      <c r="AI260" s="218"/>
      <c r="AJ260" s="211"/>
      <c r="AK260" s="217"/>
      <c r="AL260" s="214" t="e">
        <f t="shared" si="187"/>
        <v>#DIV/0!</v>
      </c>
      <c r="AM260" s="211" t="e">
        <f t="shared" si="195"/>
        <v>#DIV/0!</v>
      </c>
      <c r="AN260" s="218"/>
      <c r="AO260" s="211"/>
      <c r="AP260" s="217"/>
      <c r="AQ260" s="214" t="e">
        <f t="shared" si="188"/>
        <v>#DIV/0!</v>
      </c>
      <c r="AR260" s="211" t="e">
        <f t="shared" si="196"/>
        <v>#DIV/0!</v>
      </c>
      <c r="AS260" s="218"/>
      <c r="AT260" s="211"/>
      <c r="AU260" s="217"/>
      <c r="AV260" s="214" t="e">
        <f t="shared" si="189"/>
        <v>#DIV/0!</v>
      </c>
      <c r="AW260" s="211" t="e">
        <f t="shared" si="197"/>
        <v>#DIV/0!</v>
      </c>
      <c r="AX260" s="218"/>
    </row>
    <row r="261" spans="2:50" ht="14.25" customHeight="1">
      <c r="B261" s="209"/>
      <c r="C261" s="209">
        <v>7</v>
      </c>
      <c r="D261" s="212"/>
      <c r="E261" s="213"/>
      <c r="F261" s="209"/>
      <c r="G261" s="214" t="e">
        <f t="shared" si="182"/>
        <v>#DIV/0!</v>
      </c>
      <c r="H261" s="214"/>
      <c r="I261" s="215" t="e">
        <f t="shared" si="190"/>
        <v>#DIV/0!</v>
      </c>
      <c r="J261" s="215" t="e">
        <f t="shared" si="190"/>
        <v>#DIV/0!</v>
      </c>
      <c r="K261" s="216" t="e">
        <f t="shared" si="190"/>
        <v>#DIV/0!</v>
      </c>
      <c r="L261" s="216"/>
      <c r="M261" s="215" t="e">
        <f>RANK(K261, K$255:$K$287)</f>
        <v>#DIV/0!</v>
      </c>
      <c r="N261" s="421"/>
      <c r="O261" s="211"/>
      <c r="P261" s="217"/>
      <c r="Q261" s="217"/>
      <c r="R261" s="214" t="e">
        <f t="shared" si="183"/>
        <v>#DIV/0!</v>
      </c>
      <c r="S261" s="211" t="e">
        <f t="shared" si="191"/>
        <v>#DIV/0!</v>
      </c>
      <c r="T261" s="218"/>
      <c r="U261" s="217"/>
      <c r="V261" s="217"/>
      <c r="W261" s="214" t="e">
        <f t="shared" si="184"/>
        <v>#DIV/0!</v>
      </c>
      <c r="X261" s="211" t="e">
        <f t="shared" si="192"/>
        <v>#DIV/0!</v>
      </c>
      <c r="Y261" s="218"/>
      <c r="Z261" s="211"/>
      <c r="AA261" s="217"/>
      <c r="AB261" s="214" t="e">
        <f t="shared" si="185"/>
        <v>#DIV/0!</v>
      </c>
      <c r="AC261" s="211" t="e">
        <f t="shared" si="193"/>
        <v>#DIV/0!</v>
      </c>
      <c r="AD261" s="218"/>
      <c r="AE261" s="217"/>
      <c r="AF261" s="217"/>
      <c r="AG261" s="214" t="e">
        <f t="shared" si="186"/>
        <v>#DIV/0!</v>
      </c>
      <c r="AH261" s="211" t="e">
        <f t="shared" si="194"/>
        <v>#DIV/0!</v>
      </c>
      <c r="AI261" s="218"/>
      <c r="AJ261" s="211"/>
      <c r="AK261" s="217"/>
      <c r="AL261" s="214" t="e">
        <f t="shared" si="187"/>
        <v>#DIV/0!</v>
      </c>
      <c r="AM261" s="211" t="e">
        <f t="shared" si="195"/>
        <v>#DIV/0!</v>
      </c>
      <c r="AN261" s="218"/>
      <c r="AO261" s="211"/>
      <c r="AP261" s="217"/>
      <c r="AQ261" s="214" t="e">
        <f t="shared" si="188"/>
        <v>#DIV/0!</v>
      </c>
      <c r="AR261" s="211" t="e">
        <f t="shared" si="196"/>
        <v>#DIV/0!</v>
      </c>
      <c r="AS261" s="218"/>
      <c r="AT261" s="211"/>
      <c r="AU261" s="217"/>
      <c r="AV261" s="214" t="e">
        <f t="shared" si="189"/>
        <v>#DIV/0!</v>
      </c>
      <c r="AW261" s="211" t="e">
        <f t="shared" si="197"/>
        <v>#DIV/0!</v>
      </c>
      <c r="AX261" s="218"/>
    </row>
    <row r="262" spans="2:50" ht="14.25" customHeight="1">
      <c r="B262" s="209"/>
      <c r="C262" s="209">
        <v>8</v>
      </c>
      <c r="D262" s="212"/>
      <c r="E262" s="213"/>
      <c r="F262" s="209"/>
      <c r="G262" s="214" t="e">
        <f t="shared" si="182"/>
        <v>#DIV/0!</v>
      </c>
      <c r="H262" s="214"/>
      <c r="I262" s="215" t="e">
        <f t="shared" si="190"/>
        <v>#DIV/0!</v>
      </c>
      <c r="J262" s="215" t="e">
        <f t="shared" si="190"/>
        <v>#DIV/0!</v>
      </c>
      <c r="K262" s="216" t="e">
        <f t="shared" si="190"/>
        <v>#DIV/0!</v>
      </c>
      <c r="L262" s="216"/>
      <c r="M262" s="215" t="e">
        <f>RANK(K262, K$255:$K$287)</f>
        <v>#DIV/0!</v>
      </c>
      <c r="N262" s="421"/>
      <c r="O262" s="211"/>
      <c r="P262" s="217"/>
      <c r="Q262" s="217"/>
      <c r="R262" s="214" t="e">
        <f t="shared" si="183"/>
        <v>#DIV/0!</v>
      </c>
      <c r="S262" s="211" t="e">
        <f t="shared" si="191"/>
        <v>#DIV/0!</v>
      </c>
      <c r="T262" s="218"/>
      <c r="U262" s="217"/>
      <c r="V262" s="217"/>
      <c r="W262" s="214" t="e">
        <f t="shared" si="184"/>
        <v>#DIV/0!</v>
      </c>
      <c r="X262" s="211" t="e">
        <f t="shared" si="192"/>
        <v>#DIV/0!</v>
      </c>
      <c r="Y262" s="218"/>
      <c r="Z262" s="211"/>
      <c r="AA262" s="217"/>
      <c r="AB262" s="214" t="e">
        <f t="shared" si="185"/>
        <v>#DIV/0!</v>
      </c>
      <c r="AC262" s="211" t="e">
        <f t="shared" si="193"/>
        <v>#DIV/0!</v>
      </c>
      <c r="AD262" s="218"/>
      <c r="AE262" s="217"/>
      <c r="AF262" s="217"/>
      <c r="AG262" s="214" t="e">
        <f t="shared" si="186"/>
        <v>#DIV/0!</v>
      </c>
      <c r="AH262" s="211" t="e">
        <f t="shared" si="194"/>
        <v>#DIV/0!</v>
      </c>
      <c r="AI262" s="218"/>
      <c r="AJ262" s="211"/>
      <c r="AK262" s="217"/>
      <c r="AL262" s="214" t="e">
        <f t="shared" si="187"/>
        <v>#DIV/0!</v>
      </c>
      <c r="AM262" s="211" t="e">
        <f t="shared" si="195"/>
        <v>#DIV/0!</v>
      </c>
      <c r="AN262" s="218"/>
      <c r="AO262" s="211"/>
      <c r="AP262" s="217"/>
      <c r="AQ262" s="214" t="e">
        <f t="shared" si="188"/>
        <v>#DIV/0!</v>
      </c>
      <c r="AR262" s="211" t="e">
        <f t="shared" si="196"/>
        <v>#DIV/0!</v>
      </c>
      <c r="AS262" s="218"/>
      <c r="AT262" s="211"/>
      <c r="AU262" s="217"/>
      <c r="AV262" s="214" t="e">
        <f t="shared" si="189"/>
        <v>#DIV/0!</v>
      </c>
      <c r="AW262" s="211" t="e">
        <f t="shared" si="197"/>
        <v>#DIV/0!</v>
      </c>
      <c r="AX262" s="218"/>
    </row>
    <row r="263" spans="2:50" ht="14.25" customHeight="1">
      <c r="B263" s="209"/>
      <c r="C263" s="209">
        <v>9</v>
      </c>
      <c r="D263" s="212"/>
      <c r="E263" s="213"/>
      <c r="F263" s="209"/>
      <c r="G263" s="214" t="e">
        <f t="shared" si="182"/>
        <v>#DIV/0!</v>
      </c>
      <c r="H263" s="214"/>
      <c r="I263" s="215" t="e">
        <f t="shared" si="190"/>
        <v>#DIV/0!</v>
      </c>
      <c r="J263" s="215" t="e">
        <f t="shared" si="190"/>
        <v>#DIV/0!</v>
      </c>
      <c r="K263" s="216" t="e">
        <f t="shared" si="190"/>
        <v>#DIV/0!</v>
      </c>
      <c r="L263" s="216"/>
      <c r="M263" s="215" t="e">
        <f>RANK(K263, K$255:$K$287)</f>
        <v>#DIV/0!</v>
      </c>
      <c r="N263" s="421"/>
      <c r="O263" s="211"/>
      <c r="P263" s="217"/>
      <c r="Q263" s="217"/>
      <c r="R263" s="214" t="e">
        <f t="shared" si="183"/>
        <v>#DIV/0!</v>
      </c>
      <c r="S263" s="211" t="e">
        <f t="shared" si="191"/>
        <v>#DIV/0!</v>
      </c>
      <c r="T263" s="218"/>
      <c r="U263" s="217"/>
      <c r="V263" s="217"/>
      <c r="W263" s="214" t="e">
        <f t="shared" si="184"/>
        <v>#DIV/0!</v>
      </c>
      <c r="X263" s="211" t="e">
        <f t="shared" si="192"/>
        <v>#DIV/0!</v>
      </c>
      <c r="Y263" s="218"/>
      <c r="Z263" s="211"/>
      <c r="AA263" s="217"/>
      <c r="AB263" s="214" t="e">
        <f t="shared" si="185"/>
        <v>#DIV/0!</v>
      </c>
      <c r="AC263" s="211" t="e">
        <f t="shared" si="193"/>
        <v>#DIV/0!</v>
      </c>
      <c r="AD263" s="218"/>
      <c r="AE263" s="217"/>
      <c r="AF263" s="217"/>
      <c r="AG263" s="214" t="e">
        <f t="shared" si="186"/>
        <v>#DIV/0!</v>
      </c>
      <c r="AH263" s="211" t="e">
        <f t="shared" si="194"/>
        <v>#DIV/0!</v>
      </c>
      <c r="AI263" s="218"/>
      <c r="AJ263" s="211"/>
      <c r="AK263" s="217"/>
      <c r="AL263" s="214" t="e">
        <f t="shared" si="187"/>
        <v>#DIV/0!</v>
      </c>
      <c r="AM263" s="211" t="e">
        <f t="shared" si="195"/>
        <v>#DIV/0!</v>
      </c>
      <c r="AN263" s="218"/>
      <c r="AO263" s="211"/>
      <c r="AP263" s="217"/>
      <c r="AQ263" s="214" t="e">
        <f t="shared" si="188"/>
        <v>#DIV/0!</v>
      </c>
      <c r="AR263" s="211" t="e">
        <f t="shared" si="196"/>
        <v>#DIV/0!</v>
      </c>
      <c r="AS263" s="218"/>
      <c r="AT263" s="211"/>
      <c r="AU263" s="217"/>
      <c r="AV263" s="214" t="e">
        <f t="shared" si="189"/>
        <v>#DIV/0!</v>
      </c>
      <c r="AW263" s="211" t="e">
        <f t="shared" si="197"/>
        <v>#DIV/0!</v>
      </c>
      <c r="AX263" s="218"/>
    </row>
    <row r="264" spans="2:50" ht="14.25" customHeight="1">
      <c r="B264" s="209"/>
      <c r="C264" s="209">
        <v>10</v>
      </c>
      <c r="D264" s="212"/>
      <c r="E264" s="213"/>
      <c r="F264" s="209"/>
      <c r="G264" s="214" t="e">
        <f t="shared" si="182"/>
        <v>#DIV/0!</v>
      </c>
      <c r="H264" s="214"/>
      <c r="I264" s="215" t="e">
        <f t="shared" si="190"/>
        <v>#DIV/0!</v>
      </c>
      <c r="J264" s="215" t="e">
        <f t="shared" si="190"/>
        <v>#DIV/0!</v>
      </c>
      <c r="K264" s="216" t="e">
        <f t="shared" si="190"/>
        <v>#DIV/0!</v>
      </c>
      <c r="L264" s="216"/>
      <c r="M264" s="215" t="e">
        <f>RANK(K264, K$255:$K$287)</f>
        <v>#DIV/0!</v>
      </c>
      <c r="N264" s="421"/>
      <c r="O264" s="211"/>
      <c r="P264" s="217"/>
      <c r="Q264" s="217"/>
      <c r="R264" s="214" t="e">
        <f t="shared" si="183"/>
        <v>#DIV/0!</v>
      </c>
      <c r="S264" s="211" t="e">
        <f t="shared" si="191"/>
        <v>#DIV/0!</v>
      </c>
      <c r="T264" s="218"/>
      <c r="U264" s="217"/>
      <c r="V264" s="217"/>
      <c r="W264" s="214" t="e">
        <f t="shared" si="184"/>
        <v>#DIV/0!</v>
      </c>
      <c r="X264" s="211" t="e">
        <f t="shared" si="192"/>
        <v>#DIV/0!</v>
      </c>
      <c r="Y264" s="218"/>
      <c r="Z264" s="211"/>
      <c r="AA264" s="217"/>
      <c r="AB264" s="214" t="e">
        <f t="shared" si="185"/>
        <v>#DIV/0!</v>
      </c>
      <c r="AC264" s="211" t="e">
        <f t="shared" si="193"/>
        <v>#DIV/0!</v>
      </c>
      <c r="AD264" s="218"/>
      <c r="AE264" s="217"/>
      <c r="AF264" s="217"/>
      <c r="AG264" s="214" t="e">
        <f t="shared" si="186"/>
        <v>#DIV/0!</v>
      </c>
      <c r="AH264" s="211" t="e">
        <f t="shared" si="194"/>
        <v>#DIV/0!</v>
      </c>
      <c r="AI264" s="218"/>
      <c r="AJ264" s="211"/>
      <c r="AK264" s="217"/>
      <c r="AL264" s="214" t="e">
        <f t="shared" si="187"/>
        <v>#DIV/0!</v>
      </c>
      <c r="AM264" s="211" t="e">
        <f t="shared" si="195"/>
        <v>#DIV/0!</v>
      </c>
      <c r="AN264" s="218"/>
      <c r="AO264" s="211"/>
      <c r="AP264" s="217"/>
      <c r="AQ264" s="214" t="e">
        <f t="shared" si="188"/>
        <v>#DIV/0!</v>
      </c>
      <c r="AR264" s="211" t="e">
        <f t="shared" si="196"/>
        <v>#DIV/0!</v>
      </c>
      <c r="AS264" s="218"/>
      <c r="AT264" s="211"/>
      <c r="AU264" s="217"/>
      <c r="AV264" s="214" t="e">
        <f t="shared" si="189"/>
        <v>#DIV/0!</v>
      </c>
      <c r="AW264" s="211" t="e">
        <f t="shared" si="197"/>
        <v>#DIV/0!</v>
      </c>
      <c r="AX264" s="218"/>
    </row>
    <row r="265" spans="2:50" ht="14.25" customHeight="1">
      <c r="B265" s="209"/>
      <c r="C265" s="209">
        <v>11</v>
      </c>
      <c r="D265" s="212"/>
      <c r="E265" s="213"/>
      <c r="F265" s="209"/>
      <c r="G265" s="214" t="e">
        <f t="shared" si="182"/>
        <v>#DIV/0!</v>
      </c>
      <c r="H265" s="214"/>
      <c r="I265" s="215" t="e">
        <f t="shared" si="190"/>
        <v>#DIV/0!</v>
      </c>
      <c r="J265" s="215" t="e">
        <f t="shared" si="190"/>
        <v>#DIV/0!</v>
      </c>
      <c r="K265" s="216" t="e">
        <f t="shared" si="190"/>
        <v>#DIV/0!</v>
      </c>
      <c r="L265" s="216"/>
      <c r="M265" s="215" t="e">
        <f>RANK(K265, K$255:$K$287)</f>
        <v>#DIV/0!</v>
      </c>
      <c r="N265" s="421"/>
      <c r="O265" s="211"/>
      <c r="P265" s="211"/>
      <c r="Q265" s="211"/>
      <c r="R265" s="214" t="e">
        <f t="shared" si="183"/>
        <v>#DIV/0!</v>
      </c>
      <c r="S265" s="211" t="e">
        <f t="shared" si="191"/>
        <v>#DIV/0!</v>
      </c>
      <c r="T265" s="218"/>
      <c r="U265" s="211"/>
      <c r="V265" s="211"/>
      <c r="W265" s="214" t="e">
        <f t="shared" si="184"/>
        <v>#DIV/0!</v>
      </c>
      <c r="X265" s="211" t="e">
        <f t="shared" si="192"/>
        <v>#DIV/0!</v>
      </c>
      <c r="Y265" s="218"/>
      <c r="Z265" s="211"/>
      <c r="AA265" s="211"/>
      <c r="AB265" s="214" t="e">
        <f t="shared" si="185"/>
        <v>#DIV/0!</v>
      </c>
      <c r="AC265" s="211" t="e">
        <f t="shared" si="193"/>
        <v>#DIV/0!</v>
      </c>
      <c r="AD265" s="218"/>
      <c r="AE265" s="211"/>
      <c r="AF265" s="217"/>
      <c r="AG265" s="214" t="e">
        <f t="shared" si="186"/>
        <v>#DIV/0!</v>
      </c>
      <c r="AH265" s="211" t="e">
        <f t="shared" si="194"/>
        <v>#DIV/0!</v>
      </c>
      <c r="AI265" s="218"/>
      <c r="AJ265" s="211"/>
      <c r="AK265" s="211"/>
      <c r="AL265" s="214" t="e">
        <f t="shared" si="187"/>
        <v>#DIV/0!</v>
      </c>
      <c r="AM265" s="211" t="e">
        <f t="shared" si="195"/>
        <v>#DIV/0!</v>
      </c>
      <c r="AN265" s="218"/>
      <c r="AO265" s="211"/>
      <c r="AP265" s="211"/>
      <c r="AQ265" s="214" t="e">
        <f t="shared" si="188"/>
        <v>#DIV/0!</v>
      </c>
      <c r="AR265" s="211" t="e">
        <f t="shared" si="196"/>
        <v>#DIV/0!</v>
      </c>
      <c r="AS265" s="218"/>
      <c r="AT265" s="211"/>
      <c r="AU265" s="211"/>
      <c r="AV265" s="214" t="e">
        <f t="shared" si="189"/>
        <v>#DIV/0!</v>
      </c>
      <c r="AW265" s="211" t="e">
        <f t="shared" si="197"/>
        <v>#DIV/0!</v>
      </c>
      <c r="AX265" s="218"/>
    </row>
    <row r="266" spans="2:50" ht="14.25" customHeight="1">
      <c r="B266" s="209"/>
      <c r="C266" s="209">
        <v>12</v>
      </c>
      <c r="D266" s="212"/>
      <c r="E266" s="213"/>
      <c r="F266" s="209"/>
      <c r="G266" s="214" t="e">
        <f t="shared" si="182"/>
        <v>#DIV/0!</v>
      </c>
      <c r="H266" s="214"/>
      <c r="I266" s="215" t="e">
        <f t="shared" si="190"/>
        <v>#DIV/0!</v>
      </c>
      <c r="J266" s="215" t="e">
        <f t="shared" si="190"/>
        <v>#DIV/0!</v>
      </c>
      <c r="K266" s="216" t="e">
        <f t="shared" si="190"/>
        <v>#DIV/0!</v>
      </c>
      <c r="L266" s="216"/>
      <c r="M266" s="215" t="e">
        <f>RANK(K266, K$255:$K$287)</f>
        <v>#DIV/0!</v>
      </c>
      <c r="N266" s="421"/>
      <c r="O266" s="211"/>
      <c r="P266" s="211"/>
      <c r="Q266" s="211"/>
      <c r="R266" s="214" t="e">
        <f t="shared" si="183"/>
        <v>#DIV/0!</v>
      </c>
      <c r="S266" s="211" t="e">
        <f t="shared" si="191"/>
        <v>#DIV/0!</v>
      </c>
      <c r="T266" s="218"/>
      <c r="U266" s="211"/>
      <c r="V266" s="211"/>
      <c r="W266" s="214" t="e">
        <f t="shared" si="184"/>
        <v>#DIV/0!</v>
      </c>
      <c r="X266" s="211" t="e">
        <f t="shared" si="192"/>
        <v>#DIV/0!</v>
      </c>
      <c r="Y266" s="218"/>
      <c r="Z266" s="211"/>
      <c r="AA266" s="211"/>
      <c r="AB266" s="214" t="e">
        <f t="shared" si="185"/>
        <v>#DIV/0!</v>
      </c>
      <c r="AC266" s="211" t="e">
        <f t="shared" si="193"/>
        <v>#DIV/0!</v>
      </c>
      <c r="AD266" s="218"/>
      <c r="AE266" s="211"/>
      <c r="AF266" s="217"/>
      <c r="AG266" s="214" t="e">
        <f t="shared" si="186"/>
        <v>#DIV/0!</v>
      </c>
      <c r="AH266" s="211" t="e">
        <f t="shared" si="194"/>
        <v>#DIV/0!</v>
      </c>
      <c r="AI266" s="218"/>
      <c r="AJ266" s="211"/>
      <c r="AK266" s="211"/>
      <c r="AL266" s="214" t="e">
        <f t="shared" si="187"/>
        <v>#DIV/0!</v>
      </c>
      <c r="AM266" s="211" t="e">
        <f>RANK(AL266, AL$255:AL$287)</f>
        <v>#DIV/0!</v>
      </c>
      <c r="AN266" s="218"/>
      <c r="AO266" s="211"/>
      <c r="AP266" s="211"/>
      <c r="AQ266" s="214" t="e">
        <f t="shared" si="188"/>
        <v>#DIV/0!</v>
      </c>
      <c r="AR266" s="211" t="e">
        <f>RANK(AQ266, AQ$255:AQ$287)</f>
        <v>#DIV/0!</v>
      </c>
      <c r="AS266" s="218"/>
      <c r="AT266" s="211"/>
      <c r="AU266" s="211"/>
      <c r="AV266" s="214" t="e">
        <f t="shared" si="189"/>
        <v>#DIV/0!</v>
      </c>
      <c r="AW266" s="211" t="e">
        <f>RANK(AV266, AV$255:AV$287)</f>
        <v>#DIV/0!</v>
      </c>
      <c r="AX266" s="218"/>
    </row>
    <row r="267" spans="2:50" ht="14.25" customHeight="1">
      <c r="B267" s="209"/>
      <c r="C267" s="209">
        <v>13</v>
      </c>
      <c r="D267" s="212"/>
      <c r="E267" s="213"/>
      <c r="F267" s="209"/>
      <c r="G267" s="214" t="e">
        <f t="shared" si="182"/>
        <v>#DIV/0!</v>
      </c>
      <c r="H267" s="214"/>
      <c r="I267" s="215" t="e">
        <f t="shared" si="190"/>
        <v>#DIV/0!</v>
      </c>
      <c r="J267" s="215" t="e">
        <f t="shared" si="190"/>
        <v>#DIV/0!</v>
      </c>
      <c r="K267" s="216" t="e">
        <f t="shared" si="190"/>
        <v>#DIV/0!</v>
      </c>
      <c r="L267" s="216"/>
      <c r="M267" s="215" t="e">
        <f>RANK(K267, K$255:$K$287)</f>
        <v>#DIV/0!</v>
      </c>
      <c r="N267" s="421"/>
      <c r="O267" s="211"/>
      <c r="P267" s="211"/>
      <c r="Q267" s="211"/>
      <c r="R267" s="214" t="e">
        <f t="shared" si="183"/>
        <v>#DIV/0!</v>
      </c>
      <c r="S267" s="211" t="e">
        <f t="shared" si="191"/>
        <v>#DIV/0!</v>
      </c>
      <c r="T267" s="218"/>
      <c r="U267" s="211"/>
      <c r="V267" s="211"/>
      <c r="W267" s="214" t="e">
        <f t="shared" si="184"/>
        <v>#DIV/0!</v>
      </c>
      <c r="X267" s="211" t="e">
        <f t="shared" si="192"/>
        <v>#DIV/0!</v>
      </c>
      <c r="Y267" s="218"/>
      <c r="Z267" s="211"/>
      <c r="AA267" s="211"/>
      <c r="AB267" s="214" t="e">
        <f t="shared" si="185"/>
        <v>#DIV/0!</v>
      </c>
      <c r="AC267" s="211" t="e">
        <f t="shared" si="193"/>
        <v>#DIV/0!</v>
      </c>
      <c r="AD267" s="218"/>
      <c r="AE267" s="211"/>
      <c r="AF267" s="217"/>
      <c r="AG267" s="214" t="e">
        <f t="shared" si="186"/>
        <v>#DIV/0!</v>
      </c>
      <c r="AH267" s="211" t="e">
        <f t="shared" si="194"/>
        <v>#DIV/0!</v>
      </c>
      <c r="AI267" s="218"/>
      <c r="AJ267" s="211"/>
      <c r="AK267" s="211"/>
      <c r="AL267" s="214" t="e">
        <f t="shared" si="187"/>
        <v>#DIV/0!</v>
      </c>
      <c r="AM267" s="211" t="e">
        <f t="shared" si="195"/>
        <v>#DIV/0!</v>
      </c>
      <c r="AN267" s="218"/>
      <c r="AO267" s="211"/>
      <c r="AP267" s="211"/>
      <c r="AQ267" s="214" t="e">
        <f t="shared" si="188"/>
        <v>#DIV/0!</v>
      </c>
      <c r="AR267" s="211" t="e">
        <f t="shared" si="196"/>
        <v>#DIV/0!</v>
      </c>
      <c r="AS267" s="218"/>
      <c r="AT267" s="211"/>
      <c r="AU267" s="211"/>
      <c r="AV267" s="214" t="e">
        <f t="shared" si="189"/>
        <v>#DIV/0!</v>
      </c>
      <c r="AW267" s="211" t="e">
        <f t="shared" si="197"/>
        <v>#DIV/0!</v>
      </c>
      <c r="AX267" s="218"/>
    </row>
    <row r="268" spans="2:50" ht="14.25" customHeight="1">
      <c r="B268" s="209"/>
      <c r="C268" s="209">
        <v>14</v>
      </c>
      <c r="D268" s="212"/>
      <c r="E268" s="213"/>
      <c r="F268" s="209"/>
      <c r="G268" s="214" t="e">
        <f t="shared" si="182"/>
        <v>#DIV/0!</v>
      </c>
      <c r="H268" s="214"/>
      <c r="I268" s="215" t="e">
        <f t="shared" si="190"/>
        <v>#DIV/0!</v>
      </c>
      <c r="J268" s="215" t="e">
        <f t="shared" si="190"/>
        <v>#DIV/0!</v>
      </c>
      <c r="K268" s="216" t="e">
        <f t="shared" si="190"/>
        <v>#DIV/0!</v>
      </c>
      <c r="L268" s="216"/>
      <c r="M268" s="215" t="e">
        <f>RANK(K268, K$255:$K$287)</f>
        <v>#DIV/0!</v>
      </c>
      <c r="N268" s="421"/>
      <c r="O268" s="211"/>
      <c r="P268" s="211"/>
      <c r="Q268" s="211"/>
      <c r="R268" s="214" t="e">
        <f t="shared" si="183"/>
        <v>#DIV/0!</v>
      </c>
      <c r="S268" s="211" t="e">
        <f t="shared" si="191"/>
        <v>#DIV/0!</v>
      </c>
      <c r="T268" s="218"/>
      <c r="U268" s="211"/>
      <c r="V268" s="211"/>
      <c r="W268" s="214" t="e">
        <f t="shared" si="184"/>
        <v>#DIV/0!</v>
      </c>
      <c r="X268" s="211" t="e">
        <f t="shared" si="192"/>
        <v>#DIV/0!</v>
      </c>
      <c r="Y268" s="218"/>
      <c r="Z268" s="211"/>
      <c r="AA268" s="211"/>
      <c r="AB268" s="214" t="e">
        <f t="shared" si="185"/>
        <v>#DIV/0!</v>
      </c>
      <c r="AC268" s="211" t="e">
        <f t="shared" si="193"/>
        <v>#DIV/0!</v>
      </c>
      <c r="AD268" s="218"/>
      <c r="AE268" s="211"/>
      <c r="AF268" s="217"/>
      <c r="AG268" s="214" t="e">
        <f t="shared" si="186"/>
        <v>#DIV/0!</v>
      </c>
      <c r="AH268" s="211" t="e">
        <f t="shared" si="194"/>
        <v>#DIV/0!</v>
      </c>
      <c r="AI268" s="218"/>
      <c r="AJ268" s="211"/>
      <c r="AK268" s="211"/>
      <c r="AL268" s="214" t="e">
        <f t="shared" si="187"/>
        <v>#DIV/0!</v>
      </c>
      <c r="AM268" s="211" t="e">
        <f t="shared" si="195"/>
        <v>#DIV/0!</v>
      </c>
      <c r="AN268" s="218"/>
      <c r="AO268" s="211"/>
      <c r="AP268" s="211"/>
      <c r="AQ268" s="214" t="e">
        <f t="shared" si="188"/>
        <v>#DIV/0!</v>
      </c>
      <c r="AR268" s="211" t="e">
        <f t="shared" si="196"/>
        <v>#DIV/0!</v>
      </c>
      <c r="AS268" s="218"/>
      <c r="AT268" s="211"/>
      <c r="AU268" s="211"/>
      <c r="AV268" s="214" t="e">
        <f t="shared" si="189"/>
        <v>#DIV/0!</v>
      </c>
      <c r="AW268" s="211" t="e">
        <f t="shared" si="197"/>
        <v>#DIV/0!</v>
      </c>
      <c r="AX268" s="218"/>
    </row>
    <row r="269" spans="2:50" ht="14.25" customHeight="1">
      <c r="B269" s="209"/>
      <c r="C269" s="209">
        <v>15</v>
      </c>
      <c r="D269" s="212"/>
      <c r="E269" s="213"/>
      <c r="F269" s="209"/>
      <c r="G269" s="214" t="e">
        <f t="shared" si="182"/>
        <v>#DIV/0!</v>
      </c>
      <c r="H269" s="214"/>
      <c r="I269" s="215" t="e">
        <f t="shared" si="190"/>
        <v>#DIV/0!</v>
      </c>
      <c r="J269" s="215" t="e">
        <f t="shared" si="190"/>
        <v>#DIV/0!</v>
      </c>
      <c r="K269" s="216" t="e">
        <f t="shared" si="190"/>
        <v>#DIV/0!</v>
      </c>
      <c r="L269" s="216"/>
      <c r="M269" s="215" t="e">
        <f>RANK(K269, K$255:$K$287)</f>
        <v>#DIV/0!</v>
      </c>
      <c r="N269" s="421"/>
      <c r="O269" s="211"/>
      <c r="P269" s="211"/>
      <c r="Q269" s="211"/>
      <c r="R269" s="214" t="e">
        <f t="shared" si="183"/>
        <v>#DIV/0!</v>
      </c>
      <c r="S269" s="211" t="e">
        <f t="shared" si="191"/>
        <v>#DIV/0!</v>
      </c>
      <c r="T269" s="218"/>
      <c r="U269" s="211"/>
      <c r="V269" s="211"/>
      <c r="W269" s="214" t="e">
        <f t="shared" si="184"/>
        <v>#DIV/0!</v>
      </c>
      <c r="X269" s="211" t="e">
        <f t="shared" si="192"/>
        <v>#DIV/0!</v>
      </c>
      <c r="Y269" s="218"/>
      <c r="Z269" s="211"/>
      <c r="AA269" s="211"/>
      <c r="AB269" s="214" t="e">
        <f t="shared" si="185"/>
        <v>#DIV/0!</v>
      </c>
      <c r="AC269" s="211" t="e">
        <f t="shared" si="193"/>
        <v>#DIV/0!</v>
      </c>
      <c r="AD269" s="218"/>
      <c r="AE269" s="211"/>
      <c r="AF269" s="217"/>
      <c r="AG269" s="214" t="e">
        <f t="shared" si="186"/>
        <v>#DIV/0!</v>
      </c>
      <c r="AH269" s="211" t="e">
        <f t="shared" si="194"/>
        <v>#DIV/0!</v>
      </c>
      <c r="AI269" s="218"/>
      <c r="AJ269" s="211"/>
      <c r="AK269" s="211"/>
      <c r="AL269" s="214" t="e">
        <f t="shared" si="187"/>
        <v>#DIV/0!</v>
      </c>
      <c r="AM269" s="211" t="e">
        <f t="shared" si="195"/>
        <v>#DIV/0!</v>
      </c>
      <c r="AN269" s="218"/>
      <c r="AO269" s="211"/>
      <c r="AP269" s="211"/>
      <c r="AQ269" s="214" t="e">
        <f t="shared" si="188"/>
        <v>#DIV/0!</v>
      </c>
      <c r="AR269" s="211" t="e">
        <f t="shared" si="196"/>
        <v>#DIV/0!</v>
      </c>
      <c r="AS269" s="218"/>
      <c r="AT269" s="211"/>
      <c r="AU269" s="211"/>
      <c r="AV269" s="214" t="e">
        <f t="shared" si="189"/>
        <v>#DIV/0!</v>
      </c>
      <c r="AW269" s="211" t="e">
        <f t="shared" si="197"/>
        <v>#DIV/0!</v>
      </c>
      <c r="AX269" s="218"/>
    </row>
    <row r="270" spans="2:50" ht="14.25" customHeight="1">
      <c r="B270" s="209"/>
      <c r="C270" s="209">
        <v>16</v>
      </c>
      <c r="D270" s="212"/>
      <c r="E270" s="213"/>
      <c r="F270" s="209"/>
      <c r="G270" s="214" t="e">
        <f t="shared" si="182"/>
        <v>#DIV/0!</v>
      </c>
      <c r="H270" s="214"/>
      <c r="I270" s="215" t="e">
        <f t="shared" si="190"/>
        <v>#DIV/0!</v>
      </c>
      <c r="J270" s="215" t="e">
        <f t="shared" si="190"/>
        <v>#DIV/0!</v>
      </c>
      <c r="K270" s="216" t="e">
        <f t="shared" si="190"/>
        <v>#DIV/0!</v>
      </c>
      <c r="L270" s="216"/>
      <c r="M270" s="215" t="e">
        <f>RANK(K270, K$255:$K$287)</f>
        <v>#DIV/0!</v>
      </c>
      <c r="N270" s="421"/>
      <c r="O270" s="211"/>
      <c r="P270" s="211"/>
      <c r="Q270" s="211"/>
      <c r="R270" s="214" t="e">
        <f t="shared" si="183"/>
        <v>#DIV/0!</v>
      </c>
      <c r="S270" s="211" t="e">
        <f t="shared" si="191"/>
        <v>#DIV/0!</v>
      </c>
      <c r="T270" s="218"/>
      <c r="U270" s="211"/>
      <c r="V270" s="211"/>
      <c r="W270" s="214" t="e">
        <f t="shared" si="184"/>
        <v>#DIV/0!</v>
      </c>
      <c r="X270" s="211" t="e">
        <f t="shared" si="192"/>
        <v>#DIV/0!</v>
      </c>
      <c r="Y270" s="218"/>
      <c r="Z270" s="211"/>
      <c r="AA270" s="211"/>
      <c r="AB270" s="214" t="e">
        <f t="shared" si="185"/>
        <v>#DIV/0!</v>
      </c>
      <c r="AC270" s="211" t="e">
        <f t="shared" si="193"/>
        <v>#DIV/0!</v>
      </c>
      <c r="AD270" s="218"/>
      <c r="AE270" s="211"/>
      <c r="AF270" s="217"/>
      <c r="AG270" s="214" t="e">
        <f t="shared" si="186"/>
        <v>#DIV/0!</v>
      </c>
      <c r="AH270" s="211" t="e">
        <f t="shared" si="194"/>
        <v>#DIV/0!</v>
      </c>
      <c r="AI270" s="218"/>
      <c r="AJ270" s="211"/>
      <c r="AK270" s="211"/>
      <c r="AL270" s="214" t="e">
        <f t="shared" si="187"/>
        <v>#DIV/0!</v>
      </c>
      <c r="AM270" s="211" t="e">
        <f t="shared" si="195"/>
        <v>#DIV/0!</v>
      </c>
      <c r="AN270" s="218"/>
      <c r="AO270" s="211"/>
      <c r="AP270" s="211"/>
      <c r="AQ270" s="214" t="e">
        <f t="shared" si="188"/>
        <v>#DIV/0!</v>
      </c>
      <c r="AR270" s="211" t="e">
        <f t="shared" si="196"/>
        <v>#DIV/0!</v>
      </c>
      <c r="AS270" s="218"/>
      <c r="AT270" s="211"/>
      <c r="AU270" s="211"/>
      <c r="AV270" s="214" t="e">
        <f t="shared" si="189"/>
        <v>#DIV/0!</v>
      </c>
      <c r="AW270" s="211" t="e">
        <f t="shared" si="197"/>
        <v>#DIV/0!</v>
      </c>
      <c r="AX270" s="218"/>
    </row>
    <row r="271" spans="2:50" ht="14.25" customHeight="1">
      <c r="B271" s="209"/>
      <c r="C271" s="209">
        <v>17</v>
      </c>
      <c r="D271" s="212"/>
      <c r="E271" s="213"/>
      <c r="F271" s="209"/>
      <c r="G271" s="214" t="e">
        <f t="shared" si="182"/>
        <v>#DIV/0!</v>
      </c>
      <c r="H271" s="214"/>
      <c r="I271" s="215" t="e">
        <f t="shared" si="190"/>
        <v>#DIV/0!</v>
      </c>
      <c r="J271" s="215" t="e">
        <f t="shared" si="190"/>
        <v>#DIV/0!</v>
      </c>
      <c r="K271" s="216" t="e">
        <f t="shared" si="190"/>
        <v>#DIV/0!</v>
      </c>
      <c r="L271" s="216"/>
      <c r="M271" s="215" t="e">
        <f>RANK(K271, K$255:$K$287)</f>
        <v>#DIV/0!</v>
      </c>
      <c r="N271" s="421"/>
      <c r="O271" s="211"/>
      <c r="P271" s="211"/>
      <c r="Q271" s="211"/>
      <c r="R271" s="214" t="e">
        <f t="shared" si="183"/>
        <v>#DIV/0!</v>
      </c>
      <c r="S271" s="211" t="e">
        <f t="shared" si="191"/>
        <v>#DIV/0!</v>
      </c>
      <c r="T271" s="218"/>
      <c r="U271" s="211"/>
      <c r="V271" s="211"/>
      <c r="W271" s="214" t="e">
        <f t="shared" si="184"/>
        <v>#DIV/0!</v>
      </c>
      <c r="X271" s="211" t="e">
        <f t="shared" si="192"/>
        <v>#DIV/0!</v>
      </c>
      <c r="Y271" s="218"/>
      <c r="Z271" s="211"/>
      <c r="AA271" s="211"/>
      <c r="AB271" s="214" t="e">
        <f t="shared" si="185"/>
        <v>#DIV/0!</v>
      </c>
      <c r="AC271" s="211" t="e">
        <f t="shared" si="193"/>
        <v>#DIV/0!</v>
      </c>
      <c r="AD271" s="218"/>
      <c r="AE271" s="211"/>
      <c r="AF271" s="217"/>
      <c r="AG271" s="214" t="e">
        <f t="shared" si="186"/>
        <v>#DIV/0!</v>
      </c>
      <c r="AH271" s="211" t="e">
        <f t="shared" si="194"/>
        <v>#DIV/0!</v>
      </c>
      <c r="AI271" s="218"/>
      <c r="AJ271" s="211"/>
      <c r="AK271" s="211"/>
      <c r="AL271" s="214" t="e">
        <f t="shared" si="187"/>
        <v>#DIV/0!</v>
      </c>
      <c r="AM271" s="211" t="e">
        <f t="shared" si="195"/>
        <v>#DIV/0!</v>
      </c>
      <c r="AN271" s="218"/>
      <c r="AO271" s="211"/>
      <c r="AP271" s="211"/>
      <c r="AQ271" s="214" t="e">
        <f t="shared" si="188"/>
        <v>#DIV/0!</v>
      </c>
      <c r="AR271" s="211" t="e">
        <f t="shared" si="196"/>
        <v>#DIV/0!</v>
      </c>
      <c r="AS271" s="218"/>
      <c r="AT271" s="211"/>
      <c r="AU271" s="211"/>
      <c r="AV271" s="214" t="e">
        <f t="shared" si="189"/>
        <v>#DIV/0!</v>
      </c>
      <c r="AW271" s="211" t="e">
        <f t="shared" si="197"/>
        <v>#DIV/0!</v>
      </c>
      <c r="AX271" s="218"/>
    </row>
    <row r="272" spans="2:50" ht="14.25" customHeight="1">
      <c r="B272" s="209"/>
      <c r="C272" s="209">
        <v>18</v>
      </c>
      <c r="D272" s="212"/>
      <c r="E272" s="213"/>
      <c r="F272" s="209"/>
      <c r="G272" s="214" t="e">
        <f t="shared" si="182"/>
        <v>#DIV/0!</v>
      </c>
      <c r="H272" s="214"/>
      <c r="I272" s="215" t="e">
        <f t="shared" si="190"/>
        <v>#DIV/0!</v>
      </c>
      <c r="J272" s="215" t="e">
        <f t="shared" si="190"/>
        <v>#DIV/0!</v>
      </c>
      <c r="K272" s="216" t="e">
        <f t="shared" si="190"/>
        <v>#DIV/0!</v>
      </c>
      <c r="L272" s="216"/>
      <c r="M272" s="215" t="e">
        <f>RANK(K272, K$255:$K$287)</f>
        <v>#DIV/0!</v>
      </c>
      <c r="N272" s="421"/>
      <c r="O272" s="211"/>
      <c r="P272" s="211"/>
      <c r="Q272" s="211"/>
      <c r="R272" s="214" t="e">
        <f t="shared" si="183"/>
        <v>#DIV/0!</v>
      </c>
      <c r="S272" s="211" t="e">
        <f t="shared" si="191"/>
        <v>#DIV/0!</v>
      </c>
      <c r="T272" s="218"/>
      <c r="U272" s="211"/>
      <c r="V272" s="211"/>
      <c r="W272" s="214" t="e">
        <f t="shared" si="184"/>
        <v>#DIV/0!</v>
      </c>
      <c r="X272" s="211" t="e">
        <f t="shared" si="192"/>
        <v>#DIV/0!</v>
      </c>
      <c r="Y272" s="218"/>
      <c r="Z272" s="211"/>
      <c r="AA272" s="211"/>
      <c r="AB272" s="214" t="e">
        <f t="shared" si="185"/>
        <v>#DIV/0!</v>
      </c>
      <c r="AC272" s="211" t="e">
        <f t="shared" si="193"/>
        <v>#DIV/0!</v>
      </c>
      <c r="AD272" s="218"/>
      <c r="AE272" s="211"/>
      <c r="AF272" s="217"/>
      <c r="AG272" s="214" t="e">
        <f t="shared" si="186"/>
        <v>#DIV/0!</v>
      </c>
      <c r="AH272" s="211" t="e">
        <f t="shared" si="194"/>
        <v>#DIV/0!</v>
      </c>
      <c r="AI272" s="218"/>
      <c r="AJ272" s="211"/>
      <c r="AK272" s="211"/>
      <c r="AL272" s="214" t="e">
        <f t="shared" si="187"/>
        <v>#DIV/0!</v>
      </c>
      <c r="AM272" s="211" t="e">
        <f t="shared" si="195"/>
        <v>#DIV/0!</v>
      </c>
      <c r="AN272" s="218"/>
      <c r="AO272" s="211"/>
      <c r="AP272" s="211"/>
      <c r="AQ272" s="214" t="e">
        <f t="shared" si="188"/>
        <v>#DIV/0!</v>
      </c>
      <c r="AR272" s="211" t="e">
        <f t="shared" si="196"/>
        <v>#DIV/0!</v>
      </c>
      <c r="AS272" s="218"/>
      <c r="AT272" s="211"/>
      <c r="AU272" s="211"/>
      <c r="AV272" s="214" t="e">
        <f t="shared" si="189"/>
        <v>#DIV/0!</v>
      </c>
      <c r="AW272" s="211" t="e">
        <f t="shared" si="197"/>
        <v>#DIV/0!</v>
      </c>
      <c r="AX272" s="218"/>
    </row>
    <row r="273" spans="2:50" ht="14.25" customHeight="1">
      <c r="B273" s="209"/>
      <c r="C273" s="209">
        <v>19</v>
      </c>
      <c r="D273" s="212"/>
      <c r="E273" s="213"/>
      <c r="F273" s="209"/>
      <c r="G273" s="214" t="e">
        <f t="shared" si="182"/>
        <v>#DIV/0!</v>
      </c>
      <c r="H273" s="214"/>
      <c r="I273" s="215" t="e">
        <f t="shared" si="190"/>
        <v>#DIV/0!</v>
      </c>
      <c r="J273" s="215" t="e">
        <f t="shared" si="190"/>
        <v>#DIV/0!</v>
      </c>
      <c r="K273" s="216" t="e">
        <f t="shared" si="190"/>
        <v>#DIV/0!</v>
      </c>
      <c r="L273" s="216"/>
      <c r="M273" s="215" t="e">
        <f>RANK(K273, K$255:$K$287)</f>
        <v>#DIV/0!</v>
      </c>
      <c r="N273" s="421"/>
      <c r="O273" s="211"/>
      <c r="P273" s="211"/>
      <c r="Q273" s="211"/>
      <c r="R273" s="214" t="e">
        <f t="shared" si="183"/>
        <v>#DIV/0!</v>
      </c>
      <c r="S273" s="211" t="e">
        <f t="shared" si="191"/>
        <v>#DIV/0!</v>
      </c>
      <c r="T273" s="218"/>
      <c r="U273" s="211"/>
      <c r="V273" s="211"/>
      <c r="W273" s="214" t="e">
        <f t="shared" si="184"/>
        <v>#DIV/0!</v>
      </c>
      <c r="X273" s="211" t="e">
        <f t="shared" si="192"/>
        <v>#DIV/0!</v>
      </c>
      <c r="Y273" s="218"/>
      <c r="Z273" s="211"/>
      <c r="AA273" s="211"/>
      <c r="AB273" s="214" t="e">
        <f t="shared" si="185"/>
        <v>#DIV/0!</v>
      </c>
      <c r="AC273" s="211" t="e">
        <f t="shared" si="193"/>
        <v>#DIV/0!</v>
      </c>
      <c r="AD273" s="218"/>
      <c r="AE273" s="211"/>
      <c r="AF273" s="217"/>
      <c r="AG273" s="214" t="e">
        <f t="shared" si="186"/>
        <v>#DIV/0!</v>
      </c>
      <c r="AH273" s="211" t="e">
        <f t="shared" si="194"/>
        <v>#DIV/0!</v>
      </c>
      <c r="AI273" s="218"/>
      <c r="AJ273" s="211"/>
      <c r="AK273" s="211"/>
      <c r="AL273" s="214" t="e">
        <f t="shared" si="187"/>
        <v>#DIV/0!</v>
      </c>
      <c r="AM273" s="211" t="e">
        <f t="shared" si="195"/>
        <v>#DIV/0!</v>
      </c>
      <c r="AN273" s="218"/>
      <c r="AO273" s="211"/>
      <c r="AP273" s="211"/>
      <c r="AQ273" s="214" t="e">
        <f t="shared" si="188"/>
        <v>#DIV/0!</v>
      </c>
      <c r="AR273" s="211" t="e">
        <f t="shared" si="196"/>
        <v>#DIV/0!</v>
      </c>
      <c r="AS273" s="218"/>
      <c r="AT273" s="211"/>
      <c r="AU273" s="211"/>
      <c r="AV273" s="214" t="e">
        <f t="shared" si="189"/>
        <v>#DIV/0!</v>
      </c>
      <c r="AW273" s="211" t="e">
        <f t="shared" si="197"/>
        <v>#DIV/0!</v>
      </c>
      <c r="AX273" s="218"/>
    </row>
    <row r="274" spans="2:50" ht="14.25" customHeight="1">
      <c r="B274" s="209"/>
      <c r="C274" s="209">
        <v>20</v>
      </c>
      <c r="D274" s="212"/>
      <c r="E274" s="213"/>
      <c r="F274" s="209"/>
      <c r="G274" s="214" t="e">
        <f t="shared" si="182"/>
        <v>#DIV/0!</v>
      </c>
      <c r="H274" s="214"/>
      <c r="I274" s="215" t="e">
        <f t="shared" si="190"/>
        <v>#DIV/0!</v>
      </c>
      <c r="J274" s="215" t="e">
        <f t="shared" si="190"/>
        <v>#DIV/0!</v>
      </c>
      <c r="K274" s="216" t="e">
        <f t="shared" si="190"/>
        <v>#DIV/0!</v>
      </c>
      <c r="L274" s="216"/>
      <c r="M274" s="215" t="e">
        <f>RANK(K274, K$255:$K$287)</f>
        <v>#DIV/0!</v>
      </c>
      <c r="N274" s="421"/>
      <c r="O274" s="211"/>
      <c r="P274" s="211"/>
      <c r="Q274" s="211"/>
      <c r="R274" s="214" t="e">
        <f t="shared" si="183"/>
        <v>#DIV/0!</v>
      </c>
      <c r="S274" s="211" t="e">
        <f t="shared" si="191"/>
        <v>#DIV/0!</v>
      </c>
      <c r="T274" s="218"/>
      <c r="U274" s="211"/>
      <c r="V274" s="211"/>
      <c r="W274" s="214" t="e">
        <f t="shared" si="184"/>
        <v>#DIV/0!</v>
      </c>
      <c r="X274" s="211" t="e">
        <f t="shared" si="192"/>
        <v>#DIV/0!</v>
      </c>
      <c r="Y274" s="218"/>
      <c r="Z274" s="211"/>
      <c r="AA274" s="211"/>
      <c r="AB274" s="214" t="e">
        <f t="shared" si="185"/>
        <v>#DIV/0!</v>
      </c>
      <c r="AC274" s="211" t="e">
        <f t="shared" si="193"/>
        <v>#DIV/0!</v>
      </c>
      <c r="AD274" s="218"/>
      <c r="AE274" s="211"/>
      <c r="AF274" s="217"/>
      <c r="AG274" s="214" t="e">
        <f t="shared" si="186"/>
        <v>#DIV/0!</v>
      </c>
      <c r="AH274" s="211" t="e">
        <f t="shared" si="194"/>
        <v>#DIV/0!</v>
      </c>
      <c r="AI274" s="218"/>
      <c r="AJ274" s="211"/>
      <c r="AK274" s="211"/>
      <c r="AL274" s="214" t="e">
        <f t="shared" si="187"/>
        <v>#DIV/0!</v>
      </c>
      <c r="AM274" s="211" t="e">
        <f t="shared" si="195"/>
        <v>#DIV/0!</v>
      </c>
      <c r="AN274" s="218"/>
      <c r="AO274" s="211"/>
      <c r="AP274" s="211"/>
      <c r="AQ274" s="214" t="e">
        <f t="shared" si="188"/>
        <v>#DIV/0!</v>
      </c>
      <c r="AR274" s="211" t="e">
        <f t="shared" si="196"/>
        <v>#DIV/0!</v>
      </c>
      <c r="AS274" s="218"/>
      <c r="AT274" s="211"/>
      <c r="AU274" s="211"/>
      <c r="AV274" s="214" t="e">
        <f t="shared" si="189"/>
        <v>#DIV/0!</v>
      </c>
      <c r="AW274" s="211" t="e">
        <f t="shared" si="197"/>
        <v>#DIV/0!</v>
      </c>
      <c r="AX274" s="218"/>
    </row>
    <row r="275" spans="2:50" ht="14.25" customHeight="1">
      <c r="B275" s="209"/>
      <c r="C275" s="209">
        <v>21</v>
      </c>
      <c r="D275" s="212"/>
      <c r="E275" s="213"/>
      <c r="F275" s="209"/>
      <c r="G275" s="214" t="e">
        <f t="shared" si="182"/>
        <v>#DIV/0!</v>
      </c>
      <c r="H275" s="214"/>
      <c r="I275" s="215" t="e">
        <f t="shared" si="190"/>
        <v>#DIV/0!</v>
      </c>
      <c r="J275" s="215" t="e">
        <f t="shared" si="190"/>
        <v>#DIV/0!</v>
      </c>
      <c r="K275" s="216" t="e">
        <f t="shared" si="190"/>
        <v>#DIV/0!</v>
      </c>
      <c r="L275" s="216"/>
      <c r="M275" s="215" t="e">
        <f>RANK(K275, K$255:$K$287)</f>
        <v>#DIV/0!</v>
      </c>
      <c r="N275" s="421"/>
      <c r="O275" s="211"/>
      <c r="P275" s="211"/>
      <c r="Q275" s="211"/>
      <c r="R275" s="214" t="e">
        <f t="shared" si="183"/>
        <v>#DIV/0!</v>
      </c>
      <c r="S275" s="211" t="e">
        <f t="shared" si="191"/>
        <v>#DIV/0!</v>
      </c>
      <c r="T275" s="218"/>
      <c r="U275" s="211"/>
      <c r="V275" s="211"/>
      <c r="W275" s="214" t="e">
        <f t="shared" si="184"/>
        <v>#DIV/0!</v>
      </c>
      <c r="X275" s="211" t="e">
        <f t="shared" si="192"/>
        <v>#DIV/0!</v>
      </c>
      <c r="Y275" s="218"/>
      <c r="Z275" s="211"/>
      <c r="AA275" s="211"/>
      <c r="AB275" s="214" t="e">
        <f t="shared" si="185"/>
        <v>#DIV/0!</v>
      </c>
      <c r="AC275" s="211" t="e">
        <f t="shared" si="193"/>
        <v>#DIV/0!</v>
      </c>
      <c r="AD275" s="218"/>
      <c r="AE275" s="211"/>
      <c r="AF275" s="217"/>
      <c r="AG275" s="214" t="e">
        <f t="shared" si="186"/>
        <v>#DIV/0!</v>
      </c>
      <c r="AH275" s="211" t="e">
        <f t="shared" si="194"/>
        <v>#DIV/0!</v>
      </c>
      <c r="AI275" s="218"/>
      <c r="AJ275" s="211"/>
      <c r="AK275" s="211"/>
      <c r="AL275" s="214" t="e">
        <f t="shared" si="187"/>
        <v>#DIV/0!</v>
      </c>
      <c r="AM275" s="211" t="e">
        <f t="shared" si="195"/>
        <v>#DIV/0!</v>
      </c>
      <c r="AN275" s="218"/>
      <c r="AO275" s="211"/>
      <c r="AP275" s="211"/>
      <c r="AQ275" s="214" t="e">
        <f t="shared" si="188"/>
        <v>#DIV/0!</v>
      </c>
      <c r="AR275" s="211" t="e">
        <f t="shared" si="196"/>
        <v>#DIV/0!</v>
      </c>
      <c r="AS275" s="218"/>
      <c r="AT275" s="211"/>
      <c r="AU275" s="211"/>
      <c r="AV275" s="214" t="e">
        <f t="shared" si="189"/>
        <v>#DIV/0!</v>
      </c>
      <c r="AW275" s="211" t="e">
        <f t="shared" si="197"/>
        <v>#DIV/0!</v>
      </c>
      <c r="AX275" s="218"/>
    </row>
    <row r="276" spans="2:50" ht="14.25" customHeight="1">
      <c r="B276" s="209"/>
      <c r="C276" s="209">
        <v>22</v>
      </c>
      <c r="D276" s="212"/>
      <c r="E276" s="213"/>
      <c r="F276" s="209"/>
      <c r="G276" s="214" t="e">
        <f t="shared" si="182"/>
        <v>#DIV/0!</v>
      </c>
      <c r="H276" s="214"/>
      <c r="I276" s="215" t="e">
        <f t="shared" si="190"/>
        <v>#DIV/0!</v>
      </c>
      <c r="J276" s="215" t="e">
        <f t="shared" si="190"/>
        <v>#DIV/0!</v>
      </c>
      <c r="K276" s="216" t="e">
        <f t="shared" si="190"/>
        <v>#DIV/0!</v>
      </c>
      <c r="L276" s="216"/>
      <c r="M276" s="215" t="e">
        <f>RANK(K276, K$255:$K$287)</f>
        <v>#DIV/0!</v>
      </c>
      <c r="N276" s="421"/>
      <c r="O276" s="211"/>
      <c r="P276" s="211"/>
      <c r="Q276" s="211"/>
      <c r="R276" s="214" t="e">
        <f t="shared" si="183"/>
        <v>#DIV/0!</v>
      </c>
      <c r="S276" s="211" t="e">
        <f t="shared" si="191"/>
        <v>#DIV/0!</v>
      </c>
      <c r="T276" s="218"/>
      <c r="U276" s="211"/>
      <c r="V276" s="211"/>
      <c r="W276" s="214" t="e">
        <f t="shared" si="184"/>
        <v>#DIV/0!</v>
      </c>
      <c r="X276" s="211" t="e">
        <f t="shared" si="192"/>
        <v>#DIV/0!</v>
      </c>
      <c r="Y276" s="218"/>
      <c r="Z276" s="211"/>
      <c r="AA276" s="211"/>
      <c r="AB276" s="214" t="e">
        <f t="shared" si="185"/>
        <v>#DIV/0!</v>
      </c>
      <c r="AC276" s="211" t="e">
        <f t="shared" si="193"/>
        <v>#DIV/0!</v>
      </c>
      <c r="AD276" s="218"/>
      <c r="AE276" s="211"/>
      <c r="AF276" s="217"/>
      <c r="AG276" s="214" t="e">
        <f t="shared" si="186"/>
        <v>#DIV/0!</v>
      </c>
      <c r="AH276" s="211" t="e">
        <f t="shared" si="194"/>
        <v>#DIV/0!</v>
      </c>
      <c r="AI276" s="218"/>
      <c r="AJ276" s="211"/>
      <c r="AK276" s="211"/>
      <c r="AL276" s="214" t="e">
        <f t="shared" si="187"/>
        <v>#DIV/0!</v>
      </c>
      <c r="AM276" s="211" t="e">
        <f t="shared" si="195"/>
        <v>#DIV/0!</v>
      </c>
      <c r="AN276" s="218"/>
      <c r="AO276" s="211"/>
      <c r="AP276" s="211"/>
      <c r="AQ276" s="214" t="e">
        <f t="shared" si="188"/>
        <v>#DIV/0!</v>
      </c>
      <c r="AR276" s="211" t="e">
        <f t="shared" si="196"/>
        <v>#DIV/0!</v>
      </c>
      <c r="AS276" s="218"/>
      <c r="AT276" s="211"/>
      <c r="AU276" s="211"/>
      <c r="AV276" s="214" t="e">
        <f t="shared" si="189"/>
        <v>#DIV/0!</v>
      </c>
      <c r="AW276" s="211" t="e">
        <f t="shared" si="197"/>
        <v>#DIV/0!</v>
      </c>
      <c r="AX276" s="218"/>
    </row>
    <row r="277" spans="2:50" ht="14.25" customHeight="1">
      <c r="B277" s="209"/>
      <c r="C277" s="209">
        <v>23</v>
      </c>
      <c r="D277" s="212"/>
      <c r="E277" s="213"/>
      <c r="F277" s="209"/>
      <c r="G277" s="214" t="e">
        <f t="shared" si="182"/>
        <v>#DIV/0!</v>
      </c>
      <c r="H277" s="214"/>
      <c r="I277" s="215" t="e">
        <f t="shared" si="190"/>
        <v>#DIV/0!</v>
      </c>
      <c r="J277" s="215" t="e">
        <f t="shared" si="190"/>
        <v>#DIV/0!</v>
      </c>
      <c r="K277" s="216" t="e">
        <f t="shared" si="190"/>
        <v>#DIV/0!</v>
      </c>
      <c r="L277" s="216"/>
      <c r="M277" s="215" t="e">
        <f>RANK(K277, K$255:$K$287)</f>
        <v>#DIV/0!</v>
      </c>
      <c r="N277" s="421"/>
      <c r="O277" s="211"/>
      <c r="P277" s="211"/>
      <c r="Q277" s="211"/>
      <c r="R277" s="214" t="e">
        <f t="shared" si="183"/>
        <v>#DIV/0!</v>
      </c>
      <c r="S277" s="211" t="e">
        <f t="shared" si="191"/>
        <v>#DIV/0!</v>
      </c>
      <c r="T277" s="218"/>
      <c r="U277" s="211"/>
      <c r="V277" s="211"/>
      <c r="W277" s="214" t="e">
        <f t="shared" si="184"/>
        <v>#DIV/0!</v>
      </c>
      <c r="X277" s="211" t="e">
        <f t="shared" si="192"/>
        <v>#DIV/0!</v>
      </c>
      <c r="Y277" s="218"/>
      <c r="Z277" s="211"/>
      <c r="AA277" s="211"/>
      <c r="AB277" s="214" t="e">
        <f t="shared" si="185"/>
        <v>#DIV/0!</v>
      </c>
      <c r="AC277" s="211" t="e">
        <f t="shared" si="193"/>
        <v>#DIV/0!</v>
      </c>
      <c r="AD277" s="218"/>
      <c r="AE277" s="211"/>
      <c r="AF277" s="217"/>
      <c r="AG277" s="214" t="e">
        <f t="shared" si="186"/>
        <v>#DIV/0!</v>
      </c>
      <c r="AH277" s="211" t="e">
        <f t="shared" si="194"/>
        <v>#DIV/0!</v>
      </c>
      <c r="AI277" s="218"/>
      <c r="AJ277" s="211"/>
      <c r="AK277" s="211"/>
      <c r="AL277" s="214" t="e">
        <f t="shared" si="187"/>
        <v>#DIV/0!</v>
      </c>
      <c r="AM277" s="211" t="e">
        <f t="shared" si="195"/>
        <v>#DIV/0!</v>
      </c>
      <c r="AN277" s="218"/>
      <c r="AO277" s="211"/>
      <c r="AP277" s="211"/>
      <c r="AQ277" s="214" t="e">
        <f t="shared" si="188"/>
        <v>#DIV/0!</v>
      </c>
      <c r="AR277" s="211" t="e">
        <f t="shared" si="196"/>
        <v>#DIV/0!</v>
      </c>
      <c r="AS277" s="218"/>
      <c r="AT277" s="211"/>
      <c r="AU277" s="211"/>
      <c r="AV277" s="214" t="e">
        <f t="shared" si="189"/>
        <v>#DIV/0!</v>
      </c>
      <c r="AW277" s="211" t="e">
        <f t="shared" si="197"/>
        <v>#DIV/0!</v>
      </c>
      <c r="AX277" s="218"/>
    </row>
    <row r="278" spans="2:50" ht="14.25" customHeight="1">
      <c r="B278" s="209"/>
      <c r="C278" s="209">
        <v>24</v>
      </c>
      <c r="D278" s="212"/>
      <c r="E278" s="213"/>
      <c r="F278" s="209"/>
      <c r="G278" s="214" t="e">
        <f t="shared" si="182"/>
        <v>#DIV/0!</v>
      </c>
      <c r="H278" s="214"/>
      <c r="I278" s="215" t="e">
        <f t="shared" si="190"/>
        <v>#DIV/0!</v>
      </c>
      <c r="J278" s="215" t="e">
        <f t="shared" si="190"/>
        <v>#DIV/0!</v>
      </c>
      <c r="K278" s="216" t="e">
        <f t="shared" si="190"/>
        <v>#DIV/0!</v>
      </c>
      <c r="L278" s="216"/>
      <c r="M278" s="215" t="e">
        <f>RANK(K278, K$255:$K$287)</f>
        <v>#DIV/0!</v>
      </c>
      <c r="N278" s="421"/>
      <c r="O278" s="211"/>
      <c r="P278" s="211"/>
      <c r="Q278" s="211"/>
      <c r="R278" s="214" t="e">
        <f t="shared" si="183"/>
        <v>#DIV/0!</v>
      </c>
      <c r="S278" s="211" t="e">
        <f t="shared" si="191"/>
        <v>#DIV/0!</v>
      </c>
      <c r="T278" s="218"/>
      <c r="U278" s="211"/>
      <c r="V278" s="211"/>
      <c r="W278" s="214" t="e">
        <f t="shared" si="184"/>
        <v>#DIV/0!</v>
      </c>
      <c r="X278" s="211" t="e">
        <f t="shared" si="192"/>
        <v>#DIV/0!</v>
      </c>
      <c r="Y278" s="218"/>
      <c r="Z278" s="211"/>
      <c r="AA278" s="211"/>
      <c r="AB278" s="214" t="e">
        <f t="shared" si="185"/>
        <v>#DIV/0!</v>
      </c>
      <c r="AC278" s="211" t="e">
        <f t="shared" si="193"/>
        <v>#DIV/0!</v>
      </c>
      <c r="AD278" s="218"/>
      <c r="AE278" s="211"/>
      <c r="AF278" s="217"/>
      <c r="AG278" s="214" t="e">
        <f t="shared" si="186"/>
        <v>#DIV/0!</v>
      </c>
      <c r="AH278" s="211" t="e">
        <f t="shared" si="194"/>
        <v>#DIV/0!</v>
      </c>
      <c r="AI278" s="218"/>
      <c r="AJ278" s="211"/>
      <c r="AK278" s="211"/>
      <c r="AL278" s="214" t="e">
        <f t="shared" si="187"/>
        <v>#DIV/0!</v>
      </c>
      <c r="AM278" s="211" t="e">
        <f t="shared" si="195"/>
        <v>#DIV/0!</v>
      </c>
      <c r="AN278" s="218"/>
      <c r="AO278" s="211"/>
      <c r="AP278" s="211"/>
      <c r="AQ278" s="214" t="e">
        <f t="shared" si="188"/>
        <v>#DIV/0!</v>
      </c>
      <c r="AR278" s="211" t="e">
        <f t="shared" si="196"/>
        <v>#DIV/0!</v>
      </c>
      <c r="AS278" s="218"/>
      <c r="AT278" s="211"/>
      <c r="AU278" s="211"/>
      <c r="AV278" s="214" t="e">
        <f t="shared" si="189"/>
        <v>#DIV/0!</v>
      </c>
      <c r="AW278" s="211" t="e">
        <f t="shared" si="197"/>
        <v>#DIV/0!</v>
      </c>
      <c r="AX278" s="218"/>
    </row>
    <row r="279" spans="2:50" ht="14.25" customHeight="1">
      <c r="B279" s="209"/>
      <c r="C279" s="209">
        <v>25</v>
      </c>
      <c r="D279" s="212"/>
      <c r="E279" s="213"/>
      <c r="F279" s="209"/>
      <c r="G279" s="214" t="e">
        <f t="shared" si="182"/>
        <v>#DIV/0!</v>
      </c>
      <c r="H279" s="214"/>
      <c r="I279" s="215" t="e">
        <f t="shared" si="190"/>
        <v>#DIV/0!</v>
      </c>
      <c r="J279" s="215" t="e">
        <f t="shared" si="190"/>
        <v>#DIV/0!</v>
      </c>
      <c r="K279" s="216" t="e">
        <f t="shared" si="190"/>
        <v>#DIV/0!</v>
      </c>
      <c r="L279" s="216"/>
      <c r="M279" s="215" t="e">
        <f>RANK(K279, K$255:$K$287)</f>
        <v>#DIV/0!</v>
      </c>
      <c r="N279" s="421"/>
      <c r="O279" s="211"/>
      <c r="P279" s="211"/>
      <c r="Q279" s="211"/>
      <c r="R279" s="214" t="e">
        <f t="shared" si="183"/>
        <v>#DIV/0!</v>
      </c>
      <c r="S279" s="211" t="e">
        <f t="shared" si="191"/>
        <v>#DIV/0!</v>
      </c>
      <c r="T279" s="218"/>
      <c r="U279" s="211"/>
      <c r="V279" s="211"/>
      <c r="W279" s="214" t="e">
        <f t="shared" si="184"/>
        <v>#DIV/0!</v>
      </c>
      <c r="X279" s="211" t="e">
        <f t="shared" si="192"/>
        <v>#DIV/0!</v>
      </c>
      <c r="Y279" s="218"/>
      <c r="Z279" s="211"/>
      <c r="AA279" s="211"/>
      <c r="AB279" s="214" t="e">
        <f t="shared" si="185"/>
        <v>#DIV/0!</v>
      </c>
      <c r="AC279" s="211" t="e">
        <f t="shared" si="193"/>
        <v>#DIV/0!</v>
      </c>
      <c r="AD279" s="218"/>
      <c r="AE279" s="211"/>
      <c r="AF279" s="217"/>
      <c r="AG279" s="214" t="e">
        <f t="shared" si="186"/>
        <v>#DIV/0!</v>
      </c>
      <c r="AH279" s="211" t="e">
        <f t="shared" si="194"/>
        <v>#DIV/0!</v>
      </c>
      <c r="AI279" s="218"/>
      <c r="AJ279" s="211"/>
      <c r="AK279" s="211"/>
      <c r="AL279" s="214" t="e">
        <f t="shared" si="187"/>
        <v>#DIV/0!</v>
      </c>
      <c r="AM279" s="211" t="e">
        <f t="shared" si="195"/>
        <v>#DIV/0!</v>
      </c>
      <c r="AN279" s="218"/>
      <c r="AO279" s="211"/>
      <c r="AP279" s="211"/>
      <c r="AQ279" s="214" t="e">
        <f t="shared" si="188"/>
        <v>#DIV/0!</v>
      </c>
      <c r="AR279" s="211" t="e">
        <f t="shared" si="196"/>
        <v>#DIV/0!</v>
      </c>
      <c r="AS279" s="218"/>
      <c r="AT279" s="211"/>
      <c r="AU279" s="211"/>
      <c r="AV279" s="214" t="e">
        <f t="shared" si="189"/>
        <v>#DIV/0!</v>
      </c>
      <c r="AW279" s="211" t="e">
        <f t="shared" si="197"/>
        <v>#DIV/0!</v>
      </c>
      <c r="AX279" s="218"/>
    </row>
    <row r="280" spans="2:50" ht="14.25" customHeight="1">
      <c r="B280" s="209"/>
      <c r="C280" s="209">
        <v>26</v>
      </c>
      <c r="D280" s="212"/>
      <c r="E280" s="213"/>
      <c r="F280" s="209"/>
      <c r="G280" s="214" t="e">
        <f t="shared" si="182"/>
        <v>#DIV/0!</v>
      </c>
      <c r="H280" s="214"/>
      <c r="I280" s="215" t="e">
        <f t="shared" si="190"/>
        <v>#DIV/0!</v>
      </c>
      <c r="J280" s="215" t="e">
        <f t="shared" si="190"/>
        <v>#DIV/0!</v>
      </c>
      <c r="K280" s="216" t="e">
        <f t="shared" si="190"/>
        <v>#DIV/0!</v>
      </c>
      <c r="L280" s="216"/>
      <c r="M280" s="215" t="e">
        <f>RANK(K280, K$255:$K$287)</f>
        <v>#DIV/0!</v>
      </c>
      <c r="N280" s="421"/>
      <c r="O280" s="211"/>
      <c r="P280" s="211"/>
      <c r="Q280" s="211"/>
      <c r="R280" s="214" t="e">
        <f t="shared" si="183"/>
        <v>#DIV/0!</v>
      </c>
      <c r="S280" s="211" t="e">
        <f t="shared" si="191"/>
        <v>#DIV/0!</v>
      </c>
      <c r="T280" s="218"/>
      <c r="U280" s="211"/>
      <c r="V280" s="211"/>
      <c r="W280" s="214" t="e">
        <f t="shared" si="184"/>
        <v>#DIV/0!</v>
      </c>
      <c r="X280" s="211" t="e">
        <f t="shared" si="192"/>
        <v>#DIV/0!</v>
      </c>
      <c r="Y280" s="218"/>
      <c r="Z280" s="211"/>
      <c r="AA280" s="211"/>
      <c r="AB280" s="214" t="e">
        <f t="shared" si="185"/>
        <v>#DIV/0!</v>
      </c>
      <c r="AC280" s="211" t="e">
        <f t="shared" si="193"/>
        <v>#DIV/0!</v>
      </c>
      <c r="AD280" s="218"/>
      <c r="AE280" s="211"/>
      <c r="AF280" s="217"/>
      <c r="AG280" s="214" t="e">
        <f t="shared" si="186"/>
        <v>#DIV/0!</v>
      </c>
      <c r="AH280" s="211" t="e">
        <f t="shared" si="194"/>
        <v>#DIV/0!</v>
      </c>
      <c r="AI280" s="218"/>
      <c r="AJ280" s="211"/>
      <c r="AK280" s="211"/>
      <c r="AL280" s="214" t="e">
        <f t="shared" si="187"/>
        <v>#DIV/0!</v>
      </c>
      <c r="AM280" s="211" t="e">
        <f t="shared" si="195"/>
        <v>#DIV/0!</v>
      </c>
      <c r="AN280" s="218"/>
      <c r="AO280" s="211"/>
      <c r="AP280" s="211"/>
      <c r="AQ280" s="214" t="e">
        <f t="shared" si="188"/>
        <v>#DIV/0!</v>
      </c>
      <c r="AR280" s="211" t="e">
        <f t="shared" si="196"/>
        <v>#DIV/0!</v>
      </c>
      <c r="AS280" s="218"/>
      <c r="AT280" s="211"/>
      <c r="AU280" s="211"/>
      <c r="AV280" s="214" t="e">
        <f t="shared" si="189"/>
        <v>#DIV/0!</v>
      </c>
      <c r="AW280" s="211" t="e">
        <f t="shared" si="197"/>
        <v>#DIV/0!</v>
      </c>
      <c r="AX280" s="218"/>
    </row>
    <row r="281" spans="2:50" ht="14.25" customHeight="1">
      <c r="B281" s="209"/>
      <c r="C281" s="209">
        <v>27</v>
      </c>
      <c r="D281" s="212"/>
      <c r="E281" s="213"/>
      <c r="F281" s="209"/>
      <c r="G281" s="214" t="e">
        <f t="shared" si="182"/>
        <v>#DIV/0!</v>
      </c>
      <c r="H281" s="214"/>
      <c r="I281" s="215" t="e">
        <f t="shared" si="190"/>
        <v>#DIV/0!</v>
      </c>
      <c r="J281" s="215" t="e">
        <f t="shared" si="190"/>
        <v>#DIV/0!</v>
      </c>
      <c r="K281" s="216" t="e">
        <f t="shared" si="190"/>
        <v>#DIV/0!</v>
      </c>
      <c r="L281" s="216"/>
      <c r="M281" s="215" t="e">
        <f>RANK(K281, K$255:$K$287)</f>
        <v>#DIV/0!</v>
      </c>
      <c r="N281" s="421"/>
      <c r="O281" s="211"/>
      <c r="P281" s="211"/>
      <c r="Q281" s="211"/>
      <c r="R281" s="214" t="e">
        <f t="shared" si="183"/>
        <v>#DIV/0!</v>
      </c>
      <c r="S281" s="211" t="e">
        <f t="shared" si="191"/>
        <v>#DIV/0!</v>
      </c>
      <c r="T281" s="218"/>
      <c r="U281" s="211"/>
      <c r="V281" s="211"/>
      <c r="W281" s="214" t="e">
        <f t="shared" si="184"/>
        <v>#DIV/0!</v>
      </c>
      <c r="X281" s="211" t="e">
        <f t="shared" si="192"/>
        <v>#DIV/0!</v>
      </c>
      <c r="Y281" s="218"/>
      <c r="Z281" s="211"/>
      <c r="AA281" s="211"/>
      <c r="AB281" s="214" t="e">
        <f t="shared" si="185"/>
        <v>#DIV/0!</v>
      </c>
      <c r="AC281" s="211" t="e">
        <f t="shared" si="193"/>
        <v>#DIV/0!</v>
      </c>
      <c r="AD281" s="218"/>
      <c r="AE281" s="211"/>
      <c r="AF281" s="217"/>
      <c r="AG281" s="214" t="e">
        <f t="shared" si="186"/>
        <v>#DIV/0!</v>
      </c>
      <c r="AH281" s="211" t="e">
        <f t="shared" si="194"/>
        <v>#DIV/0!</v>
      </c>
      <c r="AI281" s="218"/>
      <c r="AJ281" s="211"/>
      <c r="AK281" s="211"/>
      <c r="AL281" s="214" t="e">
        <f t="shared" si="187"/>
        <v>#DIV/0!</v>
      </c>
      <c r="AM281" s="211" t="e">
        <f t="shared" si="195"/>
        <v>#DIV/0!</v>
      </c>
      <c r="AN281" s="218"/>
      <c r="AO281" s="211"/>
      <c r="AP281" s="211"/>
      <c r="AQ281" s="214" t="e">
        <f t="shared" si="188"/>
        <v>#DIV/0!</v>
      </c>
      <c r="AR281" s="211" t="e">
        <f t="shared" si="196"/>
        <v>#DIV/0!</v>
      </c>
      <c r="AS281" s="218"/>
      <c r="AT281" s="211"/>
      <c r="AU281" s="211"/>
      <c r="AV281" s="214" t="e">
        <f t="shared" si="189"/>
        <v>#DIV/0!</v>
      </c>
      <c r="AW281" s="211" t="e">
        <f t="shared" si="197"/>
        <v>#DIV/0!</v>
      </c>
      <c r="AX281" s="218"/>
    </row>
    <row r="282" spans="2:50" ht="14.25" customHeight="1">
      <c r="B282" s="422" t="s">
        <v>210</v>
      </c>
      <c r="C282" s="209">
        <v>28</v>
      </c>
      <c r="D282" s="212"/>
      <c r="E282" s="209"/>
      <c r="F282" s="209"/>
      <c r="G282" s="214" t="e">
        <f t="shared" si="182"/>
        <v>#DIV/0!</v>
      </c>
      <c r="H282" s="422"/>
      <c r="I282" s="215" t="e">
        <f t="shared" si="190"/>
        <v>#DIV/0!</v>
      </c>
      <c r="J282" s="215" t="e">
        <f t="shared" si="190"/>
        <v>#DIV/0!</v>
      </c>
      <c r="K282" s="216" t="e">
        <f t="shared" si="190"/>
        <v>#DIV/0!</v>
      </c>
      <c r="L282" s="422"/>
      <c r="M282" s="215" t="e">
        <f>RANK(K282, K$255:$K$287)</f>
        <v>#DIV/0!</v>
      </c>
      <c r="N282" s="419" t="s">
        <v>128</v>
      </c>
      <c r="O282" s="419" t="s">
        <v>77</v>
      </c>
      <c r="P282" s="211"/>
      <c r="Q282" s="211"/>
      <c r="R282" s="214" t="e">
        <f t="shared" si="183"/>
        <v>#DIV/0!</v>
      </c>
      <c r="S282" s="211" t="e">
        <f t="shared" si="191"/>
        <v>#DIV/0!</v>
      </c>
      <c r="T282" s="415"/>
      <c r="U282" s="211"/>
      <c r="V282" s="211"/>
      <c r="W282" s="214" t="e">
        <f t="shared" si="184"/>
        <v>#DIV/0!</v>
      </c>
      <c r="X282" s="211" t="e">
        <f t="shared" si="192"/>
        <v>#DIV/0!</v>
      </c>
      <c r="Y282" s="413"/>
      <c r="Z282" s="211"/>
      <c r="AA282" s="211"/>
      <c r="AB282" s="214" t="e">
        <f t="shared" si="185"/>
        <v>#DIV/0!</v>
      </c>
      <c r="AC282" s="211" t="e">
        <f t="shared" si="193"/>
        <v>#DIV/0!</v>
      </c>
      <c r="AD282" s="415"/>
      <c r="AE282" s="211"/>
      <c r="AF282" s="211"/>
      <c r="AG282" s="214" t="e">
        <f t="shared" si="186"/>
        <v>#DIV/0!</v>
      </c>
      <c r="AH282" s="211" t="e">
        <f t="shared" si="194"/>
        <v>#DIV/0!</v>
      </c>
      <c r="AI282" s="413"/>
      <c r="AJ282" s="211"/>
      <c r="AK282" s="211"/>
      <c r="AL282" s="214" t="e">
        <f t="shared" si="187"/>
        <v>#DIV/0!</v>
      </c>
      <c r="AM282" s="211" t="e">
        <f t="shared" si="195"/>
        <v>#DIV/0!</v>
      </c>
      <c r="AN282" s="414"/>
      <c r="AO282" s="211"/>
      <c r="AP282" s="211"/>
      <c r="AQ282" s="214" t="e">
        <f t="shared" si="188"/>
        <v>#DIV/0!</v>
      </c>
      <c r="AR282" s="211" t="e">
        <f t="shared" si="196"/>
        <v>#DIV/0!</v>
      </c>
      <c r="AS282" s="413"/>
      <c r="AT282" s="211"/>
      <c r="AU282" s="211"/>
      <c r="AV282" s="214" t="e">
        <f t="shared" si="189"/>
        <v>#DIV/0!</v>
      </c>
      <c r="AW282" s="211" t="e">
        <f t="shared" si="197"/>
        <v>#DIV/0!</v>
      </c>
      <c r="AX282" s="414"/>
    </row>
    <row r="283" spans="2:50" ht="14.25" customHeight="1">
      <c r="B283" s="418"/>
      <c r="C283" s="209">
        <v>29</v>
      </c>
      <c r="D283" s="212"/>
      <c r="E283" s="209"/>
      <c r="F283" s="209"/>
      <c r="G283" s="214" t="e">
        <f t="shared" si="182"/>
        <v>#DIV/0!</v>
      </c>
      <c r="H283" s="418"/>
      <c r="I283" s="215" t="e">
        <f t="shared" si="190"/>
        <v>#DIV/0!</v>
      </c>
      <c r="J283" s="215" t="e">
        <f t="shared" si="190"/>
        <v>#DIV/0!</v>
      </c>
      <c r="K283" s="216" t="e">
        <f t="shared" si="190"/>
        <v>#DIV/0!</v>
      </c>
      <c r="L283" s="418"/>
      <c r="M283" s="215" t="e">
        <f>RANK(K283, K$255:$K$287)</f>
        <v>#DIV/0!</v>
      </c>
      <c r="N283" s="420"/>
      <c r="O283" s="420"/>
      <c r="P283" s="211"/>
      <c r="Q283" s="211"/>
      <c r="R283" s="214" t="e">
        <f t="shared" si="183"/>
        <v>#DIV/0!</v>
      </c>
      <c r="S283" s="211" t="e">
        <f t="shared" si="191"/>
        <v>#DIV/0!</v>
      </c>
      <c r="T283" s="423"/>
      <c r="U283" s="211"/>
      <c r="V283" s="211"/>
      <c r="W283" s="214" t="e">
        <f t="shared" si="184"/>
        <v>#DIV/0!</v>
      </c>
      <c r="X283" s="211" t="e">
        <f t="shared" si="192"/>
        <v>#DIV/0!</v>
      </c>
      <c r="Y283" s="416"/>
      <c r="Z283" s="211"/>
      <c r="AA283" s="211"/>
      <c r="AB283" s="214" t="e">
        <f t="shared" si="185"/>
        <v>#DIV/0!</v>
      </c>
      <c r="AC283" s="211" t="e">
        <f t="shared" si="193"/>
        <v>#DIV/0!</v>
      </c>
      <c r="AD283" s="423"/>
      <c r="AE283" s="211"/>
      <c r="AF283" s="211"/>
      <c r="AG283" s="214" t="e">
        <f t="shared" si="186"/>
        <v>#DIV/0!</v>
      </c>
      <c r="AH283" s="211" t="e">
        <f t="shared" si="194"/>
        <v>#DIV/0!</v>
      </c>
      <c r="AI283" s="416"/>
      <c r="AJ283" s="211"/>
      <c r="AK283" s="211"/>
      <c r="AL283" s="214" t="e">
        <f t="shared" si="187"/>
        <v>#DIV/0!</v>
      </c>
      <c r="AM283" s="211" t="e">
        <f t="shared" si="195"/>
        <v>#DIV/0!</v>
      </c>
      <c r="AN283" s="417"/>
      <c r="AO283" s="211"/>
      <c r="AP283" s="211"/>
      <c r="AQ283" s="214" t="e">
        <f t="shared" si="188"/>
        <v>#DIV/0!</v>
      </c>
      <c r="AR283" s="211" t="e">
        <f t="shared" si="196"/>
        <v>#DIV/0!</v>
      </c>
      <c r="AS283" s="416"/>
      <c r="AT283" s="211"/>
      <c r="AU283" s="211"/>
      <c r="AV283" s="214" t="e">
        <f t="shared" si="189"/>
        <v>#DIV/0!</v>
      </c>
      <c r="AW283" s="211" t="e">
        <f t="shared" si="197"/>
        <v>#DIV/0!</v>
      </c>
      <c r="AX283" s="417"/>
    </row>
    <row r="284" spans="2:50" ht="14.25" customHeight="1">
      <c r="B284" s="209" t="s">
        <v>129</v>
      </c>
      <c r="C284" s="209">
        <v>30</v>
      </c>
      <c r="D284" s="212"/>
      <c r="E284" s="209"/>
      <c r="F284" s="209"/>
      <c r="G284" s="214" t="e">
        <f t="shared" si="182"/>
        <v>#DIV/0!</v>
      </c>
      <c r="H284" s="209" t="s">
        <v>132</v>
      </c>
      <c r="I284" s="215" t="e">
        <f t="shared" si="190"/>
        <v>#DIV/0!</v>
      </c>
      <c r="J284" s="215" t="e">
        <f t="shared" si="190"/>
        <v>#DIV/0!</v>
      </c>
      <c r="K284" s="216" t="e">
        <f t="shared" si="190"/>
        <v>#DIV/0!</v>
      </c>
      <c r="L284" s="210" t="s">
        <v>132</v>
      </c>
      <c r="M284" s="215" t="e">
        <f>RANK(K284, K$255:$K$287)</f>
        <v>#DIV/0!</v>
      </c>
      <c r="N284" s="500"/>
      <c r="O284" s="497" t="s">
        <v>135</v>
      </c>
      <c r="P284" s="211"/>
      <c r="Q284" s="217"/>
      <c r="R284" s="214" t="e">
        <f>Q284/P284</f>
        <v>#DIV/0!</v>
      </c>
      <c r="S284" s="211" t="e">
        <f t="shared" si="191"/>
        <v>#DIV/0!</v>
      </c>
      <c r="T284" s="211" t="s">
        <v>132</v>
      </c>
      <c r="U284" s="211"/>
      <c r="V284" s="211"/>
      <c r="W284" s="214" t="e">
        <f>V284/U284</f>
        <v>#DIV/0!</v>
      </c>
      <c r="X284" s="211" t="e">
        <f t="shared" si="192"/>
        <v>#DIV/0!</v>
      </c>
      <c r="Y284" s="211" t="s">
        <v>132</v>
      </c>
      <c r="Z284" s="211"/>
      <c r="AA284" s="211"/>
      <c r="AB284" s="214" t="e">
        <f>AA284/Z284</f>
        <v>#DIV/0!</v>
      </c>
      <c r="AC284" s="211" t="e">
        <f t="shared" si="193"/>
        <v>#DIV/0!</v>
      </c>
      <c r="AD284" s="211" t="s">
        <v>132</v>
      </c>
      <c r="AE284" s="211"/>
      <c r="AF284" s="211"/>
      <c r="AG284" s="214" t="e">
        <f>AF284/AE284</f>
        <v>#DIV/0!</v>
      </c>
      <c r="AH284" s="211" t="e">
        <f t="shared" si="194"/>
        <v>#DIV/0!</v>
      </c>
      <c r="AI284" s="211" t="s">
        <v>132</v>
      </c>
      <c r="AJ284" s="211"/>
      <c r="AK284" s="211"/>
      <c r="AL284" s="214" t="e">
        <f>AK284/AJ284</f>
        <v>#DIV/0!</v>
      </c>
      <c r="AM284" s="211" t="e">
        <f t="shared" si="195"/>
        <v>#DIV/0!</v>
      </c>
      <c r="AN284" s="211" t="s">
        <v>132</v>
      </c>
      <c r="AO284" s="211"/>
      <c r="AP284" s="211"/>
      <c r="AQ284" s="214" t="e">
        <f>AP284/AO284</f>
        <v>#DIV/0!</v>
      </c>
      <c r="AR284" s="211" t="e">
        <f t="shared" si="196"/>
        <v>#DIV/0!</v>
      </c>
      <c r="AS284" s="211" t="s">
        <v>132</v>
      </c>
      <c r="AT284" s="211"/>
      <c r="AU284" s="211"/>
      <c r="AV284" s="214" t="e">
        <f>AU284/AT284</f>
        <v>#DIV/0!</v>
      </c>
      <c r="AW284" s="211" t="e">
        <f t="shared" si="197"/>
        <v>#DIV/0!</v>
      </c>
      <c r="AX284" s="211" t="s">
        <v>132</v>
      </c>
    </row>
    <row r="285" spans="2:50" ht="14.25" customHeight="1">
      <c r="B285" s="209"/>
      <c r="C285" s="209">
        <v>31</v>
      </c>
      <c r="D285" s="212"/>
      <c r="E285" s="209"/>
      <c r="F285" s="209"/>
      <c r="G285" s="214" t="e">
        <f t="shared" si="182"/>
        <v>#DIV/0!</v>
      </c>
      <c r="H285" s="209"/>
      <c r="I285" s="215" t="e">
        <f t="shared" si="190"/>
        <v>#DIV/0!</v>
      </c>
      <c r="J285" s="215" t="e">
        <f t="shared" si="190"/>
        <v>#DIV/0!</v>
      </c>
      <c r="K285" s="216" t="e">
        <f t="shared" si="190"/>
        <v>#DIV/0!</v>
      </c>
      <c r="L285" s="210"/>
      <c r="M285" s="215" t="e">
        <f>RANK(K285, K$255:$K$287)</f>
        <v>#DIV/0!</v>
      </c>
      <c r="N285" s="500"/>
      <c r="O285" s="497"/>
      <c r="P285" s="211"/>
      <c r="Q285" s="217"/>
      <c r="R285" s="214" t="e">
        <f t="shared" ref="R285:R287" si="198">Q285/P285</f>
        <v>#DIV/0!</v>
      </c>
      <c r="S285" s="211" t="e">
        <f t="shared" si="191"/>
        <v>#DIV/0!</v>
      </c>
      <c r="T285" s="211"/>
      <c r="U285" s="211"/>
      <c r="V285" s="211"/>
      <c r="W285" s="214" t="e">
        <f t="shared" ref="W285:W287" si="199">V285/U285</f>
        <v>#DIV/0!</v>
      </c>
      <c r="X285" s="211" t="e">
        <f t="shared" si="192"/>
        <v>#DIV/0!</v>
      </c>
      <c r="Y285" s="211"/>
      <c r="Z285" s="211"/>
      <c r="AA285" s="211"/>
      <c r="AB285" s="214" t="e">
        <f t="shared" ref="AB285:AB287" si="200">AA285/Z285</f>
        <v>#DIV/0!</v>
      </c>
      <c r="AC285" s="211" t="e">
        <f t="shared" si="193"/>
        <v>#DIV/0!</v>
      </c>
      <c r="AD285" s="211"/>
      <c r="AE285" s="211"/>
      <c r="AF285" s="211"/>
      <c r="AG285" s="214" t="e">
        <f t="shared" ref="AG285:AG287" si="201">AF285/AE285</f>
        <v>#DIV/0!</v>
      </c>
      <c r="AH285" s="211" t="e">
        <f t="shared" si="194"/>
        <v>#DIV/0!</v>
      </c>
      <c r="AI285" s="211"/>
      <c r="AJ285" s="211"/>
      <c r="AK285" s="211"/>
      <c r="AL285" s="214" t="e">
        <f t="shared" ref="AL285:AL287" si="202">AK285/AJ285</f>
        <v>#DIV/0!</v>
      </c>
      <c r="AM285" s="211" t="e">
        <f t="shared" si="195"/>
        <v>#DIV/0!</v>
      </c>
      <c r="AN285" s="211"/>
      <c r="AO285" s="211"/>
      <c r="AP285" s="211"/>
      <c r="AQ285" s="214" t="e">
        <f t="shared" ref="AQ285:AQ287" si="203">AP285/AO285</f>
        <v>#DIV/0!</v>
      </c>
      <c r="AR285" s="211" t="e">
        <f t="shared" si="196"/>
        <v>#DIV/0!</v>
      </c>
      <c r="AS285" s="211"/>
      <c r="AT285" s="211"/>
      <c r="AU285" s="211"/>
      <c r="AV285" s="214" t="e">
        <f t="shared" ref="AV285:AV287" si="204">AU285/AT285</f>
        <v>#DIV/0!</v>
      </c>
      <c r="AW285" s="211" t="e">
        <f t="shared" si="197"/>
        <v>#DIV/0!</v>
      </c>
      <c r="AX285" s="211"/>
    </row>
    <row r="286" spans="2:50" ht="14.25" customHeight="1">
      <c r="B286" s="209"/>
      <c r="C286" s="209">
        <v>32</v>
      </c>
      <c r="D286" s="212"/>
      <c r="E286" s="209"/>
      <c r="F286" s="209"/>
      <c r="G286" s="214" t="e">
        <f t="shared" si="182"/>
        <v>#DIV/0!</v>
      </c>
      <c r="H286" s="209"/>
      <c r="I286" s="215" t="e">
        <f t="shared" si="190"/>
        <v>#DIV/0!</v>
      </c>
      <c r="J286" s="215" t="e">
        <f t="shared" si="190"/>
        <v>#DIV/0!</v>
      </c>
      <c r="K286" s="216" t="e">
        <f t="shared" si="190"/>
        <v>#DIV/0!</v>
      </c>
      <c r="L286" s="210"/>
      <c r="M286" s="215" t="e">
        <f>RANK(K286, K$255:$K$287)</f>
        <v>#DIV/0!</v>
      </c>
      <c r="N286" s="500"/>
      <c r="O286" s="497"/>
      <c r="P286" s="211"/>
      <c r="Q286" s="217"/>
      <c r="R286" s="214" t="e">
        <f t="shared" si="198"/>
        <v>#DIV/0!</v>
      </c>
      <c r="S286" s="211" t="e">
        <f t="shared" si="191"/>
        <v>#DIV/0!</v>
      </c>
      <c r="T286" s="211"/>
      <c r="U286" s="211"/>
      <c r="V286" s="211"/>
      <c r="W286" s="214" t="e">
        <f t="shared" si="199"/>
        <v>#DIV/0!</v>
      </c>
      <c r="X286" s="211" t="e">
        <f t="shared" si="192"/>
        <v>#DIV/0!</v>
      </c>
      <c r="Y286" s="211"/>
      <c r="Z286" s="211"/>
      <c r="AA286" s="211"/>
      <c r="AB286" s="214" t="e">
        <f t="shared" si="200"/>
        <v>#DIV/0!</v>
      </c>
      <c r="AC286" s="211" t="e">
        <f t="shared" si="193"/>
        <v>#DIV/0!</v>
      </c>
      <c r="AD286" s="211"/>
      <c r="AE286" s="211"/>
      <c r="AF286" s="211"/>
      <c r="AG286" s="214" t="e">
        <f t="shared" si="201"/>
        <v>#DIV/0!</v>
      </c>
      <c r="AH286" s="211" t="e">
        <f t="shared" si="194"/>
        <v>#DIV/0!</v>
      </c>
      <c r="AI286" s="211"/>
      <c r="AJ286" s="211"/>
      <c r="AK286" s="211"/>
      <c r="AL286" s="214" t="e">
        <f t="shared" si="202"/>
        <v>#DIV/0!</v>
      </c>
      <c r="AM286" s="211" t="e">
        <f t="shared" si="195"/>
        <v>#DIV/0!</v>
      </c>
      <c r="AN286" s="211"/>
      <c r="AO286" s="211"/>
      <c r="AP286" s="211"/>
      <c r="AQ286" s="214" t="e">
        <f t="shared" si="203"/>
        <v>#DIV/0!</v>
      </c>
      <c r="AR286" s="211" t="e">
        <f t="shared" si="196"/>
        <v>#DIV/0!</v>
      </c>
      <c r="AS286" s="211"/>
      <c r="AT286" s="211"/>
      <c r="AU286" s="211"/>
      <c r="AV286" s="214" t="e">
        <f t="shared" si="204"/>
        <v>#DIV/0!</v>
      </c>
      <c r="AW286" s="211" t="e">
        <f t="shared" si="197"/>
        <v>#DIV/0!</v>
      </c>
      <c r="AX286" s="211"/>
    </row>
    <row r="287" spans="2:50" ht="14.25" customHeight="1">
      <c r="B287" s="460" t="s">
        <v>142</v>
      </c>
      <c r="C287" s="209">
        <v>33</v>
      </c>
      <c r="D287" s="212"/>
      <c r="E287" s="209"/>
      <c r="F287" s="209"/>
      <c r="G287" s="214" t="e">
        <f t="shared" si="182"/>
        <v>#DIV/0!</v>
      </c>
      <c r="H287" s="501" t="e">
        <f>AVERAGE(G287:G316)</f>
        <v>#DIV/0!</v>
      </c>
      <c r="I287" s="215" t="e">
        <f t="shared" si="190"/>
        <v>#DIV/0!</v>
      </c>
      <c r="J287" s="215" t="e">
        <f t="shared" si="190"/>
        <v>#DIV/0!</v>
      </c>
      <c r="K287" s="216" t="e">
        <f t="shared" si="190"/>
        <v>#DIV/0!</v>
      </c>
      <c r="L287" s="502" t="str">
        <f>IFERROR(AVERAGE(K287:K316),"-")</f>
        <v>-</v>
      </c>
      <c r="M287" s="215" t="e">
        <f>RANK(K287, K$255:$K$287)</f>
        <v>#DIV/0!</v>
      </c>
      <c r="N287" s="500"/>
      <c r="O287" s="497"/>
      <c r="P287" s="211"/>
      <c r="Q287" s="217"/>
      <c r="R287" s="214" t="e">
        <f t="shared" si="198"/>
        <v>#DIV/0!</v>
      </c>
      <c r="S287" s="211" t="e">
        <f t="shared" si="191"/>
        <v>#DIV/0!</v>
      </c>
      <c r="T287" s="498" t="e">
        <f>AVERAGE(R287:R316)</f>
        <v>#DIV/0!</v>
      </c>
      <c r="U287" s="211"/>
      <c r="V287" s="211"/>
      <c r="W287" s="214" t="e">
        <f t="shared" si="199"/>
        <v>#DIV/0!</v>
      </c>
      <c r="X287" s="211" t="e">
        <f t="shared" si="192"/>
        <v>#DIV/0!</v>
      </c>
      <c r="Y287" s="498" t="e">
        <f>AVERAGE(W287:W316)</f>
        <v>#DIV/0!</v>
      </c>
      <c r="Z287" s="211"/>
      <c r="AA287" s="211"/>
      <c r="AB287" s="214" t="e">
        <f t="shared" si="200"/>
        <v>#DIV/0!</v>
      </c>
      <c r="AC287" s="211" t="e">
        <f t="shared" si="193"/>
        <v>#DIV/0!</v>
      </c>
      <c r="AD287" s="498" t="e">
        <f>AVERAGE(AB287:AB316)</f>
        <v>#DIV/0!</v>
      </c>
      <c r="AE287" s="211"/>
      <c r="AF287" s="211"/>
      <c r="AG287" s="214" t="e">
        <f t="shared" si="201"/>
        <v>#DIV/0!</v>
      </c>
      <c r="AH287" s="211" t="e">
        <f t="shared" si="194"/>
        <v>#DIV/0!</v>
      </c>
      <c r="AI287" s="498" t="e">
        <f>AVERAGE(AG287:AG316)</f>
        <v>#DIV/0!</v>
      </c>
      <c r="AJ287" s="211"/>
      <c r="AK287" s="211"/>
      <c r="AL287" s="214" t="e">
        <f t="shared" si="202"/>
        <v>#DIV/0!</v>
      </c>
      <c r="AM287" s="211" t="e">
        <f t="shared" si="195"/>
        <v>#DIV/0!</v>
      </c>
      <c r="AN287" s="498" t="e">
        <f>AVERAGE(AL287:AL316)</f>
        <v>#DIV/0!</v>
      </c>
      <c r="AO287" s="211"/>
      <c r="AP287" s="211"/>
      <c r="AQ287" s="214" t="e">
        <f t="shared" si="203"/>
        <v>#DIV/0!</v>
      </c>
      <c r="AR287" s="211" t="e">
        <f t="shared" si="196"/>
        <v>#DIV/0!</v>
      </c>
      <c r="AS287" s="498" t="e">
        <f>AVERAGE(AQ287:AQ316)</f>
        <v>#DIV/0!</v>
      </c>
      <c r="AT287" s="211"/>
      <c r="AU287" s="211"/>
      <c r="AV287" s="214" t="e">
        <f t="shared" si="204"/>
        <v>#DIV/0!</v>
      </c>
      <c r="AW287" s="211" t="e">
        <f t="shared" si="197"/>
        <v>#DIV/0!</v>
      </c>
      <c r="AX287" s="498" t="e">
        <f>AVERAGE(AV287:AV316)</f>
        <v>#DIV/0!</v>
      </c>
    </row>
    <row r="288" spans="2:50" ht="14.25" customHeight="1">
      <c r="B288" s="460"/>
      <c r="C288" s="209">
        <v>2</v>
      </c>
      <c r="D288" s="212"/>
      <c r="E288" s="213"/>
      <c r="F288" s="209"/>
      <c r="G288" s="214" t="e">
        <f t="shared" ref="G288:G316" si="205">F288/E288</f>
        <v>#DIV/0!</v>
      </c>
      <c r="H288" s="501"/>
      <c r="I288" s="215" t="e">
        <f t="shared" ref="I288:K316" si="206">AVERAGE(P288,U288,Z288,AE288,AJ288,AO288,AT288)</f>
        <v>#DIV/0!</v>
      </c>
      <c r="J288" s="215" t="e">
        <f t="shared" si="206"/>
        <v>#DIV/0!</v>
      </c>
      <c r="K288" s="216" t="e">
        <f t="shared" si="206"/>
        <v>#DIV/0!</v>
      </c>
      <c r="L288" s="502"/>
      <c r="M288" s="215" t="e">
        <f>RANK(K288, K$287:$K$316)</f>
        <v>#DIV/0!</v>
      </c>
      <c r="N288" s="500"/>
      <c r="O288" s="497"/>
      <c r="P288" s="217"/>
      <c r="Q288" s="217"/>
      <c r="R288" s="214" t="e">
        <f t="shared" ref="R288:R315" si="207">Q288/P288</f>
        <v>#DIV/0!</v>
      </c>
      <c r="S288" s="211" t="e">
        <f t="shared" ref="S288:S316" si="208">RANK(R288, R$287:R$316)</f>
        <v>#DIV/0!</v>
      </c>
      <c r="T288" s="498"/>
      <c r="U288" s="217"/>
      <c r="V288" s="217"/>
      <c r="W288" s="214" t="e">
        <f t="shared" ref="W288:W315" si="209">V288/U288</f>
        <v>#DIV/0!</v>
      </c>
      <c r="X288" s="211" t="e">
        <f t="shared" ref="X288:X316" si="210">RANK(W288, W$287:W$316)</f>
        <v>#DIV/0!</v>
      </c>
      <c r="Y288" s="498"/>
      <c r="Z288" s="211"/>
      <c r="AA288" s="217"/>
      <c r="AB288" s="214" t="e">
        <f t="shared" ref="AB288:AB315" si="211">AA288/Z288</f>
        <v>#DIV/0!</v>
      </c>
      <c r="AC288" s="211" t="e">
        <f t="shared" ref="AC288:AC316" si="212">RANK(AB288, AB$287:AB$316)</f>
        <v>#DIV/0!</v>
      </c>
      <c r="AD288" s="498"/>
      <c r="AE288" s="217"/>
      <c r="AF288" s="217"/>
      <c r="AG288" s="214" t="e">
        <f t="shared" ref="AG288:AG315" si="213">AF288/AE288</f>
        <v>#DIV/0!</v>
      </c>
      <c r="AH288" s="211" t="e">
        <f t="shared" ref="AH288:AH316" si="214">RANK(AG288, AG$287:AG$316)</f>
        <v>#DIV/0!</v>
      </c>
      <c r="AI288" s="498"/>
      <c r="AJ288" s="211"/>
      <c r="AK288" s="217"/>
      <c r="AL288" s="214" t="e">
        <f t="shared" ref="AL288:AL315" si="215">AK288/AJ288</f>
        <v>#DIV/0!</v>
      </c>
      <c r="AM288" s="211" t="e">
        <f t="shared" ref="AM288:AM316" si="216">RANK(AL288, AL$287:AL$316)</f>
        <v>#DIV/0!</v>
      </c>
      <c r="AN288" s="498"/>
      <c r="AO288" s="211"/>
      <c r="AP288" s="217"/>
      <c r="AQ288" s="214" t="e">
        <f t="shared" ref="AQ288:AQ315" si="217">AP288/AO288</f>
        <v>#DIV/0!</v>
      </c>
      <c r="AR288" s="211" t="e">
        <f t="shared" ref="AR288:AR316" si="218">RANK(AQ288, AQ$287:AQ$316)</f>
        <v>#DIV/0!</v>
      </c>
      <c r="AS288" s="498"/>
      <c r="AT288" s="211"/>
      <c r="AU288" s="217"/>
      <c r="AV288" s="214" t="e">
        <f t="shared" ref="AV288:AV315" si="219">AU288/AT288</f>
        <v>#DIV/0!</v>
      </c>
      <c r="AW288" s="211" t="e">
        <f t="shared" ref="AW288:AW316" si="220">RANK(AV288, AV$287:AV$316)</f>
        <v>#DIV/0!</v>
      </c>
      <c r="AX288" s="498"/>
    </row>
    <row r="289" spans="2:50" ht="14.25" customHeight="1">
      <c r="B289" s="460"/>
      <c r="C289" s="209">
        <v>3</v>
      </c>
      <c r="D289" s="212"/>
      <c r="E289" s="213"/>
      <c r="F289" s="209"/>
      <c r="G289" s="214" t="e">
        <f t="shared" si="205"/>
        <v>#DIV/0!</v>
      </c>
      <c r="H289" s="501"/>
      <c r="I289" s="215" t="e">
        <f t="shared" si="206"/>
        <v>#DIV/0!</v>
      </c>
      <c r="J289" s="215" t="e">
        <f t="shared" si="206"/>
        <v>#DIV/0!</v>
      </c>
      <c r="K289" s="216" t="e">
        <f t="shared" si="206"/>
        <v>#DIV/0!</v>
      </c>
      <c r="L289" s="502"/>
      <c r="M289" s="215" t="e">
        <f>RANK(K289, K$287:$K$316)</f>
        <v>#DIV/0!</v>
      </c>
      <c r="N289" s="500"/>
      <c r="O289" s="497"/>
      <c r="P289" s="217"/>
      <c r="Q289" s="217"/>
      <c r="R289" s="214" t="e">
        <f t="shared" si="207"/>
        <v>#DIV/0!</v>
      </c>
      <c r="S289" s="211" t="e">
        <f t="shared" si="208"/>
        <v>#DIV/0!</v>
      </c>
      <c r="T289" s="498"/>
      <c r="U289" s="217"/>
      <c r="V289" s="217"/>
      <c r="W289" s="214" t="e">
        <f t="shared" si="209"/>
        <v>#DIV/0!</v>
      </c>
      <c r="X289" s="211" t="e">
        <f t="shared" si="210"/>
        <v>#DIV/0!</v>
      </c>
      <c r="Y289" s="498"/>
      <c r="Z289" s="211"/>
      <c r="AA289" s="217"/>
      <c r="AB289" s="214" t="e">
        <f t="shared" si="211"/>
        <v>#DIV/0!</v>
      </c>
      <c r="AC289" s="211" t="e">
        <f t="shared" si="212"/>
        <v>#DIV/0!</v>
      </c>
      <c r="AD289" s="498"/>
      <c r="AE289" s="217"/>
      <c r="AF289" s="217"/>
      <c r="AG289" s="214" t="e">
        <f t="shared" si="213"/>
        <v>#DIV/0!</v>
      </c>
      <c r="AH289" s="211" t="e">
        <f t="shared" si="214"/>
        <v>#DIV/0!</v>
      </c>
      <c r="AI289" s="498"/>
      <c r="AJ289" s="211"/>
      <c r="AK289" s="217"/>
      <c r="AL289" s="214" t="e">
        <f t="shared" si="215"/>
        <v>#DIV/0!</v>
      </c>
      <c r="AM289" s="211" t="e">
        <f t="shared" si="216"/>
        <v>#DIV/0!</v>
      </c>
      <c r="AN289" s="498"/>
      <c r="AO289" s="211"/>
      <c r="AP289" s="217"/>
      <c r="AQ289" s="214" t="e">
        <f t="shared" si="217"/>
        <v>#DIV/0!</v>
      </c>
      <c r="AR289" s="211" t="e">
        <f t="shared" si="218"/>
        <v>#DIV/0!</v>
      </c>
      <c r="AS289" s="498"/>
      <c r="AT289" s="211"/>
      <c r="AU289" s="217"/>
      <c r="AV289" s="214" t="e">
        <f t="shared" si="219"/>
        <v>#DIV/0!</v>
      </c>
      <c r="AW289" s="211" t="e">
        <f t="shared" si="220"/>
        <v>#DIV/0!</v>
      </c>
      <c r="AX289" s="498"/>
    </row>
    <row r="290" spans="2:50" ht="14.25" customHeight="1">
      <c r="B290" s="460"/>
      <c r="C290" s="209">
        <v>4</v>
      </c>
      <c r="D290" s="212"/>
      <c r="E290" s="213"/>
      <c r="F290" s="209"/>
      <c r="G290" s="214" t="e">
        <f t="shared" si="205"/>
        <v>#DIV/0!</v>
      </c>
      <c r="H290" s="501"/>
      <c r="I290" s="215" t="e">
        <f t="shared" si="206"/>
        <v>#DIV/0!</v>
      </c>
      <c r="J290" s="215" t="e">
        <f t="shared" si="206"/>
        <v>#DIV/0!</v>
      </c>
      <c r="K290" s="216" t="e">
        <f t="shared" si="206"/>
        <v>#DIV/0!</v>
      </c>
      <c r="L290" s="502"/>
      <c r="M290" s="215" t="e">
        <f>RANK(K290, K$287:$K$316)</f>
        <v>#DIV/0!</v>
      </c>
      <c r="N290" s="500"/>
      <c r="O290" s="497"/>
      <c r="P290" s="217"/>
      <c r="Q290" s="217"/>
      <c r="R290" s="214" t="e">
        <f t="shared" si="207"/>
        <v>#DIV/0!</v>
      </c>
      <c r="S290" s="211" t="e">
        <f t="shared" si="208"/>
        <v>#DIV/0!</v>
      </c>
      <c r="T290" s="498"/>
      <c r="U290" s="217"/>
      <c r="V290" s="217"/>
      <c r="W290" s="214" t="e">
        <f t="shared" si="209"/>
        <v>#DIV/0!</v>
      </c>
      <c r="X290" s="211" t="e">
        <f t="shared" si="210"/>
        <v>#DIV/0!</v>
      </c>
      <c r="Y290" s="498"/>
      <c r="Z290" s="211"/>
      <c r="AA290" s="217"/>
      <c r="AB290" s="214" t="e">
        <f t="shared" si="211"/>
        <v>#DIV/0!</v>
      </c>
      <c r="AC290" s="211" t="e">
        <f t="shared" si="212"/>
        <v>#DIV/0!</v>
      </c>
      <c r="AD290" s="498"/>
      <c r="AE290" s="217"/>
      <c r="AF290" s="217"/>
      <c r="AG290" s="214" t="e">
        <f t="shared" si="213"/>
        <v>#DIV/0!</v>
      </c>
      <c r="AH290" s="211" t="e">
        <f t="shared" si="214"/>
        <v>#DIV/0!</v>
      </c>
      <c r="AI290" s="498"/>
      <c r="AJ290" s="211"/>
      <c r="AK290" s="217"/>
      <c r="AL290" s="214" t="e">
        <f t="shared" si="215"/>
        <v>#DIV/0!</v>
      </c>
      <c r="AM290" s="211" t="e">
        <f t="shared" si="216"/>
        <v>#DIV/0!</v>
      </c>
      <c r="AN290" s="498"/>
      <c r="AO290" s="211"/>
      <c r="AP290" s="217"/>
      <c r="AQ290" s="214" t="e">
        <f t="shared" si="217"/>
        <v>#DIV/0!</v>
      </c>
      <c r="AR290" s="211" t="e">
        <f t="shared" si="218"/>
        <v>#DIV/0!</v>
      </c>
      <c r="AS290" s="498"/>
      <c r="AT290" s="211"/>
      <c r="AU290" s="217"/>
      <c r="AV290" s="214" t="e">
        <f t="shared" si="219"/>
        <v>#DIV/0!</v>
      </c>
      <c r="AW290" s="211" t="e">
        <f t="shared" si="220"/>
        <v>#DIV/0!</v>
      </c>
      <c r="AX290" s="498"/>
    </row>
    <row r="291" spans="2:50" ht="14.25" customHeight="1">
      <c r="B291" s="460"/>
      <c r="C291" s="209">
        <v>5</v>
      </c>
      <c r="D291" s="212"/>
      <c r="E291" s="213"/>
      <c r="F291" s="209"/>
      <c r="G291" s="214" t="e">
        <f t="shared" si="205"/>
        <v>#DIV/0!</v>
      </c>
      <c r="H291" s="501"/>
      <c r="I291" s="215" t="e">
        <f t="shared" si="206"/>
        <v>#DIV/0!</v>
      </c>
      <c r="J291" s="215" t="e">
        <f t="shared" si="206"/>
        <v>#DIV/0!</v>
      </c>
      <c r="K291" s="216" t="e">
        <f t="shared" si="206"/>
        <v>#DIV/0!</v>
      </c>
      <c r="L291" s="502"/>
      <c r="M291" s="215" t="e">
        <f>RANK(K291, K$287:$K$316)</f>
        <v>#DIV/0!</v>
      </c>
      <c r="N291" s="500"/>
      <c r="O291" s="497"/>
      <c r="P291" s="217"/>
      <c r="Q291" s="217"/>
      <c r="R291" s="214" t="e">
        <f t="shared" si="207"/>
        <v>#DIV/0!</v>
      </c>
      <c r="S291" s="211" t="e">
        <f t="shared" si="208"/>
        <v>#DIV/0!</v>
      </c>
      <c r="T291" s="498"/>
      <c r="U291" s="217"/>
      <c r="V291" s="217"/>
      <c r="W291" s="214" t="e">
        <f t="shared" si="209"/>
        <v>#DIV/0!</v>
      </c>
      <c r="X291" s="211" t="e">
        <f t="shared" si="210"/>
        <v>#DIV/0!</v>
      </c>
      <c r="Y291" s="498"/>
      <c r="Z291" s="211"/>
      <c r="AA291" s="217"/>
      <c r="AB291" s="214" t="e">
        <f t="shared" si="211"/>
        <v>#DIV/0!</v>
      </c>
      <c r="AC291" s="211" t="e">
        <f t="shared" si="212"/>
        <v>#DIV/0!</v>
      </c>
      <c r="AD291" s="498"/>
      <c r="AE291" s="217"/>
      <c r="AF291" s="217"/>
      <c r="AG291" s="214" t="e">
        <f t="shared" si="213"/>
        <v>#DIV/0!</v>
      </c>
      <c r="AH291" s="211" t="e">
        <f t="shared" si="214"/>
        <v>#DIV/0!</v>
      </c>
      <c r="AI291" s="498"/>
      <c r="AJ291" s="211"/>
      <c r="AK291" s="217"/>
      <c r="AL291" s="214" t="e">
        <f t="shared" si="215"/>
        <v>#DIV/0!</v>
      </c>
      <c r="AM291" s="211" t="e">
        <f t="shared" si="216"/>
        <v>#DIV/0!</v>
      </c>
      <c r="AN291" s="498"/>
      <c r="AO291" s="211"/>
      <c r="AP291" s="217"/>
      <c r="AQ291" s="214" t="e">
        <f t="shared" si="217"/>
        <v>#DIV/0!</v>
      </c>
      <c r="AR291" s="211" t="e">
        <f t="shared" si="218"/>
        <v>#DIV/0!</v>
      </c>
      <c r="AS291" s="498"/>
      <c r="AT291" s="211"/>
      <c r="AU291" s="217"/>
      <c r="AV291" s="214" t="e">
        <f t="shared" si="219"/>
        <v>#DIV/0!</v>
      </c>
      <c r="AW291" s="211" t="e">
        <f>RANK(AV291, AV$287:AV$316)</f>
        <v>#DIV/0!</v>
      </c>
      <c r="AX291" s="498"/>
    </row>
    <row r="292" spans="2:50" ht="14.25" customHeight="1">
      <c r="B292" s="460"/>
      <c r="C292" s="209">
        <v>6</v>
      </c>
      <c r="D292" s="212"/>
      <c r="E292" s="213"/>
      <c r="F292" s="209"/>
      <c r="G292" s="214" t="e">
        <f t="shared" si="205"/>
        <v>#DIV/0!</v>
      </c>
      <c r="H292" s="501"/>
      <c r="I292" s="215" t="e">
        <f t="shared" si="206"/>
        <v>#DIV/0!</v>
      </c>
      <c r="J292" s="215" t="e">
        <f t="shared" si="206"/>
        <v>#DIV/0!</v>
      </c>
      <c r="K292" s="216" t="e">
        <f t="shared" si="206"/>
        <v>#DIV/0!</v>
      </c>
      <c r="L292" s="502"/>
      <c r="M292" s="215" t="e">
        <f>RANK(K292, K$287:$K$316)</f>
        <v>#DIV/0!</v>
      </c>
      <c r="N292" s="500"/>
      <c r="O292" s="497"/>
      <c r="P292" s="217"/>
      <c r="Q292" s="217"/>
      <c r="R292" s="214" t="e">
        <f t="shared" si="207"/>
        <v>#DIV/0!</v>
      </c>
      <c r="S292" s="211" t="e">
        <f t="shared" si="208"/>
        <v>#DIV/0!</v>
      </c>
      <c r="T292" s="498"/>
      <c r="U292" s="217"/>
      <c r="V292" s="217"/>
      <c r="W292" s="214" t="e">
        <f t="shared" si="209"/>
        <v>#DIV/0!</v>
      </c>
      <c r="X292" s="211" t="e">
        <f t="shared" si="210"/>
        <v>#DIV/0!</v>
      </c>
      <c r="Y292" s="498"/>
      <c r="Z292" s="211"/>
      <c r="AA292" s="217"/>
      <c r="AB292" s="214" t="e">
        <f t="shared" si="211"/>
        <v>#DIV/0!</v>
      </c>
      <c r="AC292" s="211" t="e">
        <f t="shared" si="212"/>
        <v>#DIV/0!</v>
      </c>
      <c r="AD292" s="498"/>
      <c r="AE292" s="217"/>
      <c r="AF292" s="217"/>
      <c r="AG292" s="214" t="e">
        <f t="shared" si="213"/>
        <v>#DIV/0!</v>
      </c>
      <c r="AH292" s="211" t="e">
        <f t="shared" si="214"/>
        <v>#DIV/0!</v>
      </c>
      <c r="AI292" s="498"/>
      <c r="AJ292" s="211"/>
      <c r="AK292" s="217"/>
      <c r="AL292" s="214" t="e">
        <f t="shared" si="215"/>
        <v>#DIV/0!</v>
      </c>
      <c r="AM292" s="211" t="e">
        <f t="shared" si="216"/>
        <v>#DIV/0!</v>
      </c>
      <c r="AN292" s="498"/>
      <c r="AO292" s="211"/>
      <c r="AP292" s="217"/>
      <c r="AQ292" s="214" t="e">
        <f t="shared" si="217"/>
        <v>#DIV/0!</v>
      </c>
      <c r="AR292" s="211" t="e">
        <f t="shared" si="218"/>
        <v>#DIV/0!</v>
      </c>
      <c r="AS292" s="498"/>
      <c r="AT292" s="211"/>
      <c r="AU292" s="217"/>
      <c r="AV292" s="214" t="e">
        <f t="shared" si="219"/>
        <v>#DIV/0!</v>
      </c>
      <c r="AW292" s="211" t="e">
        <f t="shared" si="220"/>
        <v>#DIV/0!</v>
      </c>
      <c r="AX292" s="498"/>
    </row>
    <row r="293" spans="2:50" ht="14.25" customHeight="1">
      <c r="B293" s="460"/>
      <c r="C293" s="209">
        <v>7</v>
      </c>
      <c r="D293" s="212"/>
      <c r="E293" s="213"/>
      <c r="F293" s="209"/>
      <c r="G293" s="214" t="e">
        <f t="shared" si="205"/>
        <v>#DIV/0!</v>
      </c>
      <c r="H293" s="501"/>
      <c r="I293" s="215" t="e">
        <f t="shared" si="206"/>
        <v>#DIV/0!</v>
      </c>
      <c r="J293" s="215" t="e">
        <f t="shared" si="206"/>
        <v>#DIV/0!</v>
      </c>
      <c r="K293" s="216" t="e">
        <f t="shared" si="206"/>
        <v>#DIV/0!</v>
      </c>
      <c r="L293" s="502"/>
      <c r="M293" s="215" t="e">
        <f>RANK(K293, K$287:$K$316)</f>
        <v>#DIV/0!</v>
      </c>
      <c r="N293" s="500"/>
      <c r="O293" s="497"/>
      <c r="P293" s="217"/>
      <c r="Q293" s="217"/>
      <c r="R293" s="214" t="e">
        <f t="shared" si="207"/>
        <v>#DIV/0!</v>
      </c>
      <c r="S293" s="211" t="e">
        <f t="shared" si="208"/>
        <v>#DIV/0!</v>
      </c>
      <c r="T293" s="498"/>
      <c r="U293" s="217"/>
      <c r="V293" s="217"/>
      <c r="W293" s="214" t="e">
        <f t="shared" si="209"/>
        <v>#DIV/0!</v>
      </c>
      <c r="X293" s="211" t="e">
        <f t="shared" si="210"/>
        <v>#DIV/0!</v>
      </c>
      <c r="Y293" s="498"/>
      <c r="Z293" s="211"/>
      <c r="AA293" s="217"/>
      <c r="AB293" s="214" t="e">
        <f t="shared" si="211"/>
        <v>#DIV/0!</v>
      </c>
      <c r="AC293" s="211" t="e">
        <f t="shared" si="212"/>
        <v>#DIV/0!</v>
      </c>
      <c r="AD293" s="498"/>
      <c r="AE293" s="217"/>
      <c r="AF293" s="217"/>
      <c r="AG293" s="214" t="e">
        <f t="shared" si="213"/>
        <v>#DIV/0!</v>
      </c>
      <c r="AH293" s="211" t="e">
        <f t="shared" si="214"/>
        <v>#DIV/0!</v>
      </c>
      <c r="AI293" s="498"/>
      <c r="AJ293" s="211"/>
      <c r="AK293" s="217"/>
      <c r="AL293" s="214" t="e">
        <f t="shared" si="215"/>
        <v>#DIV/0!</v>
      </c>
      <c r="AM293" s="211" t="e">
        <f t="shared" si="216"/>
        <v>#DIV/0!</v>
      </c>
      <c r="AN293" s="498"/>
      <c r="AO293" s="211"/>
      <c r="AP293" s="217"/>
      <c r="AQ293" s="214" t="e">
        <f t="shared" si="217"/>
        <v>#DIV/0!</v>
      </c>
      <c r="AR293" s="211" t="e">
        <f t="shared" si="218"/>
        <v>#DIV/0!</v>
      </c>
      <c r="AS293" s="498"/>
      <c r="AT293" s="211"/>
      <c r="AU293" s="217"/>
      <c r="AV293" s="214" t="e">
        <f t="shared" si="219"/>
        <v>#DIV/0!</v>
      </c>
      <c r="AW293" s="211" t="e">
        <f t="shared" si="220"/>
        <v>#DIV/0!</v>
      </c>
      <c r="AX293" s="498"/>
    </row>
    <row r="294" spans="2:50" ht="14.25" customHeight="1">
      <c r="B294" s="460"/>
      <c r="C294" s="209">
        <v>8</v>
      </c>
      <c r="D294" s="212"/>
      <c r="E294" s="213"/>
      <c r="F294" s="209"/>
      <c r="G294" s="214" t="e">
        <f t="shared" si="205"/>
        <v>#DIV/0!</v>
      </c>
      <c r="H294" s="501"/>
      <c r="I294" s="215" t="e">
        <f t="shared" si="206"/>
        <v>#DIV/0!</v>
      </c>
      <c r="J294" s="215" t="e">
        <f t="shared" si="206"/>
        <v>#DIV/0!</v>
      </c>
      <c r="K294" s="216" t="e">
        <f t="shared" si="206"/>
        <v>#DIV/0!</v>
      </c>
      <c r="L294" s="502"/>
      <c r="M294" s="215" t="e">
        <f>RANK(K294, K$287:$K$316)</f>
        <v>#DIV/0!</v>
      </c>
      <c r="N294" s="500"/>
      <c r="O294" s="497"/>
      <c r="P294" s="217"/>
      <c r="Q294" s="217"/>
      <c r="R294" s="214" t="e">
        <f t="shared" si="207"/>
        <v>#DIV/0!</v>
      </c>
      <c r="S294" s="211" t="e">
        <f t="shared" si="208"/>
        <v>#DIV/0!</v>
      </c>
      <c r="T294" s="498"/>
      <c r="U294" s="217"/>
      <c r="V294" s="217"/>
      <c r="W294" s="214" t="e">
        <f t="shared" si="209"/>
        <v>#DIV/0!</v>
      </c>
      <c r="X294" s="211" t="e">
        <f t="shared" si="210"/>
        <v>#DIV/0!</v>
      </c>
      <c r="Y294" s="498"/>
      <c r="Z294" s="211"/>
      <c r="AA294" s="217"/>
      <c r="AB294" s="214" t="e">
        <f t="shared" si="211"/>
        <v>#DIV/0!</v>
      </c>
      <c r="AC294" s="211" t="e">
        <f t="shared" si="212"/>
        <v>#DIV/0!</v>
      </c>
      <c r="AD294" s="498"/>
      <c r="AE294" s="217"/>
      <c r="AF294" s="217"/>
      <c r="AG294" s="214" t="e">
        <f t="shared" si="213"/>
        <v>#DIV/0!</v>
      </c>
      <c r="AH294" s="211" t="e">
        <f t="shared" si="214"/>
        <v>#DIV/0!</v>
      </c>
      <c r="AI294" s="498"/>
      <c r="AJ294" s="211"/>
      <c r="AK294" s="217"/>
      <c r="AL294" s="214" t="e">
        <f t="shared" si="215"/>
        <v>#DIV/0!</v>
      </c>
      <c r="AM294" s="211" t="e">
        <f t="shared" si="216"/>
        <v>#DIV/0!</v>
      </c>
      <c r="AN294" s="498"/>
      <c r="AO294" s="211"/>
      <c r="AP294" s="217"/>
      <c r="AQ294" s="214" t="e">
        <f t="shared" si="217"/>
        <v>#DIV/0!</v>
      </c>
      <c r="AR294" s="211" t="e">
        <f t="shared" si="218"/>
        <v>#DIV/0!</v>
      </c>
      <c r="AS294" s="498"/>
      <c r="AT294" s="211"/>
      <c r="AU294" s="217"/>
      <c r="AV294" s="214" t="e">
        <f t="shared" si="219"/>
        <v>#DIV/0!</v>
      </c>
      <c r="AW294" s="211" t="e">
        <f t="shared" si="220"/>
        <v>#DIV/0!</v>
      </c>
      <c r="AX294" s="498"/>
    </row>
    <row r="295" spans="2:50" ht="14.25" customHeight="1">
      <c r="B295" s="460"/>
      <c r="C295" s="209">
        <v>9</v>
      </c>
      <c r="D295" s="212"/>
      <c r="E295" s="213"/>
      <c r="F295" s="209"/>
      <c r="G295" s="214" t="e">
        <f t="shared" si="205"/>
        <v>#DIV/0!</v>
      </c>
      <c r="H295" s="501"/>
      <c r="I295" s="215" t="e">
        <f t="shared" si="206"/>
        <v>#DIV/0!</v>
      </c>
      <c r="J295" s="215" t="e">
        <f t="shared" si="206"/>
        <v>#DIV/0!</v>
      </c>
      <c r="K295" s="216" t="e">
        <f t="shared" si="206"/>
        <v>#DIV/0!</v>
      </c>
      <c r="L295" s="502"/>
      <c r="M295" s="215" t="e">
        <f>RANK(K295, K$287:$K$316)</f>
        <v>#DIV/0!</v>
      </c>
      <c r="N295" s="500"/>
      <c r="O295" s="497"/>
      <c r="P295" s="217"/>
      <c r="Q295" s="217"/>
      <c r="R295" s="214" t="e">
        <f t="shared" si="207"/>
        <v>#DIV/0!</v>
      </c>
      <c r="S295" s="211" t="e">
        <f t="shared" si="208"/>
        <v>#DIV/0!</v>
      </c>
      <c r="T295" s="498"/>
      <c r="U295" s="217"/>
      <c r="V295" s="217"/>
      <c r="W295" s="214" t="e">
        <f t="shared" si="209"/>
        <v>#DIV/0!</v>
      </c>
      <c r="X295" s="211" t="e">
        <f t="shared" si="210"/>
        <v>#DIV/0!</v>
      </c>
      <c r="Y295" s="498"/>
      <c r="Z295" s="211"/>
      <c r="AA295" s="217"/>
      <c r="AB295" s="214" t="e">
        <f t="shared" si="211"/>
        <v>#DIV/0!</v>
      </c>
      <c r="AC295" s="211" t="e">
        <f t="shared" si="212"/>
        <v>#DIV/0!</v>
      </c>
      <c r="AD295" s="498"/>
      <c r="AE295" s="217"/>
      <c r="AF295" s="217"/>
      <c r="AG295" s="214" t="e">
        <f t="shared" si="213"/>
        <v>#DIV/0!</v>
      </c>
      <c r="AH295" s="211" t="e">
        <f t="shared" si="214"/>
        <v>#DIV/0!</v>
      </c>
      <c r="AI295" s="498"/>
      <c r="AJ295" s="211"/>
      <c r="AK295" s="217"/>
      <c r="AL295" s="214" t="e">
        <f t="shared" si="215"/>
        <v>#DIV/0!</v>
      </c>
      <c r="AM295" s="211" t="e">
        <f t="shared" si="216"/>
        <v>#DIV/0!</v>
      </c>
      <c r="AN295" s="498"/>
      <c r="AO295" s="211"/>
      <c r="AP295" s="217"/>
      <c r="AQ295" s="214" t="e">
        <f t="shared" si="217"/>
        <v>#DIV/0!</v>
      </c>
      <c r="AR295" s="211" t="e">
        <f t="shared" si="218"/>
        <v>#DIV/0!</v>
      </c>
      <c r="AS295" s="498"/>
      <c r="AT295" s="211"/>
      <c r="AU295" s="217"/>
      <c r="AV295" s="214" t="e">
        <f t="shared" si="219"/>
        <v>#DIV/0!</v>
      </c>
      <c r="AW295" s="211" t="e">
        <f t="shared" si="220"/>
        <v>#DIV/0!</v>
      </c>
      <c r="AX295" s="498"/>
    </row>
    <row r="296" spans="2:50" ht="14.25" customHeight="1">
      <c r="B296" s="460"/>
      <c r="C296" s="209">
        <v>10</v>
      </c>
      <c r="D296" s="212"/>
      <c r="E296" s="213"/>
      <c r="F296" s="209"/>
      <c r="G296" s="214" t="e">
        <f t="shared" si="205"/>
        <v>#DIV/0!</v>
      </c>
      <c r="H296" s="501"/>
      <c r="I296" s="215" t="e">
        <f t="shared" si="206"/>
        <v>#DIV/0!</v>
      </c>
      <c r="J296" s="215" t="e">
        <f t="shared" si="206"/>
        <v>#DIV/0!</v>
      </c>
      <c r="K296" s="216" t="e">
        <f t="shared" si="206"/>
        <v>#DIV/0!</v>
      </c>
      <c r="L296" s="502"/>
      <c r="M296" s="215" t="e">
        <f>RANK(K296, K$287:$K$316)</f>
        <v>#DIV/0!</v>
      </c>
      <c r="N296" s="500"/>
      <c r="O296" s="497"/>
      <c r="P296" s="217"/>
      <c r="Q296" s="217"/>
      <c r="R296" s="214" t="e">
        <f t="shared" si="207"/>
        <v>#DIV/0!</v>
      </c>
      <c r="S296" s="211" t="e">
        <f t="shared" si="208"/>
        <v>#DIV/0!</v>
      </c>
      <c r="T296" s="498"/>
      <c r="U296" s="217"/>
      <c r="V296" s="217"/>
      <c r="W296" s="214" t="e">
        <f t="shared" si="209"/>
        <v>#DIV/0!</v>
      </c>
      <c r="X296" s="211" t="e">
        <f t="shared" si="210"/>
        <v>#DIV/0!</v>
      </c>
      <c r="Y296" s="498"/>
      <c r="Z296" s="211"/>
      <c r="AA296" s="217"/>
      <c r="AB296" s="214" t="e">
        <f t="shared" si="211"/>
        <v>#DIV/0!</v>
      </c>
      <c r="AC296" s="211" t="e">
        <f t="shared" si="212"/>
        <v>#DIV/0!</v>
      </c>
      <c r="AD296" s="498"/>
      <c r="AE296" s="217"/>
      <c r="AF296" s="217"/>
      <c r="AG296" s="214" t="e">
        <f t="shared" si="213"/>
        <v>#DIV/0!</v>
      </c>
      <c r="AH296" s="211" t="e">
        <f t="shared" si="214"/>
        <v>#DIV/0!</v>
      </c>
      <c r="AI296" s="498"/>
      <c r="AJ296" s="211"/>
      <c r="AK296" s="217"/>
      <c r="AL296" s="214" t="e">
        <f t="shared" si="215"/>
        <v>#DIV/0!</v>
      </c>
      <c r="AM296" s="211" t="e">
        <f t="shared" si="216"/>
        <v>#DIV/0!</v>
      </c>
      <c r="AN296" s="498"/>
      <c r="AO296" s="211"/>
      <c r="AP296" s="217"/>
      <c r="AQ296" s="214" t="e">
        <f t="shared" si="217"/>
        <v>#DIV/0!</v>
      </c>
      <c r="AR296" s="211" t="e">
        <f t="shared" si="218"/>
        <v>#DIV/0!</v>
      </c>
      <c r="AS296" s="498"/>
      <c r="AT296" s="211"/>
      <c r="AU296" s="217"/>
      <c r="AV296" s="214" t="e">
        <f t="shared" si="219"/>
        <v>#DIV/0!</v>
      </c>
      <c r="AW296" s="211" t="e">
        <f t="shared" si="220"/>
        <v>#DIV/0!</v>
      </c>
      <c r="AX296" s="498"/>
    </row>
    <row r="297" spans="2:50" ht="14.25" customHeight="1">
      <c r="B297" s="460"/>
      <c r="C297" s="209">
        <v>11</v>
      </c>
      <c r="D297" s="212"/>
      <c r="E297" s="213"/>
      <c r="F297" s="209"/>
      <c r="G297" s="214" t="e">
        <f t="shared" si="205"/>
        <v>#DIV/0!</v>
      </c>
      <c r="H297" s="501"/>
      <c r="I297" s="215" t="e">
        <f t="shared" si="206"/>
        <v>#DIV/0!</v>
      </c>
      <c r="J297" s="215" t="e">
        <f t="shared" si="206"/>
        <v>#DIV/0!</v>
      </c>
      <c r="K297" s="216" t="e">
        <f t="shared" si="206"/>
        <v>#DIV/0!</v>
      </c>
      <c r="L297" s="502"/>
      <c r="M297" s="215" t="e">
        <f>RANK(K297, K$287:$K$316)</f>
        <v>#DIV/0!</v>
      </c>
      <c r="N297" s="500"/>
      <c r="O297" s="497"/>
      <c r="P297" s="211"/>
      <c r="Q297" s="211"/>
      <c r="R297" s="214" t="e">
        <f t="shared" si="207"/>
        <v>#DIV/0!</v>
      </c>
      <c r="S297" s="211" t="e">
        <f t="shared" si="208"/>
        <v>#DIV/0!</v>
      </c>
      <c r="T297" s="498"/>
      <c r="U297" s="211"/>
      <c r="V297" s="211"/>
      <c r="W297" s="214" t="e">
        <f t="shared" si="209"/>
        <v>#DIV/0!</v>
      </c>
      <c r="X297" s="211" t="e">
        <f t="shared" si="210"/>
        <v>#DIV/0!</v>
      </c>
      <c r="Y297" s="498"/>
      <c r="Z297" s="211"/>
      <c r="AA297" s="211"/>
      <c r="AB297" s="214" t="e">
        <f t="shared" si="211"/>
        <v>#DIV/0!</v>
      </c>
      <c r="AC297" s="211" t="e">
        <f t="shared" si="212"/>
        <v>#DIV/0!</v>
      </c>
      <c r="AD297" s="498"/>
      <c r="AE297" s="211"/>
      <c r="AF297" s="217"/>
      <c r="AG297" s="214" t="e">
        <f t="shared" si="213"/>
        <v>#DIV/0!</v>
      </c>
      <c r="AH297" s="211" t="e">
        <f t="shared" si="214"/>
        <v>#DIV/0!</v>
      </c>
      <c r="AI297" s="498"/>
      <c r="AJ297" s="211"/>
      <c r="AK297" s="211"/>
      <c r="AL297" s="214" t="e">
        <f t="shared" si="215"/>
        <v>#DIV/0!</v>
      </c>
      <c r="AM297" s="211" t="e">
        <f t="shared" si="216"/>
        <v>#DIV/0!</v>
      </c>
      <c r="AN297" s="498"/>
      <c r="AO297" s="211"/>
      <c r="AP297" s="211"/>
      <c r="AQ297" s="214" t="e">
        <f t="shared" si="217"/>
        <v>#DIV/0!</v>
      </c>
      <c r="AR297" s="211" t="e">
        <f t="shared" si="218"/>
        <v>#DIV/0!</v>
      </c>
      <c r="AS297" s="498"/>
      <c r="AT297" s="211"/>
      <c r="AU297" s="211"/>
      <c r="AV297" s="214" t="e">
        <f t="shared" si="219"/>
        <v>#DIV/0!</v>
      </c>
      <c r="AW297" s="211" t="e">
        <f t="shared" si="220"/>
        <v>#DIV/0!</v>
      </c>
      <c r="AX297" s="498"/>
    </row>
    <row r="298" spans="2:50" ht="14.25" customHeight="1">
      <c r="B298" s="460"/>
      <c r="C298" s="209">
        <v>12</v>
      </c>
      <c r="D298" s="212"/>
      <c r="E298" s="213"/>
      <c r="F298" s="209"/>
      <c r="G298" s="214" t="e">
        <f t="shared" si="205"/>
        <v>#DIV/0!</v>
      </c>
      <c r="H298" s="501"/>
      <c r="I298" s="215" t="e">
        <f t="shared" si="206"/>
        <v>#DIV/0!</v>
      </c>
      <c r="J298" s="215" t="e">
        <f t="shared" si="206"/>
        <v>#DIV/0!</v>
      </c>
      <c r="K298" s="216" t="e">
        <f t="shared" si="206"/>
        <v>#DIV/0!</v>
      </c>
      <c r="L298" s="502"/>
      <c r="M298" s="215" t="e">
        <f>RANK(K298, K$287:$K$316)</f>
        <v>#DIV/0!</v>
      </c>
      <c r="N298" s="500"/>
      <c r="O298" s="497"/>
      <c r="P298" s="211"/>
      <c r="Q298" s="211"/>
      <c r="R298" s="214" t="e">
        <f t="shared" si="207"/>
        <v>#DIV/0!</v>
      </c>
      <c r="S298" s="211" t="e">
        <f t="shared" si="208"/>
        <v>#DIV/0!</v>
      </c>
      <c r="T298" s="498"/>
      <c r="U298" s="211"/>
      <c r="V298" s="211"/>
      <c r="W298" s="214" t="e">
        <f t="shared" si="209"/>
        <v>#DIV/0!</v>
      </c>
      <c r="X298" s="211" t="e">
        <f>RANK(W298, W$287:W$316)</f>
        <v>#DIV/0!</v>
      </c>
      <c r="Y298" s="498"/>
      <c r="Z298" s="211"/>
      <c r="AA298" s="211"/>
      <c r="AB298" s="214" t="e">
        <f t="shared" si="211"/>
        <v>#DIV/0!</v>
      </c>
      <c r="AC298" s="211" t="e">
        <f t="shared" si="212"/>
        <v>#DIV/0!</v>
      </c>
      <c r="AD298" s="498"/>
      <c r="AE298" s="211"/>
      <c r="AF298" s="217"/>
      <c r="AG298" s="214" t="e">
        <f t="shared" si="213"/>
        <v>#DIV/0!</v>
      </c>
      <c r="AH298" s="211" t="e">
        <f t="shared" si="214"/>
        <v>#DIV/0!</v>
      </c>
      <c r="AI298" s="498"/>
      <c r="AJ298" s="211"/>
      <c r="AK298" s="211"/>
      <c r="AL298" s="214" t="e">
        <f t="shared" si="215"/>
        <v>#DIV/0!</v>
      </c>
      <c r="AM298" s="211" t="e">
        <f t="shared" si="216"/>
        <v>#DIV/0!</v>
      </c>
      <c r="AN298" s="498"/>
      <c r="AO298" s="211"/>
      <c r="AP298" s="211"/>
      <c r="AQ298" s="214" t="e">
        <f t="shared" si="217"/>
        <v>#DIV/0!</v>
      </c>
      <c r="AR298" s="211" t="e">
        <f t="shared" si="218"/>
        <v>#DIV/0!</v>
      </c>
      <c r="AS298" s="498"/>
      <c r="AT298" s="211"/>
      <c r="AU298" s="211"/>
      <c r="AV298" s="214" t="e">
        <f t="shared" si="219"/>
        <v>#DIV/0!</v>
      </c>
      <c r="AW298" s="211" t="e">
        <f t="shared" si="220"/>
        <v>#DIV/0!</v>
      </c>
      <c r="AX298" s="498"/>
    </row>
    <row r="299" spans="2:50" ht="14.25" customHeight="1">
      <c r="B299" s="460"/>
      <c r="C299" s="209">
        <v>13</v>
      </c>
      <c r="D299" s="212"/>
      <c r="E299" s="213"/>
      <c r="F299" s="209"/>
      <c r="G299" s="214" t="e">
        <f t="shared" si="205"/>
        <v>#DIV/0!</v>
      </c>
      <c r="H299" s="501"/>
      <c r="I299" s="215" t="e">
        <f t="shared" si="206"/>
        <v>#DIV/0!</v>
      </c>
      <c r="J299" s="215" t="e">
        <f t="shared" si="206"/>
        <v>#DIV/0!</v>
      </c>
      <c r="K299" s="216" t="e">
        <f t="shared" si="206"/>
        <v>#DIV/0!</v>
      </c>
      <c r="L299" s="502"/>
      <c r="M299" s="215" t="e">
        <f>RANK(K299, K$287:$K$316)</f>
        <v>#DIV/0!</v>
      </c>
      <c r="N299" s="500"/>
      <c r="O299" s="497"/>
      <c r="P299" s="211"/>
      <c r="Q299" s="211"/>
      <c r="R299" s="214" t="e">
        <f t="shared" si="207"/>
        <v>#DIV/0!</v>
      </c>
      <c r="S299" s="211" t="e">
        <f t="shared" si="208"/>
        <v>#DIV/0!</v>
      </c>
      <c r="T299" s="498"/>
      <c r="U299" s="211"/>
      <c r="V299" s="211"/>
      <c r="W299" s="214" t="e">
        <f t="shared" si="209"/>
        <v>#DIV/0!</v>
      </c>
      <c r="X299" s="211" t="e">
        <f t="shared" si="210"/>
        <v>#DIV/0!</v>
      </c>
      <c r="Y299" s="498"/>
      <c r="Z299" s="211"/>
      <c r="AA299" s="211"/>
      <c r="AB299" s="214" t="e">
        <f t="shared" si="211"/>
        <v>#DIV/0!</v>
      </c>
      <c r="AC299" s="211" t="e">
        <f t="shared" si="212"/>
        <v>#DIV/0!</v>
      </c>
      <c r="AD299" s="498"/>
      <c r="AE299" s="211"/>
      <c r="AF299" s="217"/>
      <c r="AG299" s="214" t="e">
        <f t="shared" si="213"/>
        <v>#DIV/0!</v>
      </c>
      <c r="AH299" s="211" t="e">
        <f t="shared" si="214"/>
        <v>#DIV/0!</v>
      </c>
      <c r="AI299" s="498"/>
      <c r="AJ299" s="211"/>
      <c r="AK299" s="211"/>
      <c r="AL299" s="214" t="e">
        <f t="shared" si="215"/>
        <v>#DIV/0!</v>
      </c>
      <c r="AM299" s="211" t="e">
        <f t="shared" si="216"/>
        <v>#DIV/0!</v>
      </c>
      <c r="AN299" s="498"/>
      <c r="AO299" s="211"/>
      <c r="AP299" s="211"/>
      <c r="AQ299" s="214" t="e">
        <f t="shared" si="217"/>
        <v>#DIV/0!</v>
      </c>
      <c r="AR299" s="211" t="e">
        <f t="shared" si="218"/>
        <v>#DIV/0!</v>
      </c>
      <c r="AS299" s="498"/>
      <c r="AT299" s="211"/>
      <c r="AU299" s="211"/>
      <c r="AV299" s="214" t="e">
        <f t="shared" si="219"/>
        <v>#DIV/0!</v>
      </c>
      <c r="AW299" s="211" t="e">
        <f t="shared" si="220"/>
        <v>#DIV/0!</v>
      </c>
      <c r="AX299" s="498"/>
    </row>
    <row r="300" spans="2:50" ht="14.25" customHeight="1">
      <c r="B300" s="460"/>
      <c r="C300" s="209">
        <v>14</v>
      </c>
      <c r="D300" s="212"/>
      <c r="E300" s="213"/>
      <c r="F300" s="209"/>
      <c r="G300" s="214" t="e">
        <f t="shared" si="205"/>
        <v>#DIV/0!</v>
      </c>
      <c r="H300" s="501"/>
      <c r="I300" s="215" t="e">
        <f t="shared" si="206"/>
        <v>#DIV/0!</v>
      </c>
      <c r="J300" s="215" t="e">
        <f t="shared" si="206"/>
        <v>#DIV/0!</v>
      </c>
      <c r="K300" s="216" t="e">
        <f t="shared" si="206"/>
        <v>#DIV/0!</v>
      </c>
      <c r="L300" s="502"/>
      <c r="M300" s="215" t="e">
        <f>RANK(K300, K$287:$K$316)</f>
        <v>#DIV/0!</v>
      </c>
      <c r="N300" s="500"/>
      <c r="O300" s="497"/>
      <c r="P300" s="211"/>
      <c r="Q300" s="211"/>
      <c r="R300" s="214" t="e">
        <f t="shared" si="207"/>
        <v>#DIV/0!</v>
      </c>
      <c r="S300" s="211" t="e">
        <f t="shared" si="208"/>
        <v>#DIV/0!</v>
      </c>
      <c r="T300" s="498"/>
      <c r="U300" s="211"/>
      <c r="V300" s="211"/>
      <c r="W300" s="214" t="e">
        <f t="shared" si="209"/>
        <v>#DIV/0!</v>
      </c>
      <c r="X300" s="211" t="e">
        <f t="shared" si="210"/>
        <v>#DIV/0!</v>
      </c>
      <c r="Y300" s="498"/>
      <c r="Z300" s="211"/>
      <c r="AA300" s="211"/>
      <c r="AB300" s="214" t="e">
        <f t="shared" si="211"/>
        <v>#DIV/0!</v>
      </c>
      <c r="AC300" s="211" t="e">
        <f t="shared" si="212"/>
        <v>#DIV/0!</v>
      </c>
      <c r="AD300" s="498"/>
      <c r="AE300" s="211"/>
      <c r="AF300" s="217"/>
      <c r="AG300" s="214" t="e">
        <f t="shared" si="213"/>
        <v>#DIV/0!</v>
      </c>
      <c r="AH300" s="211" t="e">
        <f t="shared" si="214"/>
        <v>#DIV/0!</v>
      </c>
      <c r="AI300" s="498"/>
      <c r="AJ300" s="211"/>
      <c r="AK300" s="211"/>
      <c r="AL300" s="214" t="e">
        <f t="shared" si="215"/>
        <v>#DIV/0!</v>
      </c>
      <c r="AM300" s="211" t="e">
        <f t="shared" si="216"/>
        <v>#DIV/0!</v>
      </c>
      <c r="AN300" s="498"/>
      <c r="AO300" s="211"/>
      <c r="AP300" s="211"/>
      <c r="AQ300" s="214" t="e">
        <f t="shared" si="217"/>
        <v>#DIV/0!</v>
      </c>
      <c r="AR300" s="211" t="e">
        <f t="shared" si="218"/>
        <v>#DIV/0!</v>
      </c>
      <c r="AS300" s="498"/>
      <c r="AT300" s="211"/>
      <c r="AU300" s="211"/>
      <c r="AV300" s="214" t="e">
        <f t="shared" si="219"/>
        <v>#DIV/0!</v>
      </c>
      <c r="AW300" s="211" t="e">
        <f t="shared" si="220"/>
        <v>#DIV/0!</v>
      </c>
      <c r="AX300" s="498"/>
    </row>
    <row r="301" spans="2:50" ht="14.25" customHeight="1">
      <c r="B301" s="460"/>
      <c r="C301" s="209">
        <v>15</v>
      </c>
      <c r="D301" s="212"/>
      <c r="E301" s="213"/>
      <c r="F301" s="209"/>
      <c r="G301" s="214" t="e">
        <f t="shared" si="205"/>
        <v>#DIV/0!</v>
      </c>
      <c r="H301" s="501"/>
      <c r="I301" s="215" t="e">
        <f t="shared" si="206"/>
        <v>#DIV/0!</v>
      </c>
      <c r="J301" s="215" t="e">
        <f t="shared" si="206"/>
        <v>#DIV/0!</v>
      </c>
      <c r="K301" s="216" t="e">
        <f t="shared" si="206"/>
        <v>#DIV/0!</v>
      </c>
      <c r="L301" s="502"/>
      <c r="M301" s="215" t="e">
        <f>RANK(K301, K$287:$K$316)</f>
        <v>#DIV/0!</v>
      </c>
      <c r="N301" s="500"/>
      <c r="O301" s="497"/>
      <c r="P301" s="211"/>
      <c r="Q301" s="211"/>
      <c r="R301" s="214" t="e">
        <f t="shared" si="207"/>
        <v>#DIV/0!</v>
      </c>
      <c r="S301" s="211" t="e">
        <f>RANK(R301, R$287:R$316)</f>
        <v>#DIV/0!</v>
      </c>
      <c r="T301" s="498"/>
      <c r="U301" s="211"/>
      <c r="V301" s="211"/>
      <c r="W301" s="214" t="e">
        <f t="shared" si="209"/>
        <v>#DIV/0!</v>
      </c>
      <c r="X301" s="211" t="e">
        <f>RANK(W301, W$287:W$316)</f>
        <v>#DIV/0!</v>
      </c>
      <c r="Y301" s="498"/>
      <c r="Z301" s="211"/>
      <c r="AA301" s="211"/>
      <c r="AB301" s="214" t="e">
        <f t="shared" si="211"/>
        <v>#DIV/0!</v>
      </c>
      <c r="AC301" s="211" t="e">
        <f>RANK(AB301, AB$287:AB$316)</f>
        <v>#DIV/0!</v>
      </c>
      <c r="AD301" s="498"/>
      <c r="AE301" s="211"/>
      <c r="AF301" s="217"/>
      <c r="AG301" s="214" t="e">
        <f t="shared" si="213"/>
        <v>#DIV/0!</v>
      </c>
      <c r="AH301" s="211" t="e">
        <f>RANK(AG301, AG$287:AG$316)</f>
        <v>#DIV/0!</v>
      </c>
      <c r="AI301" s="498"/>
      <c r="AJ301" s="211"/>
      <c r="AK301" s="211"/>
      <c r="AL301" s="214" t="e">
        <f t="shared" si="215"/>
        <v>#DIV/0!</v>
      </c>
      <c r="AM301" s="211" t="e">
        <f>RANK(AL301, AL$287:AL$316)</f>
        <v>#DIV/0!</v>
      </c>
      <c r="AN301" s="498"/>
      <c r="AO301" s="211"/>
      <c r="AP301" s="211"/>
      <c r="AQ301" s="214" t="e">
        <f t="shared" si="217"/>
        <v>#DIV/0!</v>
      </c>
      <c r="AR301" s="211" t="e">
        <f>RANK(AQ301, AQ$287:AQ$316)</f>
        <v>#DIV/0!</v>
      </c>
      <c r="AS301" s="498"/>
      <c r="AT301" s="211"/>
      <c r="AU301" s="211"/>
      <c r="AV301" s="214" t="e">
        <f t="shared" si="219"/>
        <v>#DIV/0!</v>
      </c>
      <c r="AW301" s="211" t="e">
        <f>RANK(AV301, AV$287:AV$316)</f>
        <v>#DIV/0!</v>
      </c>
      <c r="AX301" s="498"/>
    </row>
    <row r="302" spans="2:50" ht="14.25" customHeight="1">
      <c r="B302" s="460"/>
      <c r="C302" s="209">
        <v>16</v>
      </c>
      <c r="D302" s="212"/>
      <c r="E302" s="213"/>
      <c r="F302" s="209"/>
      <c r="G302" s="214" t="e">
        <f t="shared" si="205"/>
        <v>#DIV/0!</v>
      </c>
      <c r="H302" s="501"/>
      <c r="I302" s="215" t="e">
        <f t="shared" si="206"/>
        <v>#DIV/0!</v>
      </c>
      <c r="J302" s="215" t="e">
        <f t="shared" si="206"/>
        <v>#DIV/0!</v>
      </c>
      <c r="K302" s="216" t="e">
        <f t="shared" si="206"/>
        <v>#DIV/0!</v>
      </c>
      <c r="L302" s="502"/>
      <c r="M302" s="215" t="e">
        <f>RANK(K302, K$287:$K$316)</f>
        <v>#DIV/0!</v>
      </c>
      <c r="N302" s="500"/>
      <c r="O302" s="497"/>
      <c r="P302" s="211"/>
      <c r="Q302" s="211"/>
      <c r="R302" s="214" t="e">
        <f t="shared" si="207"/>
        <v>#DIV/0!</v>
      </c>
      <c r="S302" s="211" t="e">
        <f t="shared" si="208"/>
        <v>#DIV/0!</v>
      </c>
      <c r="T302" s="498"/>
      <c r="U302" s="211"/>
      <c r="V302" s="211"/>
      <c r="W302" s="214" t="e">
        <f t="shared" si="209"/>
        <v>#DIV/0!</v>
      </c>
      <c r="X302" s="211" t="e">
        <f t="shared" si="210"/>
        <v>#DIV/0!</v>
      </c>
      <c r="Y302" s="498"/>
      <c r="Z302" s="211"/>
      <c r="AA302" s="211"/>
      <c r="AB302" s="214" t="e">
        <f t="shared" si="211"/>
        <v>#DIV/0!</v>
      </c>
      <c r="AC302" s="211" t="e">
        <f t="shared" si="212"/>
        <v>#DIV/0!</v>
      </c>
      <c r="AD302" s="498"/>
      <c r="AE302" s="211"/>
      <c r="AF302" s="217"/>
      <c r="AG302" s="214" t="e">
        <f t="shared" si="213"/>
        <v>#DIV/0!</v>
      </c>
      <c r="AH302" s="211" t="e">
        <f t="shared" si="214"/>
        <v>#DIV/0!</v>
      </c>
      <c r="AI302" s="498"/>
      <c r="AJ302" s="211"/>
      <c r="AK302" s="211"/>
      <c r="AL302" s="214" t="e">
        <f t="shared" si="215"/>
        <v>#DIV/0!</v>
      </c>
      <c r="AM302" s="211" t="e">
        <f t="shared" si="216"/>
        <v>#DIV/0!</v>
      </c>
      <c r="AN302" s="498"/>
      <c r="AO302" s="211"/>
      <c r="AP302" s="211"/>
      <c r="AQ302" s="214" t="e">
        <f t="shared" si="217"/>
        <v>#DIV/0!</v>
      </c>
      <c r="AR302" s="211" t="e">
        <f t="shared" si="218"/>
        <v>#DIV/0!</v>
      </c>
      <c r="AS302" s="498"/>
      <c r="AT302" s="211"/>
      <c r="AU302" s="211"/>
      <c r="AV302" s="214" t="e">
        <f t="shared" si="219"/>
        <v>#DIV/0!</v>
      </c>
      <c r="AW302" s="211" t="e">
        <f t="shared" si="220"/>
        <v>#DIV/0!</v>
      </c>
      <c r="AX302" s="498"/>
    </row>
    <row r="303" spans="2:50" ht="14.25" customHeight="1">
      <c r="B303" s="460"/>
      <c r="C303" s="209">
        <v>17</v>
      </c>
      <c r="D303" s="212"/>
      <c r="E303" s="213"/>
      <c r="F303" s="209"/>
      <c r="G303" s="214" t="e">
        <f t="shared" si="205"/>
        <v>#DIV/0!</v>
      </c>
      <c r="H303" s="501"/>
      <c r="I303" s="215" t="e">
        <f t="shared" si="206"/>
        <v>#DIV/0!</v>
      </c>
      <c r="J303" s="215" t="e">
        <f t="shared" si="206"/>
        <v>#DIV/0!</v>
      </c>
      <c r="K303" s="216" t="e">
        <f t="shared" si="206"/>
        <v>#DIV/0!</v>
      </c>
      <c r="L303" s="502"/>
      <c r="M303" s="215" t="e">
        <f>RANK(K303, K$287:$K$316)</f>
        <v>#DIV/0!</v>
      </c>
      <c r="N303" s="500"/>
      <c r="O303" s="497"/>
      <c r="P303" s="211"/>
      <c r="Q303" s="211"/>
      <c r="R303" s="214" t="e">
        <f t="shared" si="207"/>
        <v>#DIV/0!</v>
      </c>
      <c r="S303" s="211" t="e">
        <f t="shared" si="208"/>
        <v>#DIV/0!</v>
      </c>
      <c r="T303" s="498"/>
      <c r="U303" s="211"/>
      <c r="V303" s="211"/>
      <c r="W303" s="214" t="e">
        <f t="shared" si="209"/>
        <v>#DIV/0!</v>
      </c>
      <c r="X303" s="211" t="e">
        <f t="shared" si="210"/>
        <v>#DIV/0!</v>
      </c>
      <c r="Y303" s="498"/>
      <c r="Z303" s="211"/>
      <c r="AA303" s="211"/>
      <c r="AB303" s="214" t="e">
        <f t="shared" si="211"/>
        <v>#DIV/0!</v>
      </c>
      <c r="AC303" s="211" t="e">
        <f t="shared" si="212"/>
        <v>#DIV/0!</v>
      </c>
      <c r="AD303" s="498"/>
      <c r="AE303" s="211"/>
      <c r="AF303" s="217"/>
      <c r="AG303" s="214" t="e">
        <f t="shared" si="213"/>
        <v>#DIV/0!</v>
      </c>
      <c r="AH303" s="211" t="e">
        <f t="shared" si="214"/>
        <v>#DIV/0!</v>
      </c>
      <c r="AI303" s="498"/>
      <c r="AJ303" s="211"/>
      <c r="AK303" s="211"/>
      <c r="AL303" s="214" t="e">
        <f t="shared" si="215"/>
        <v>#DIV/0!</v>
      </c>
      <c r="AM303" s="211" t="e">
        <f t="shared" si="216"/>
        <v>#DIV/0!</v>
      </c>
      <c r="AN303" s="498"/>
      <c r="AO303" s="211"/>
      <c r="AP303" s="211"/>
      <c r="AQ303" s="214" t="e">
        <f t="shared" si="217"/>
        <v>#DIV/0!</v>
      </c>
      <c r="AR303" s="211" t="e">
        <f t="shared" si="218"/>
        <v>#DIV/0!</v>
      </c>
      <c r="AS303" s="498"/>
      <c r="AT303" s="211"/>
      <c r="AU303" s="211"/>
      <c r="AV303" s="214" t="e">
        <f t="shared" si="219"/>
        <v>#DIV/0!</v>
      </c>
      <c r="AW303" s="211" t="e">
        <f t="shared" si="220"/>
        <v>#DIV/0!</v>
      </c>
      <c r="AX303" s="498"/>
    </row>
    <row r="304" spans="2:50" ht="14.25" customHeight="1">
      <c r="B304" s="460"/>
      <c r="C304" s="209">
        <v>18</v>
      </c>
      <c r="D304" s="212"/>
      <c r="E304" s="213"/>
      <c r="F304" s="209"/>
      <c r="G304" s="214" t="e">
        <f t="shared" si="205"/>
        <v>#DIV/0!</v>
      </c>
      <c r="H304" s="501"/>
      <c r="I304" s="215" t="e">
        <f t="shared" si="206"/>
        <v>#DIV/0!</v>
      </c>
      <c r="J304" s="215" t="e">
        <f t="shared" si="206"/>
        <v>#DIV/0!</v>
      </c>
      <c r="K304" s="216" t="e">
        <f t="shared" si="206"/>
        <v>#DIV/0!</v>
      </c>
      <c r="L304" s="502"/>
      <c r="M304" s="215" t="e">
        <f>RANK(K304, K$287:$K$316)</f>
        <v>#DIV/0!</v>
      </c>
      <c r="N304" s="500"/>
      <c r="O304" s="497"/>
      <c r="P304" s="211"/>
      <c r="Q304" s="211"/>
      <c r="R304" s="214" t="e">
        <f t="shared" si="207"/>
        <v>#DIV/0!</v>
      </c>
      <c r="S304" s="211" t="e">
        <f t="shared" si="208"/>
        <v>#DIV/0!</v>
      </c>
      <c r="T304" s="498"/>
      <c r="U304" s="211"/>
      <c r="V304" s="211"/>
      <c r="W304" s="214" t="e">
        <f t="shared" si="209"/>
        <v>#DIV/0!</v>
      </c>
      <c r="X304" s="211" t="e">
        <f t="shared" si="210"/>
        <v>#DIV/0!</v>
      </c>
      <c r="Y304" s="498"/>
      <c r="Z304" s="211"/>
      <c r="AA304" s="211"/>
      <c r="AB304" s="214" t="e">
        <f t="shared" si="211"/>
        <v>#DIV/0!</v>
      </c>
      <c r="AC304" s="211" t="e">
        <f t="shared" si="212"/>
        <v>#DIV/0!</v>
      </c>
      <c r="AD304" s="498"/>
      <c r="AE304" s="211"/>
      <c r="AF304" s="217"/>
      <c r="AG304" s="214" t="e">
        <f t="shared" si="213"/>
        <v>#DIV/0!</v>
      </c>
      <c r="AH304" s="211" t="e">
        <f t="shared" si="214"/>
        <v>#DIV/0!</v>
      </c>
      <c r="AI304" s="498"/>
      <c r="AJ304" s="211"/>
      <c r="AK304" s="211"/>
      <c r="AL304" s="214" t="e">
        <f t="shared" si="215"/>
        <v>#DIV/0!</v>
      </c>
      <c r="AM304" s="211" t="e">
        <f t="shared" si="216"/>
        <v>#DIV/0!</v>
      </c>
      <c r="AN304" s="498"/>
      <c r="AO304" s="211"/>
      <c r="AP304" s="211"/>
      <c r="AQ304" s="214" t="e">
        <f t="shared" si="217"/>
        <v>#DIV/0!</v>
      </c>
      <c r="AR304" s="211" t="e">
        <f t="shared" si="218"/>
        <v>#DIV/0!</v>
      </c>
      <c r="AS304" s="498"/>
      <c r="AT304" s="211"/>
      <c r="AU304" s="211"/>
      <c r="AV304" s="214" t="e">
        <f t="shared" si="219"/>
        <v>#DIV/0!</v>
      </c>
      <c r="AW304" s="211" t="e">
        <f t="shared" si="220"/>
        <v>#DIV/0!</v>
      </c>
      <c r="AX304" s="498"/>
    </row>
    <row r="305" spans="2:50" ht="14.25" customHeight="1">
      <c r="B305" s="460"/>
      <c r="C305" s="209">
        <v>19</v>
      </c>
      <c r="D305" s="212"/>
      <c r="E305" s="213"/>
      <c r="F305" s="209"/>
      <c r="G305" s="214" t="e">
        <f t="shared" si="205"/>
        <v>#DIV/0!</v>
      </c>
      <c r="H305" s="501"/>
      <c r="I305" s="215" t="e">
        <f t="shared" si="206"/>
        <v>#DIV/0!</v>
      </c>
      <c r="J305" s="215" t="e">
        <f t="shared" si="206"/>
        <v>#DIV/0!</v>
      </c>
      <c r="K305" s="216" t="e">
        <f t="shared" si="206"/>
        <v>#DIV/0!</v>
      </c>
      <c r="L305" s="502"/>
      <c r="M305" s="215" t="e">
        <f>RANK(K305, K$287:$K$316)</f>
        <v>#DIV/0!</v>
      </c>
      <c r="N305" s="500"/>
      <c r="O305" s="497"/>
      <c r="P305" s="211"/>
      <c r="Q305" s="211"/>
      <c r="R305" s="214" t="e">
        <f t="shared" si="207"/>
        <v>#DIV/0!</v>
      </c>
      <c r="S305" s="211" t="e">
        <f t="shared" si="208"/>
        <v>#DIV/0!</v>
      </c>
      <c r="T305" s="498"/>
      <c r="U305" s="211"/>
      <c r="V305" s="211"/>
      <c r="W305" s="214" t="e">
        <f t="shared" si="209"/>
        <v>#DIV/0!</v>
      </c>
      <c r="X305" s="211" t="e">
        <f t="shared" si="210"/>
        <v>#DIV/0!</v>
      </c>
      <c r="Y305" s="498"/>
      <c r="Z305" s="211"/>
      <c r="AA305" s="211"/>
      <c r="AB305" s="214" t="e">
        <f t="shared" si="211"/>
        <v>#DIV/0!</v>
      </c>
      <c r="AC305" s="211" t="e">
        <f t="shared" si="212"/>
        <v>#DIV/0!</v>
      </c>
      <c r="AD305" s="498"/>
      <c r="AE305" s="211"/>
      <c r="AF305" s="217"/>
      <c r="AG305" s="214" t="e">
        <f t="shared" si="213"/>
        <v>#DIV/0!</v>
      </c>
      <c r="AH305" s="211" t="e">
        <f t="shared" si="214"/>
        <v>#DIV/0!</v>
      </c>
      <c r="AI305" s="498"/>
      <c r="AJ305" s="211"/>
      <c r="AK305" s="211"/>
      <c r="AL305" s="214" t="e">
        <f t="shared" si="215"/>
        <v>#DIV/0!</v>
      </c>
      <c r="AM305" s="211" t="e">
        <f t="shared" si="216"/>
        <v>#DIV/0!</v>
      </c>
      <c r="AN305" s="498"/>
      <c r="AO305" s="211"/>
      <c r="AP305" s="211"/>
      <c r="AQ305" s="214" t="e">
        <f t="shared" si="217"/>
        <v>#DIV/0!</v>
      </c>
      <c r="AR305" s="211" t="e">
        <f t="shared" si="218"/>
        <v>#DIV/0!</v>
      </c>
      <c r="AS305" s="498"/>
      <c r="AT305" s="211"/>
      <c r="AU305" s="211"/>
      <c r="AV305" s="214" t="e">
        <f t="shared" si="219"/>
        <v>#DIV/0!</v>
      </c>
      <c r="AW305" s="211" t="e">
        <f t="shared" si="220"/>
        <v>#DIV/0!</v>
      </c>
      <c r="AX305" s="498"/>
    </row>
    <row r="306" spans="2:50" ht="14.25" customHeight="1">
      <c r="B306" s="460"/>
      <c r="C306" s="209">
        <v>20</v>
      </c>
      <c r="D306" s="212"/>
      <c r="E306" s="213"/>
      <c r="F306" s="209"/>
      <c r="G306" s="214" t="e">
        <f t="shared" si="205"/>
        <v>#DIV/0!</v>
      </c>
      <c r="H306" s="501"/>
      <c r="I306" s="215" t="e">
        <f t="shared" si="206"/>
        <v>#DIV/0!</v>
      </c>
      <c r="J306" s="215" t="e">
        <f t="shared" si="206"/>
        <v>#DIV/0!</v>
      </c>
      <c r="K306" s="216" t="e">
        <f t="shared" si="206"/>
        <v>#DIV/0!</v>
      </c>
      <c r="L306" s="502"/>
      <c r="M306" s="215" t="e">
        <f>RANK(K306, K$287:$K$316)</f>
        <v>#DIV/0!</v>
      </c>
      <c r="N306" s="500"/>
      <c r="O306" s="497"/>
      <c r="P306" s="211"/>
      <c r="Q306" s="211"/>
      <c r="R306" s="214" t="e">
        <f t="shared" si="207"/>
        <v>#DIV/0!</v>
      </c>
      <c r="S306" s="211" t="e">
        <f t="shared" si="208"/>
        <v>#DIV/0!</v>
      </c>
      <c r="T306" s="498"/>
      <c r="U306" s="211"/>
      <c r="V306" s="211"/>
      <c r="W306" s="214" t="e">
        <f t="shared" si="209"/>
        <v>#DIV/0!</v>
      </c>
      <c r="X306" s="211" t="e">
        <f t="shared" si="210"/>
        <v>#DIV/0!</v>
      </c>
      <c r="Y306" s="498"/>
      <c r="Z306" s="211"/>
      <c r="AA306" s="211"/>
      <c r="AB306" s="214" t="e">
        <f t="shared" si="211"/>
        <v>#DIV/0!</v>
      </c>
      <c r="AC306" s="211" t="e">
        <f t="shared" si="212"/>
        <v>#DIV/0!</v>
      </c>
      <c r="AD306" s="498"/>
      <c r="AE306" s="211"/>
      <c r="AF306" s="217"/>
      <c r="AG306" s="214" t="e">
        <f t="shared" si="213"/>
        <v>#DIV/0!</v>
      </c>
      <c r="AH306" s="211" t="e">
        <f t="shared" si="214"/>
        <v>#DIV/0!</v>
      </c>
      <c r="AI306" s="498"/>
      <c r="AJ306" s="211"/>
      <c r="AK306" s="211"/>
      <c r="AL306" s="214" t="e">
        <f t="shared" si="215"/>
        <v>#DIV/0!</v>
      </c>
      <c r="AM306" s="211" t="e">
        <f t="shared" si="216"/>
        <v>#DIV/0!</v>
      </c>
      <c r="AN306" s="498"/>
      <c r="AO306" s="211"/>
      <c r="AP306" s="211"/>
      <c r="AQ306" s="214" t="e">
        <f t="shared" si="217"/>
        <v>#DIV/0!</v>
      </c>
      <c r="AR306" s="211" t="e">
        <f t="shared" si="218"/>
        <v>#DIV/0!</v>
      </c>
      <c r="AS306" s="498"/>
      <c r="AT306" s="211"/>
      <c r="AU306" s="211"/>
      <c r="AV306" s="214" t="e">
        <f t="shared" si="219"/>
        <v>#DIV/0!</v>
      </c>
      <c r="AW306" s="211" t="e">
        <f t="shared" si="220"/>
        <v>#DIV/0!</v>
      </c>
      <c r="AX306" s="498"/>
    </row>
    <row r="307" spans="2:50" ht="14.25" customHeight="1">
      <c r="B307" s="460"/>
      <c r="C307" s="209">
        <v>21</v>
      </c>
      <c r="D307" s="212"/>
      <c r="E307" s="213"/>
      <c r="F307" s="209"/>
      <c r="G307" s="214" t="e">
        <f t="shared" si="205"/>
        <v>#DIV/0!</v>
      </c>
      <c r="H307" s="501"/>
      <c r="I307" s="215" t="e">
        <f t="shared" si="206"/>
        <v>#DIV/0!</v>
      </c>
      <c r="J307" s="215" t="e">
        <f t="shared" si="206"/>
        <v>#DIV/0!</v>
      </c>
      <c r="K307" s="216" t="e">
        <f t="shared" si="206"/>
        <v>#DIV/0!</v>
      </c>
      <c r="L307" s="502"/>
      <c r="M307" s="215" t="e">
        <f>RANK(K307, K$287:$K$316)</f>
        <v>#DIV/0!</v>
      </c>
      <c r="N307" s="500"/>
      <c r="O307" s="497"/>
      <c r="P307" s="211"/>
      <c r="Q307" s="211"/>
      <c r="R307" s="214" t="e">
        <f t="shared" si="207"/>
        <v>#DIV/0!</v>
      </c>
      <c r="S307" s="211" t="e">
        <f t="shared" si="208"/>
        <v>#DIV/0!</v>
      </c>
      <c r="T307" s="498"/>
      <c r="U307" s="211"/>
      <c r="V307" s="211"/>
      <c r="W307" s="214" t="e">
        <f t="shared" si="209"/>
        <v>#DIV/0!</v>
      </c>
      <c r="X307" s="211" t="e">
        <f t="shared" si="210"/>
        <v>#DIV/0!</v>
      </c>
      <c r="Y307" s="498"/>
      <c r="Z307" s="211"/>
      <c r="AA307" s="211"/>
      <c r="AB307" s="214" t="e">
        <f t="shared" si="211"/>
        <v>#DIV/0!</v>
      </c>
      <c r="AC307" s="211" t="e">
        <f t="shared" si="212"/>
        <v>#DIV/0!</v>
      </c>
      <c r="AD307" s="498"/>
      <c r="AE307" s="211"/>
      <c r="AF307" s="217"/>
      <c r="AG307" s="214" t="e">
        <f t="shared" si="213"/>
        <v>#DIV/0!</v>
      </c>
      <c r="AH307" s="211" t="e">
        <f t="shared" si="214"/>
        <v>#DIV/0!</v>
      </c>
      <c r="AI307" s="498"/>
      <c r="AJ307" s="211"/>
      <c r="AK307" s="211"/>
      <c r="AL307" s="214" t="e">
        <f t="shared" si="215"/>
        <v>#DIV/0!</v>
      </c>
      <c r="AM307" s="211" t="e">
        <f t="shared" si="216"/>
        <v>#DIV/0!</v>
      </c>
      <c r="AN307" s="498"/>
      <c r="AO307" s="211"/>
      <c r="AP307" s="211"/>
      <c r="AQ307" s="214" t="e">
        <f t="shared" si="217"/>
        <v>#DIV/0!</v>
      </c>
      <c r="AR307" s="211" t="e">
        <f t="shared" si="218"/>
        <v>#DIV/0!</v>
      </c>
      <c r="AS307" s="498"/>
      <c r="AT307" s="211"/>
      <c r="AU307" s="211"/>
      <c r="AV307" s="214" t="e">
        <f t="shared" si="219"/>
        <v>#DIV/0!</v>
      </c>
      <c r="AW307" s="211" t="e">
        <f t="shared" si="220"/>
        <v>#DIV/0!</v>
      </c>
      <c r="AX307" s="498"/>
    </row>
    <row r="308" spans="2:50" ht="14.25" customHeight="1">
      <c r="B308" s="460"/>
      <c r="C308" s="209">
        <v>22</v>
      </c>
      <c r="D308" s="212"/>
      <c r="E308" s="213"/>
      <c r="F308" s="209"/>
      <c r="G308" s="214" t="e">
        <f t="shared" si="205"/>
        <v>#DIV/0!</v>
      </c>
      <c r="H308" s="501"/>
      <c r="I308" s="215" t="e">
        <f t="shared" si="206"/>
        <v>#DIV/0!</v>
      </c>
      <c r="J308" s="215" t="e">
        <f t="shared" si="206"/>
        <v>#DIV/0!</v>
      </c>
      <c r="K308" s="216" t="e">
        <f t="shared" si="206"/>
        <v>#DIV/0!</v>
      </c>
      <c r="L308" s="502"/>
      <c r="M308" s="215" t="e">
        <f>RANK(K308, K$287:$K$316)</f>
        <v>#DIV/0!</v>
      </c>
      <c r="N308" s="500"/>
      <c r="O308" s="497"/>
      <c r="P308" s="211"/>
      <c r="Q308" s="211"/>
      <c r="R308" s="214" t="e">
        <f t="shared" si="207"/>
        <v>#DIV/0!</v>
      </c>
      <c r="S308" s="211" t="e">
        <f t="shared" si="208"/>
        <v>#DIV/0!</v>
      </c>
      <c r="T308" s="498"/>
      <c r="U308" s="211"/>
      <c r="V308" s="211"/>
      <c r="W308" s="214" t="e">
        <f t="shared" si="209"/>
        <v>#DIV/0!</v>
      </c>
      <c r="X308" s="211" t="e">
        <f t="shared" si="210"/>
        <v>#DIV/0!</v>
      </c>
      <c r="Y308" s="498"/>
      <c r="Z308" s="211"/>
      <c r="AA308" s="211"/>
      <c r="AB308" s="214" t="e">
        <f t="shared" si="211"/>
        <v>#DIV/0!</v>
      </c>
      <c r="AC308" s="211" t="e">
        <f t="shared" si="212"/>
        <v>#DIV/0!</v>
      </c>
      <c r="AD308" s="498"/>
      <c r="AE308" s="211"/>
      <c r="AF308" s="217"/>
      <c r="AG308" s="214" t="e">
        <f t="shared" si="213"/>
        <v>#DIV/0!</v>
      </c>
      <c r="AH308" s="211" t="e">
        <f t="shared" si="214"/>
        <v>#DIV/0!</v>
      </c>
      <c r="AI308" s="498"/>
      <c r="AJ308" s="211"/>
      <c r="AK308" s="211"/>
      <c r="AL308" s="214" t="e">
        <f t="shared" si="215"/>
        <v>#DIV/0!</v>
      </c>
      <c r="AM308" s="211" t="e">
        <f t="shared" si="216"/>
        <v>#DIV/0!</v>
      </c>
      <c r="AN308" s="498"/>
      <c r="AO308" s="211"/>
      <c r="AP308" s="211"/>
      <c r="AQ308" s="214" t="e">
        <f t="shared" si="217"/>
        <v>#DIV/0!</v>
      </c>
      <c r="AR308" s="211" t="e">
        <f t="shared" si="218"/>
        <v>#DIV/0!</v>
      </c>
      <c r="AS308" s="498"/>
      <c r="AT308" s="211"/>
      <c r="AU308" s="211"/>
      <c r="AV308" s="214" t="e">
        <f t="shared" si="219"/>
        <v>#DIV/0!</v>
      </c>
      <c r="AW308" s="211" t="e">
        <f t="shared" si="220"/>
        <v>#DIV/0!</v>
      </c>
      <c r="AX308" s="498"/>
    </row>
    <row r="309" spans="2:50" ht="14.25" customHeight="1">
      <c r="B309" s="460"/>
      <c r="C309" s="209">
        <v>23</v>
      </c>
      <c r="D309" s="212"/>
      <c r="E309" s="213"/>
      <c r="F309" s="209"/>
      <c r="G309" s="214" t="e">
        <f t="shared" si="205"/>
        <v>#DIV/0!</v>
      </c>
      <c r="H309" s="501"/>
      <c r="I309" s="215" t="e">
        <f t="shared" si="206"/>
        <v>#DIV/0!</v>
      </c>
      <c r="J309" s="215" t="e">
        <f t="shared" si="206"/>
        <v>#DIV/0!</v>
      </c>
      <c r="K309" s="216" t="e">
        <f t="shared" si="206"/>
        <v>#DIV/0!</v>
      </c>
      <c r="L309" s="502"/>
      <c r="M309" s="215" t="e">
        <f>RANK(K309, K$287:$K$316)</f>
        <v>#DIV/0!</v>
      </c>
      <c r="N309" s="500"/>
      <c r="O309" s="497"/>
      <c r="P309" s="211"/>
      <c r="Q309" s="211"/>
      <c r="R309" s="214" t="e">
        <f t="shared" si="207"/>
        <v>#DIV/0!</v>
      </c>
      <c r="S309" s="211" t="e">
        <f t="shared" si="208"/>
        <v>#DIV/0!</v>
      </c>
      <c r="T309" s="498"/>
      <c r="U309" s="211"/>
      <c r="V309" s="211"/>
      <c r="W309" s="214" t="e">
        <f t="shared" si="209"/>
        <v>#DIV/0!</v>
      </c>
      <c r="X309" s="211" t="e">
        <f t="shared" si="210"/>
        <v>#DIV/0!</v>
      </c>
      <c r="Y309" s="498"/>
      <c r="Z309" s="211"/>
      <c r="AA309" s="211"/>
      <c r="AB309" s="214" t="e">
        <f t="shared" si="211"/>
        <v>#DIV/0!</v>
      </c>
      <c r="AC309" s="211" t="e">
        <f t="shared" si="212"/>
        <v>#DIV/0!</v>
      </c>
      <c r="AD309" s="498"/>
      <c r="AE309" s="211"/>
      <c r="AF309" s="217"/>
      <c r="AG309" s="214" t="e">
        <f t="shared" si="213"/>
        <v>#DIV/0!</v>
      </c>
      <c r="AH309" s="211" t="e">
        <f t="shared" si="214"/>
        <v>#DIV/0!</v>
      </c>
      <c r="AI309" s="498"/>
      <c r="AJ309" s="211"/>
      <c r="AK309" s="211"/>
      <c r="AL309" s="214" t="e">
        <f t="shared" si="215"/>
        <v>#DIV/0!</v>
      </c>
      <c r="AM309" s="211" t="e">
        <f t="shared" si="216"/>
        <v>#DIV/0!</v>
      </c>
      <c r="AN309" s="498"/>
      <c r="AO309" s="211"/>
      <c r="AP309" s="211"/>
      <c r="AQ309" s="214" t="e">
        <f t="shared" si="217"/>
        <v>#DIV/0!</v>
      </c>
      <c r="AR309" s="211" t="e">
        <f t="shared" si="218"/>
        <v>#DIV/0!</v>
      </c>
      <c r="AS309" s="498"/>
      <c r="AT309" s="211"/>
      <c r="AU309" s="211"/>
      <c r="AV309" s="214" t="e">
        <f t="shared" si="219"/>
        <v>#DIV/0!</v>
      </c>
      <c r="AW309" s="211" t="e">
        <f t="shared" si="220"/>
        <v>#DIV/0!</v>
      </c>
      <c r="AX309" s="498"/>
    </row>
    <row r="310" spans="2:50" ht="14.25" customHeight="1">
      <c r="B310" s="460"/>
      <c r="C310" s="209">
        <v>24</v>
      </c>
      <c r="D310" s="212"/>
      <c r="E310" s="213"/>
      <c r="F310" s="209"/>
      <c r="G310" s="214" t="e">
        <f t="shared" si="205"/>
        <v>#DIV/0!</v>
      </c>
      <c r="H310" s="501"/>
      <c r="I310" s="215" t="e">
        <f t="shared" si="206"/>
        <v>#DIV/0!</v>
      </c>
      <c r="J310" s="215" t="e">
        <f t="shared" si="206"/>
        <v>#DIV/0!</v>
      </c>
      <c r="K310" s="216" t="e">
        <f t="shared" si="206"/>
        <v>#DIV/0!</v>
      </c>
      <c r="L310" s="502"/>
      <c r="M310" s="215" t="e">
        <f>RANK(K310, K$287:$K$316)</f>
        <v>#DIV/0!</v>
      </c>
      <c r="N310" s="500"/>
      <c r="O310" s="497"/>
      <c r="P310" s="211"/>
      <c r="Q310" s="211"/>
      <c r="R310" s="214" t="e">
        <f t="shared" si="207"/>
        <v>#DIV/0!</v>
      </c>
      <c r="S310" s="211" t="e">
        <f t="shared" si="208"/>
        <v>#DIV/0!</v>
      </c>
      <c r="T310" s="498"/>
      <c r="U310" s="211"/>
      <c r="V310" s="211"/>
      <c r="W310" s="214" t="e">
        <f t="shared" si="209"/>
        <v>#DIV/0!</v>
      </c>
      <c r="X310" s="211" t="e">
        <f t="shared" si="210"/>
        <v>#DIV/0!</v>
      </c>
      <c r="Y310" s="498"/>
      <c r="Z310" s="211"/>
      <c r="AA310" s="211"/>
      <c r="AB310" s="214" t="e">
        <f t="shared" si="211"/>
        <v>#DIV/0!</v>
      </c>
      <c r="AC310" s="211" t="e">
        <f t="shared" si="212"/>
        <v>#DIV/0!</v>
      </c>
      <c r="AD310" s="498"/>
      <c r="AE310" s="211"/>
      <c r="AF310" s="217"/>
      <c r="AG310" s="214" t="e">
        <f t="shared" si="213"/>
        <v>#DIV/0!</v>
      </c>
      <c r="AH310" s="211" t="e">
        <f t="shared" si="214"/>
        <v>#DIV/0!</v>
      </c>
      <c r="AI310" s="498"/>
      <c r="AJ310" s="211"/>
      <c r="AK310" s="211"/>
      <c r="AL310" s="214" t="e">
        <f t="shared" si="215"/>
        <v>#DIV/0!</v>
      </c>
      <c r="AM310" s="211" t="e">
        <f t="shared" si="216"/>
        <v>#DIV/0!</v>
      </c>
      <c r="AN310" s="498"/>
      <c r="AO310" s="211"/>
      <c r="AP310" s="211"/>
      <c r="AQ310" s="214" t="e">
        <f t="shared" si="217"/>
        <v>#DIV/0!</v>
      </c>
      <c r="AR310" s="211" t="e">
        <f t="shared" si="218"/>
        <v>#DIV/0!</v>
      </c>
      <c r="AS310" s="498"/>
      <c r="AT310" s="211"/>
      <c r="AU310" s="211"/>
      <c r="AV310" s="214" t="e">
        <f t="shared" si="219"/>
        <v>#DIV/0!</v>
      </c>
      <c r="AW310" s="211" t="e">
        <f t="shared" si="220"/>
        <v>#DIV/0!</v>
      </c>
      <c r="AX310" s="498"/>
    </row>
    <row r="311" spans="2:50" ht="14.25" customHeight="1">
      <c r="B311" s="460"/>
      <c r="C311" s="209">
        <v>25</v>
      </c>
      <c r="D311" s="212"/>
      <c r="E311" s="213"/>
      <c r="F311" s="209"/>
      <c r="G311" s="214" t="e">
        <f t="shared" si="205"/>
        <v>#DIV/0!</v>
      </c>
      <c r="H311" s="501"/>
      <c r="I311" s="215" t="e">
        <f t="shared" si="206"/>
        <v>#DIV/0!</v>
      </c>
      <c r="J311" s="215" t="e">
        <f t="shared" si="206"/>
        <v>#DIV/0!</v>
      </c>
      <c r="K311" s="216" t="e">
        <f t="shared" si="206"/>
        <v>#DIV/0!</v>
      </c>
      <c r="L311" s="502"/>
      <c r="M311" s="215" t="e">
        <f>RANK(K311, K$287:$K$316)</f>
        <v>#DIV/0!</v>
      </c>
      <c r="N311" s="500"/>
      <c r="O311" s="497"/>
      <c r="P311" s="211"/>
      <c r="Q311" s="211"/>
      <c r="R311" s="214" t="e">
        <f t="shared" si="207"/>
        <v>#DIV/0!</v>
      </c>
      <c r="S311" s="211" t="e">
        <f t="shared" si="208"/>
        <v>#DIV/0!</v>
      </c>
      <c r="T311" s="498"/>
      <c r="U311" s="211"/>
      <c r="V311" s="211"/>
      <c r="W311" s="214" t="e">
        <f t="shared" si="209"/>
        <v>#DIV/0!</v>
      </c>
      <c r="X311" s="211" t="e">
        <f t="shared" si="210"/>
        <v>#DIV/0!</v>
      </c>
      <c r="Y311" s="498"/>
      <c r="Z311" s="211"/>
      <c r="AA311" s="211"/>
      <c r="AB311" s="214" t="e">
        <f t="shared" si="211"/>
        <v>#DIV/0!</v>
      </c>
      <c r="AC311" s="211" t="e">
        <f t="shared" si="212"/>
        <v>#DIV/0!</v>
      </c>
      <c r="AD311" s="498"/>
      <c r="AE311" s="211"/>
      <c r="AF311" s="217"/>
      <c r="AG311" s="214" t="e">
        <f t="shared" si="213"/>
        <v>#DIV/0!</v>
      </c>
      <c r="AH311" s="211" t="e">
        <f t="shared" si="214"/>
        <v>#DIV/0!</v>
      </c>
      <c r="AI311" s="498"/>
      <c r="AJ311" s="211"/>
      <c r="AK311" s="211"/>
      <c r="AL311" s="214" t="e">
        <f t="shared" si="215"/>
        <v>#DIV/0!</v>
      </c>
      <c r="AM311" s="211" t="e">
        <f t="shared" si="216"/>
        <v>#DIV/0!</v>
      </c>
      <c r="AN311" s="498"/>
      <c r="AO311" s="211"/>
      <c r="AP311" s="211"/>
      <c r="AQ311" s="214" t="e">
        <f t="shared" si="217"/>
        <v>#DIV/0!</v>
      </c>
      <c r="AR311" s="211" t="e">
        <f t="shared" si="218"/>
        <v>#DIV/0!</v>
      </c>
      <c r="AS311" s="498"/>
      <c r="AT311" s="211"/>
      <c r="AU311" s="211"/>
      <c r="AV311" s="214" t="e">
        <f t="shared" si="219"/>
        <v>#DIV/0!</v>
      </c>
      <c r="AW311" s="211" t="e">
        <f t="shared" si="220"/>
        <v>#DIV/0!</v>
      </c>
      <c r="AX311" s="498"/>
    </row>
    <row r="312" spans="2:50" ht="14.25" customHeight="1">
      <c r="B312" s="460"/>
      <c r="C312" s="209">
        <v>26</v>
      </c>
      <c r="D312" s="212"/>
      <c r="E312" s="213"/>
      <c r="F312" s="209"/>
      <c r="G312" s="214" t="e">
        <f t="shared" si="205"/>
        <v>#DIV/0!</v>
      </c>
      <c r="H312" s="501"/>
      <c r="I312" s="215" t="e">
        <f t="shared" si="206"/>
        <v>#DIV/0!</v>
      </c>
      <c r="J312" s="215" t="e">
        <f t="shared" si="206"/>
        <v>#DIV/0!</v>
      </c>
      <c r="K312" s="216" t="e">
        <f t="shared" si="206"/>
        <v>#DIV/0!</v>
      </c>
      <c r="L312" s="502"/>
      <c r="M312" s="215" t="e">
        <f>RANK(K312, K$287:$K$316)</f>
        <v>#DIV/0!</v>
      </c>
      <c r="N312" s="500"/>
      <c r="O312" s="497"/>
      <c r="P312" s="211"/>
      <c r="Q312" s="211"/>
      <c r="R312" s="214" t="e">
        <f t="shared" si="207"/>
        <v>#DIV/0!</v>
      </c>
      <c r="S312" s="211" t="e">
        <f t="shared" si="208"/>
        <v>#DIV/0!</v>
      </c>
      <c r="T312" s="498"/>
      <c r="U312" s="211"/>
      <c r="V312" s="211"/>
      <c r="W312" s="214" t="e">
        <f t="shared" si="209"/>
        <v>#DIV/0!</v>
      </c>
      <c r="X312" s="211" t="e">
        <f t="shared" si="210"/>
        <v>#DIV/0!</v>
      </c>
      <c r="Y312" s="498"/>
      <c r="Z312" s="211"/>
      <c r="AA312" s="211"/>
      <c r="AB312" s="214" t="e">
        <f t="shared" si="211"/>
        <v>#DIV/0!</v>
      </c>
      <c r="AC312" s="211" t="e">
        <f t="shared" si="212"/>
        <v>#DIV/0!</v>
      </c>
      <c r="AD312" s="498"/>
      <c r="AE312" s="211"/>
      <c r="AF312" s="217"/>
      <c r="AG312" s="214" t="e">
        <f t="shared" si="213"/>
        <v>#DIV/0!</v>
      </c>
      <c r="AH312" s="211" t="e">
        <f t="shared" si="214"/>
        <v>#DIV/0!</v>
      </c>
      <c r="AI312" s="498"/>
      <c r="AJ312" s="211"/>
      <c r="AK312" s="211"/>
      <c r="AL312" s="214" t="e">
        <f t="shared" si="215"/>
        <v>#DIV/0!</v>
      </c>
      <c r="AM312" s="211" t="e">
        <f t="shared" si="216"/>
        <v>#DIV/0!</v>
      </c>
      <c r="AN312" s="498"/>
      <c r="AO312" s="211"/>
      <c r="AP312" s="211"/>
      <c r="AQ312" s="214" t="e">
        <f t="shared" si="217"/>
        <v>#DIV/0!</v>
      </c>
      <c r="AR312" s="211" t="e">
        <f t="shared" si="218"/>
        <v>#DIV/0!</v>
      </c>
      <c r="AS312" s="498"/>
      <c r="AT312" s="211"/>
      <c r="AU312" s="211"/>
      <c r="AV312" s="214" t="e">
        <f t="shared" si="219"/>
        <v>#DIV/0!</v>
      </c>
      <c r="AW312" s="211" t="e">
        <f t="shared" si="220"/>
        <v>#DIV/0!</v>
      </c>
      <c r="AX312" s="498"/>
    </row>
    <row r="313" spans="2:50" ht="14.25" customHeight="1">
      <c r="B313" s="460"/>
      <c r="C313" s="209">
        <v>27</v>
      </c>
      <c r="D313" s="212"/>
      <c r="E313" s="213"/>
      <c r="F313" s="209"/>
      <c r="G313" s="214" t="e">
        <f t="shared" si="205"/>
        <v>#DIV/0!</v>
      </c>
      <c r="H313" s="501"/>
      <c r="I313" s="215" t="e">
        <f t="shared" si="206"/>
        <v>#DIV/0!</v>
      </c>
      <c r="J313" s="215" t="e">
        <f t="shared" si="206"/>
        <v>#DIV/0!</v>
      </c>
      <c r="K313" s="216" t="e">
        <f t="shared" si="206"/>
        <v>#DIV/0!</v>
      </c>
      <c r="L313" s="502"/>
      <c r="M313" s="215" t="e">
        <f>RANK(K313, K$287:$K$316)</f>
        <v>#DIV/0!</v>
      </c>
      <c r="N313" s="500"/>
      <c r="O313" s="497"/>
      <c r="P313" s="211"/>
      <c r="Q313" s="211"/>
      <c r="R313" s="214" t="e">
        <f t="shared" si="207"/>
        <v>#DIV/0!</v>
      </c>
      <c r="S313" s="211" t="e">
        <f t="shared" si="208"/>
        <v>#DIV/0!</v>
      </c>
      <c r="T313" s="498"/>
      <c r="U313" s="211"/>
      <c r="V313" s="211"/>
      <c r="W313" s="214" t="e">
        <f t="shared" si="209"/>
        <v>#DIV/0!</v>
      </c>
      <c r="X313" s="211" t="e">
        <f t="shared" si="210"/>
        <v>#DIV/0!</v>
      </c>
      <c r="Y313" s="498"/>
      <c r="Z313" s="211"/>
      <c r="AA313" s="211"/>
      <c r="AB313" s="214" t="e">
        <f t="shared" si="211"/>
        <v>#DIV/0!</v>
      </c>
      <c r="AC313" s="211" t="e">
        <f t="shared" si="212"/>
        <v>#DIV/0!</v>
      </c>
      <c r="AD313" s="498"/>
      <c r="AE313" s="211"/>
      <c r="AF313" s="217"/>
      <c r="AG313" s="214" t="e">
        <f t="shared" si="213"/>
        <v>#DIV/0!</v>
      </c>
      <c r="AH313" s="211" t="e">
        <f t="shared" si="214"/>
        <v>#DIV/0!</v>
      </c>
      <c r="AI313" s="498"/>
      <c r="AJ313" s="211"/>
      <c r="AK313" s="211"/>
      <c r="AL313" s="214" t="e">
        <f t="shared" si="215"/>
        <v>#DIV/0!</v>
      </c>
      <c r="AM313" s="211" t="e">
        <f t="shared" si="216"/>
        <v>#DIV/0!</v>
      </c>
      <c r="AN313" s="498"/>
      <c r="AO313" s="211"/>
      <c r="AP313" s="211"/>
      <c r="AQ313" s="214" t="e">
        <f t="shared" si="217"/>
        <v>#DIV/0!</v>
      </c>
      <c r="AR313" s="211" t="e">
        <f t="shared" si="218"/>
        <v>#DIV/0!</v>
      </c>
      <c r="AS313" s="498"/>
      <c r="AT313" s="211"/>
      <c r="AU313" s="211"/>
      <c r="AV313" s="214" t="e">
        <f t="shared" si="219"/>
        <v>#DIV/0!</v>
      </c>
      <c r="AW313" s="211" t="e">
        <f t="shared" si="220"/>
        <v>#DIV/0!</v>
      </c>
      <c r="AX313" s="498"/>
    </row>
    <row r="314" spans="2:50" ht="14.25" customHeight="1">
      <c r="B314" s="460"/>
      <c r="C314" s="209">
        <v>28</v>
      </c>
      <c r="D314" s="212"/>
      <c r="E314" s="209"/>
      <c r="F314" s="209"/>
      <c r="G314" s="214" t="e">
        <f t="shared" si="205"/>
        <v>#DIV/0!</v>
      </c>
      <c r="H314" s="501"/>
      <c r="I314" s="215" t="e">
        <f t="shared" si="206"/>
        <v>#DIV/0!</v>
      </c>
      <c r="J314" s="215" t="e">
        <f t="shared" si="206"/>
        <v>#DIV/0!</v>
      </c>
      <c r="K314" s="216" t="e">
        <f t="shared" si="206"/>
        <v>#DIV/0!</v>
      </c>
      <c r="L314" s="502"/>
      <c r="M314" s="215" t="e">
        <f>RANK(K314, K$287:$K$316)</f>
        <v>#DIV/0!</v>
      </c>
      <c r="N314" s="500"/>
      <c r="O314" s="497"/>
      <c r="P314" s="211"/>
      <c r="Q314" s="211"/>
      <c r="R314" s="214" t="e">
        <f t="shared" si="207"/>
        <v>#DIV/0!</v>
      </c>
      <c r="S314" s="211" t="e">
        <f t="shared" si="208"/>
        <v>#DIV/0!</v>
      </c>
      <c r="T314" s="498"/>
      <c r="U314" s="211"/>
      <c r="V314" s="211"/>
      <c r="W314" s="214" t="e">
        <f t="shared" si="209"/>
        <v>#DIV/0!</v>
      </c>
      <c r="X314" s="211" t="e">
        <f t="shared" si="210"/>
        <v>#DIV/0!</v>
      </c>
      <c r="Y314" s="498"/>
      <c r="Z314" s="211"/>
      <c r="AA314" s="211"/>
      <c r="AB314" s="214" t="e">
        <f t="shared" si="211"/>
        <v>#DIV/0!</v>
      </c>
      <c r="AC314" s="211" t="e">
        <f t="shared" si="212"/>
        <v>#DIV/0!</v>
      </c>
      <c r="AD314" s="498"/>
      <c r="AE314" s="211"/>
      <c r="AF314" s="211"/>
      <c r="AG314" s="214" t="e">
        <f t="shared" si="213"/>
        <v>#DIV/0!</v>
      </c>
      <c r="AH314" s="211" t="e">
        <f t="shared" si="214"/>
        <v>#DIV/0!</v>
      </c>
      <c r="AI314" s="498"/>
      <c r="AJ314" s="211"/>
      <c r="AK314" s="211"/>
      <c r="AL314" s="214" t="e">
        <f t="shared" si="215"/>
        <v>#DIV/0!</v>
      </c>
      <c r="AM314" s="211" t="e">
        <f t="shared" si="216"/>
        <v>#DIV/0!</v>
      </c>
      <c r="AN314" s="498"/>
      <c r="AO314" s="211"/>
      <c r="AP314" s="211"/>
      <c r="AQ314" s="214" t="e">
        <f t="shared" si="217"/>
        <v>#DIV/0!</v>
      </c>
      <c r="AR314" s="211" t="e">
        <f t="shared" si="218"/>
        <v>#DIV/0!</v>
      </c>
      <c r="AS314" s="498"/>
      <c r="AT314" s="211"/>
      <c r="AU314" s="211"/>
      <c r="AV314" s="214" t="e">
        <f t="shared" si="219"/>
        <v>#DIV/0!</v>
      </c>
      <c r="AW314" s="211" t="e">
        <f t="shared" si="220"/>
        <v>#DIV/0!</v>
      </c>
      <c r="AX314" s="498"/>
    </row>
    <row r="315" spans="2:50" ht="14.25" customHeight="1">
      <c r="B315" s="460"/>
      <c r="C315" s="209">
        <v>29</v>
      </c>
      <c r="D315" s="212"/>
      <c r="E315" s="209"/>
      <c r="F315" s="209"/>
      <c r="G315" s="214" t="e">
        <f t="shared" si="205"/>
        <v>#DIV/0!</v>
      </c>
      <c r="H315" s="501"/>
      <c r="I315" s="215" t="e">
        <f t="shared" si="206"/>
        <v>#DIV/0!</v>
      </c>
      <c r="J315" s="215" t="e">
        <f t="shared" si="206"/>
        <v>#DIV/0!</v>
      </c>
      <c r="K315" s="216" t="e">
        <f t="shared" si="206"/>
        <v>#DIV/0!</v>
      </c>
      <c r="L315" s="502"/>
      <c r="M315" s="215" t="e">
        <f>RANK(K315, K$287:$K$316)</f>
        <v>#DIV/0!</v>
      </c>
      <c r="N315" s="500"/>
      <c r="O315" s="497"/>
      <c r="P315" s="211"/>
      <c r="Q315" s="211"/>
      <c r="R315" s="214" t="e">
        <f t="shared" si="207"/>
        <v>#DIV/0!</v>
      </c>
      <c r="S315" s="211" t="e">
        <f t="shared" si="208"/>
        <v>#DIV/0!</v>
      </c>
      <c r="T315" s="498"/>
      <c r="U315" s="211"/>
      <c r="V315" s="211"/>
      <c r="W315" s="214" t="e">
        <f t="shared" si="209"/>
        <v>#DIV/0!</v>
      </c>
      <c r="X315" s="211" t="e">
        <f t="shared" si="210"/>
        <v>#DIV/0!</v>
      </c>
      <c r="Y315" s="498"/>
      <c r="Z315" s="211"/>
      <c r="AA315" s="211"/>
      <c r="AB315" s="214" t="e">
        <f t="shared" si="211"/>
        <v>#DIV/0!</v>
      </c>
      <c r="AC315" s="211" t="e">
        <f t="shared" si="212"/>
        <v>#DIV/0!</v>
      </c>
      <c r="AD315" s="498"/>
      <c r="AE315" s="211"/>
      <c r="AF315" s="211"/>
      <c r="AG315" s="214" t="e">
        <f t="shared" si="213"/>
        <v>#DIV/0!</v>
      </c>
      <c r="AH315" s="211" t="e">
        <f t="shared" si="214"/>
        <v>#DIV/0!</v>
      </c>
      <c r="AI315" s="498"/>
      <c r="AJ315" s="211"/>
      <c r="AK315" s="211"/>
      <c r="AL315" s="214" t="e">
        <f t="shared" si="215"/>
        <v>#DIV/0!</v>
      </c>
      <c r="AM315" s="211" t="e">
        <f t="shared" si="216"/>
        <v>#DIV/0!</v>
      </c>
      <c r="AN315" s="498"/>
      <c r="AO315" s="211"/>
      <c r="AP315" s="211"/>
      <c r="AQ315" s="214" t="e">
        <f t="shared" si="217"/>
        <v>#DIV/0!</v>
      </c>
      <c r="AR315" s="211" t="e">
        <f t="shared" si="218"/>
        <v>#DIV/0!</v>
      </c>
      <c r="AS315" s="498"/>
      <c r="AT315" s="211"/>
      <c r="AU315" s="211"/>
      <c r="AV315" s="214" t="e">
        <f t="shared" si="219"/>
        <v>#DIV/0!</v>
      </c>
      <c r="AW315" s="211" t="e">
        <f t="shared" si="220"/>
        <v>#DIV/0!</v>
      </c>
      <c r="AX315" s="498"/>
    </row>
    <row r="316" spans="2:50" ht="14.25" customHeight="1">
      <c r="B316" s="460"/>
      <c r="C316" s="209">
        <v>30</v>
      </c>
      <c r="D316" s="212"/>
      <c r="E316" s="209"/>
      <c r="F316" s="209"/>
      <c r="G316" s="214" t="e">
        <f t="shared" si="205"/>
        <v>#DIV/0!</v>
      </c>
      <c r="H316" s="501"/>
      <c r="I316" s="215" t="e">
        <f t="shared" si="206"/>
        <v>#DIV/0!</v>
      </c>
      <c r="J316" s="215" t="e">
        <f t="shared" si="206"/>
        <v>#DIV/0!</v>
      </c>
      <c r="K316" s="216" t="e">
        <f t="shared" si="206"/>
        <v>#DIV/0!</v>
      </c>
      <c r="L316" s="502"/>
      <c r="M316" s="215" t="e">
        <f>RANK(K316, K$287:$K$316)</f>
        <v>#DIV/0!</v>
      </c>
      <c r="N316" s="500"/>
      <c r="O316" s="497"/>
      <c r="P316" s="211"/>
      <c r="Q316" s="217"/>
      <c r="R316" s="214" t="e">
        <f>Q316/P316</f>
        <v>#DIV/0!</v>
      </c>
      <c r="S316" s="211" t="e">
        <f t="shared" si="208"/>
        <v>#DIV/0!</v>
      </c>
      <c r="T316" s="498"/>
      <c r="U316" s="211"/>
      <c r="V316" s="211"/>
      <c r="W316" s="214" t="e">
        <f>V316/U316</f>
        <v>#DIV/0!</v>
      </c>
      <c r="X316" s="211" t="e">
        <f t="shared" si="210"/>
        <v>#DIV/0!</v>
      </c>
      <c r="Y316" s="498"/>
      <c r="Z316" s="211"/>
      <c r="AA316" s="211"/>
      <c r="AB316" s="214" t="e">
        <f>AA316/Z316</f>
        <v>#DIV/0!</v>
      </c>
      <c r="AC316" s="211" t="e">
        <f t="shared" si="212"/>
        <v>#DIV/0!</v>
      </c>
      <c r="AD316" s="498"/>
      <c r="AE316" s="211"/>
      <c r="AF316" s="211"/>
      <c r="AG316" s="214" t="e">
        <f>AF316/AE316</f>
        <v>#DIV/0!</v>
      </c>
      <c r="AH316" s="211" t="e">
        <f t="shared" si="214"/>
        <v>#DIV/0!</v>
      </c>
      <c r="AI316" s="498"/>
      <c r="AJ316" s="211"/>
      <c r="AK316" s="211"/>
      <c r="AL316" s="214" t="e">
        <f>AK316/AJ316</f>
        <v>#DIV/0!</v>
      </c>
      <c r="AM316" s="211" t="e">
        <f t="shared" si="216"/>
        <v>#DIV/0!</v>
      </c>
      <c r="AN316" s="498"/>
      <c r="AO316" s="211"/>
      <c r="AP316" s="211"/>
      <c r="AQ316" s="214" t="e">
        <f>AP316/AO316</f>
        <v>#DIV/0!</v>
      </c>
      <c r="AR316" s="211" t="e">
        <f t="shared" si="218"/>
        <v>#DIV/0!</v>
      </c>
      <c r="AS316" s="498"/>
      <c r="AT316" s="211"/>
      <c r="AU316" s="211"/>
      <c r="AV316" s="214" t="e">
        <f>AU316/AT316</f>
        <v>#DIV/0!</v>
      </c>
      <c r="AW316" s="211" t="e">
        <f t="shared" si="220"/>
        <v>#DIV/0!</v>
      </c>
      <c r="AX316" s="498"/>
    </row>
    <row r="317" spans="2:50" ht="14.25" customHeight="1" collapsed="1">
      <c r="B317" s="503" t="s">
        <v>211</v>
      </c>
      <c r="C317" s="503"/>
      <c r="D317" s="503"/>
      <c r="E317" s="503"/>
      <c r="F317" s="503"/>
      <c r="G317" s="503"/>
      <c r="H317" s="503"/>
      <c r="I317" s="503"/>
      <c r="J317" s="503"/>
      <c r="K317" s="503"/>
      <c r="L317" s="503"/>
      <c r="M317" s="504"/>
      <c r="N317" s="507" t="s">
        <v>128</v>
      </c>
      <c r="O317" s="507" t="s">
        <v>77</v>
      </c>
      <c r="P317" s="509">
        <f>AT282+1</f>
        <v>1</v>
      </c>
      <c r="Q317" s="510"/>
      <c r="R317" s="510"/>
      <c r="S317" s="510"/>
      <c r="T317" s="510"/>
      <c r="U317" s="511">
        <f>P317+1</f>
        <v>2</v>
      </c>
      <c r="V317" s="512"/>
      <c r="W317" s="512"/>
      <c r="X317" s="512"/>
      <c r="Y317" s="512"/>
      <c r="Z317" s="509">
        <f t="shared" ref="Z317" si="221">U317+1</f>
        <v>3</v>
      </c>
      <c r="AA317" s="510"/>
      <c r="AB317" s="510"/>
      <c r="AC317" s="510"/>
      <c r="AD317" s="510"/>
      <c r="AE317" s="511">
        <f t="shared" ref="AE317" si="222">Z317+1</f>
        <v>4</v>
      </c>
      <c r="AF317" s="512"/>
      <c r="AG317" s="512"/>
      <c r="AH317" s="512"/>
      <c r="AI317" s="512"/>
      <c r="AJ317" s="513">
        <f t="shared" ref="AJ317" si="223">AE317+1</f>
        <v>5</v>
      </c>
      <c r="AK317" s="514"/>
      <c r="AL317" s="514"/>
      <c r="AM317" s="514"/>
      <c r="AN317" s="515"/>
      <c r="AO317" s="511">
        <f t="shared" ref="AO317" si="224">AJ317+1</f>
        <v>6</v>
      </c>
      <c r="AP317" s="512"/>
      <c r="AQ317" s="512"/>
      <c r="AR317" s="512"/>
      <c r="AS317" s="512"/>
      <c r="AT317" s="513">
        <f t="shared" ref="AT317" si="225">AO317+1</f>
        <v>7</v>
      </c>
      <c r="AU317" s="514"/>
      <c r="AV317" s="514"/>
      <c r="AW317" s="514"/>
      <c r="AX317" s="515"/>
    </row>
    <row r="318" spans="2:50" ht="14.25" customHeight="1">
      <c r="B318" s="505"/>
      <c r="C318" s="505"/>
      <c r="D318" s="505"/>
      <c r="E318" s="505"/>
      <c r="F318" s="505"/>
      <c r="G318" s="505"/>
      <c r="H318" s="505"/>
      <c r="I318" s="505"/>
      <c r="J318" s="505"/>
      <c r="K318" s="505"/>
      <c r="L318" s="505"/>
      <c r="M318" s="506"/>
      <c r="N318" s="508"/>
      <c r="O318" s="508"/>
      <c r="P318" s="516">
        <f>P317</f>
        <v>1</v>
      </c>
      <c r="Q318" s="516"/>
      <c r="R318" s="516"/>
      <c r="S318" s="516"/>
      <c r="T318" s="516"/>
      <c r="U318" s="517">
        <f>U317</f>
        <v>2</v>
      </c>
      <c r="V318" s="517"/>
      <c r="W318" s="517"/>
      <c r="X318" s="517"/>
      <c r="Y318" s="517"/>
      <c r="Z318" s="516">
        <f t="shared" ref="Z318" si="226">Z317</f>
        <v>3</v>
      </c>
      <c r="AA318" s="516"/>
      <c r="AB318" s="516"/>
      <c r="AC318" s="516"/>
      <c r="AD318" s="516"/>
      <c r="AE318" s="517">
        <f t="shared" ref="AE318" si="227">AE317</f>
        <v>4</v>
      </c>
      <c r="AF318" s="517"/>
      <c r="AG318" s="517"/>
      <c r="AH318" s="517"/>
      <c r="AI318" s="517"/>
      <c r="AJ318" s="518">
        <f t="shared" ref="AJ318" si="228">AJ317</f>
        <v>5</v>
      </c>
      <c r="AK318" s="519"/>
      <c r="AL318" s="519"/>
      <c r="AM318" s="519"/>
      <c r="AN318" s="520"/>
      <c r="AO318" s="517">
        <f t="shared" ref="AO318" si="229">AO317</f>
        <v>6</v>
      </c>
      <c r="AP318" s="517"/>
      <c r="AQ318" s="517"/>
      <c r="AR318" s="517"/>
      <c r="AS318" s="517"/>
      <c r="AT318" s="518">
        <f t="shared" ref="AT318" si="230">AT317</f>
        <v>7</v>
      </c>
      <c r="AU318" s="519"/>
      <c r="AV318" s="519"/>
      <c r="AW318" s="519"/>
      <c r="AX318" s="520"/>
    </row>
    <row r="319" spans="2:50" ht="14.25" customHeight="1">
      <c r="B319" s="460" t="s">
        <v>129</v>
      </c>
      <c r="C319" s="460" t="s">
        <v>130</v>
      </c>
      <c r="D319" s="460"/>
      <c r="E319" s="460" t="s">
        <v>131</v>
      </c>
      <c r="F319" s="460"/>
      <c r="G319" s="460"/>
      <c r="H319" s="460" t="s">
        <v>132</v>
      </c>
      <c r="I319" s="499" t="s">
        <v>133</v>
      </c>
      <c r="J319" s="499"/>
      <c r="K319" s="499"/>
      <c r="L319" s="499" t="s">
        <v>132</v>
      </c>
      <c r="M319" s="499" t="s">
        <v>134</v>
      </c>
      <c r="N319" s="500"/>
      <c r="O319" s="497" t="s">
        <v>135</v>
      </c>
      <c r="P319" s="497" t="s">
        <v>136</v>
      </c>
      <c r="Q319" s="497"/>
      <c r="R319" s="497"/>
      <c r="S319" s="497"/>
      <c r="T319" s="497" t="s">
        <v>132</v>
      </c>
      <c r="U319" s="497" t="s">
        <v>136</v>
      </c>
      <c r="V319" s="497"/>
      <c r="W319" s="497"/>
      <c r="X319" s="497"/>
      <c r="Y319" s="497" t="s">
        <v>132</v>
      </c>
      <c r="Z319" s="497" t="s">
        <v>136</v>
      </c>
      <c r="AA319" s="497"/>
      <c r="AB319" s="497"/>
      <c r="AC319" s="497"/>
      <c r="AD319" s="497" t="s">
        <v>132</v>
      </c>
      <c r="AE319" s="497" t="s">
        <v>136</v>
      </c>
      <c r="AF319" s="497"/>
      <c r="AG319" s="497"/>
      <c r="AH319" s="497"/>
      <c r="AI319" s="497" t="s">
        <v>132</v>
      </c>
      <c r="AJ319" s="497" t="s">
        <v>136</v>
      </c>
      <c r="AK319" s="497"/>
      <c r="AL319" s="497"/>
      <c r="AM319" s="497"/>
      <c r="AN319" s="497" t="s">
        <v>132</v>
      </c>
      <c r="AO319" s="497" t="s">
        <v>136</v>
      </c>
      <c r="AP319" s="497"/>
      <c r="AQ319" s="497"/>
      <c r="AR319" s="497"/>
      <c r="AS319" s="497" t="s">
        <v>132</v>
      </c>
      <c r="AT319" s="497" t="s">
        <v>136</v>
      </c>
      <c r="AU319" s="497"/>
      <c r="AV319" s="497"/>
      <c r="AW319" s="497"/>
      <c r="AX319" s="497" t="s">
        <v>132</v>
      </c>
    </row>
    <row r="320" spans="2:50" ht="14.25" customHeight="1">
      <c r="B320" s="460"/>
      <c r="C320" s="460"/>
      <c r="D320" s="460"/>
      <c r="E320" s="460" t="s">
        <v>137</v>
      </c>
      <c r="F320" s="460"/>
      <c r="G320" s="460"/>
      <c r="H320" s="460"/>
      <c r="I320" s="499" t="s">
        <v>137</v>
      </c>
      <c r="J320" s="499"/>
      <c r="K320" s="499"/>
      <c r="L320" s="499"/>
      <c r="M320" s="499"/>
      <c r="N320" s="500"/>
      <c r="O320" s="497"/>
      <c r="P320" s="497" t="s">
        <v>138</v>
      </c>
      <c r="Q320" s="497"/>
      <c r="R320" s="497"/>
      <c r="S320" s="497"/>
      <c r="T320" s="497"/>
      <c r="U320" s="497" t="s">
        <v>138</v>
      </c>
      <c r="V320" s="497"/>
      <c r="W320" s="497"/>
      <c r="X320" s="497"/>
      <c r="Y320" s="497"/>
      <c r="Z320" s="497" t="s">
        <v>138</v>
      </c>
      <c r="AA320" s="497"/>
      <c r="AB320" s="497"/>
      <c r="AC320" s="497"/>
      <c r="AD320" s="497"/>
      <c r="AE320" s="497" t="s">
        <v>138</v>
      </c>
      <c r="AF320" s="497"/>
      <c r="AG320" s="497"/>
      <c r="AH320" s="497"/>
      <c r="AI320" s="497"/>
      <c r="AJ320" s="497" t="s">
        <v>138</v>
      </c>
      <c r="AK320" s="497"/>
      <c r="AL320" s="497"/>
      <c r="AM320" s="497"/>
      <c r="AN320" s="497"/>
      <c r="AO320" s="497" t="s">
        <v>138</v>
      </c>
      <c r="AP320" s="497"/>
      <c r="AQ320" s="497"/>
      <c r="AR320" s="497"/>
      <c r="AS320" s="497"/>
      <c r="AT320" s="497" t="s">
        <v>138</v>
      </c>
      <c r="AU320" s="497"/>
      <c r="AV320" s="497"/>
      <c r="AW320" s="497"/>
      <c r="AX320" s="497"/>
    </row>
    <row r="321" spans="1:50" ht="14.25" customHeight="1">
      <c r="A321" s="206"/>
      <c r="B321" s="460"/>
      <c r="C321" s="460"/>
      <c r="D321" s="460"/>
      <c r="E321" s="209" t="s">
        <v>139</v>
      </c>
      <c r="F321" s="209" t="s">
        <v>140</v>
      </c>
      <c r="G321" s="209" t="s">
        <v>141</v>
      </c>
      <c r="H321" s="460"/>
      <c r="I321" s="210" t="s">
        <v>139</v>
      </c>
      <c r="J321" s="210" t="s">
        <v>140</v>
      </c>
      <c r="K321" s="210" t="s">
        <v>141</v>
      </c>
      <c r="L321" s="499"/>
      <c r="M321" s="499"/>
      <c r="N321" s="500"/>
      <c r="O321" s="497"/>
      <c r="P321" s="211" t="s">
        <v>139</v>
      </c>
      <c r="Q321" s="211" t="s">
        <v>140</v>
      </c>
      <c r="R321" s="211" t="s">
        <v>141</v>
      </c>
      <c r="S321" s="211" t="s">
        <v>134</v>
      </c>
      <c r="T321" s="497"/>
      <c r="U321" s="211" t="s">
        <v>139</v>
      </c>
      <c r="V321" s="211" t="s">
        <v>140</v>
      </c>
      <c r="W321" s="211" t="s">
        <v>141</v>
      </c>
      <c r="X321" s="211" t="s">
        <v>134</v>
      </c>
      <c r="Y321" s="497"/>
      <c r="Z321" s="211" t="s">
        <v>139</v>
      </c>
      <c r="AA321" s="211" t="s">
        <v>140</v>
      </c>
      <c r="AB321" s="211" t="s">
        <v>141</v>
      </c>
      <c r="AC321" s="211" t="s">
        <v>134</v>
      </c>
      <c r="AD321" s="497"/>
      <c r="AE321" s="211" t="s">
        <v>139</v>
      </c>
      <c r="AF321" s="211" t="s">
        <v>140</v>
      </c>
      <c r="AG321" s="211" t="s">
        <v>141</v>
      </c>
      <c r="AH321" s="211" t="s">
        <v>134</v>
      </c>
      <c r="AI321" s="497"/>
      <c r="AJ321" s="211" t="s">
        <v>139</v>
      </c>
      <c r="AK321" s="211" t="s">
        <v>140</v>
      </c>
      <c r="AL321" s="211" t="s">
        <v>141</v>
      </c>
      <c r="AM321" s="211" t="s">
        <v>134</v>
      </c>
      <c r="AN321" s="497"/>
      <c r="AO321" s="211" t="s">
        <v>139</v>
      </c>
      <c r="AP321" s="211" t="s">
        <v>140</v>
      </c>
      <c r="AQ321" s="211" t="s">
        <v>141</v>
      </c>
      <c r="AR321" s="211" t="s">
        <v>134</v>
      </c>
      <c r="AS321" s="497"/>
      <c r="AT321" s="211" t="s">
        <v>139</v>
      </c>
      <c r="AU321" s="211" t="s">
        <v>140</v>
      </c>
      <c r="AV321" s="211" t="s">
        <v>141</v>
      </c>
      <c r="AW321" s="211" t="s">
        <v>134</v>
      </c>
      <c r="AX321" s="497"/>
    </row>
    <row r="322" spans="1:50" ht="14.25" customHeight="1">
      <c r="B322" s="460" t="s">
        <v>142</v>
      </c>
      <c r="C322" s="209">
        <v>1</v>
      </c>
      <c r="D322" s="212"/>
      <c r="E322" s="213"/>
      <c r="F322" s="209"/>
      <c r="G322" s="214" t="e">
        <f>F322/E322</f>
        <v>#DIV/0!</v>
      </c>
      <c r="H322" s="501" t="e">
        <f>AVERAGE(G322:G351)</f>
        <v>#DIV/0!</v>
      </c>
      <c r="I322" s="215" t="e">
        <f>AVERAGE(P322,U322,Z322,AE322,AJ322,AO322,AT322)</f>
        <v>#DIV/0!</v>
      </c>
      <c r="J322" s="215" t="e">
        <f>AVERAGE(Q322,V322,AA322,AF322,AK322,AP322,AU322)</f>
        <v>#DIV/0!</v>
      </c>
      <c r="K322" s="216" t="e">
        <f>AVERAGE(R322,W322,AB322,AG322,AL322,AQ322,AV322)</f>
        <v>#DIV/0!</v>
      </c>
      <c r="L322" s="502" t="str">
        <f>IFERROR(AVERAGE(K322:K351),"-")</f>
        <v>-</v>
      </c>
      <c r="M322" s="215" t="e">
        <f>RANK(K322, K$322:$K$351)</f>
        <v>#DIV/0!</v>
      </c>
      <c r="N322" s="500"/>
      <c r="O322" s="497"/>
      <c r="P322" s="217"/>
      <c r="Q322" s="217"/>
      <c r="R322" s="214" t="e">
        <f t="shared" ref="R322:R350" si="231">Q322/P322</f>
        <v>#DIV/0!</v>
      </c>
      <c r="S322" s="211" t="e">
        <f>RANK(R322, R$322:R$351)</f>
        <v>#DIV/0!</v>
      </c>
      <c r="T322" s="498" t="e">
        <f>AVERAGE(R322:R351)</f>
        <v>#DIV/0!</v>
      </c>
      <c r="U322" s="217"/>
      <c r="V322" s="217"/>
      <c r="W322" s="214" t="e">
        <f t="shared" ref="W322:W350" si="232">V322/U322</f>
        <v>#DIV/0!</v>
      </c>
      <c r="X322" s="211" t="e">
        <f>RANK(W322, W$322:W$351)</f>
        <v>#DIV/0!</v>
      </c>
      <c r="Y322" s="498" t="e">
        <f>AVERAGE(W322:W351)</f>
        <v>#DIV/0!</v>
      </c>
      <c r="Z322" s="211"/>
      <c r="AA322" s="217"/>
      <c r="AB322" s="214" t="e">
        <f t="shared" ref="AB322:AB350" si="233">AA322/Z322</f>
        <v>#DIV/0!</v>
      </c>
      <c r="AC322" s="211" t="e">
        <f>RANK(AB322, AB$322:AB$351)</f>
        <v>#DIV/0!</v>
      </c>
      <c r="AD322" s="498" t="e">
        <f>AVERAGE(AB322:AB351)</f>
        <v>#DIV/0!</v>
      </c>
      <c r="AE322" s="217"/>
      <c r="AF322" s="217"/>
      <c r="AG322" s="214" t="e">
        <f t="shared" ref="AG322:AG350" si="234">AF322/AE322</f>
        <v>#DIV/0!</v>
      </c>
      <c r="AH322" s="211" t="e">
        <f>RANK(AG322, AG$322:AG$351)</f>
        <v>#DIV/0!</v>
      </c>
      <c r="AI322" s="498" t="e">
        <f>AVERAGE(AG322:AG351)</f>
        <v>#DIV/0!</v>
      </c>
      <c r="AJ322" s="211"/>
      <c r="AK322" s="217"/>
      <c r="AL322" s="214" t="e">
        <f t="shared" ref="AL322:AL350" si="235">AK322/AJ322</f>
        <v>#DIV/0!</v>
      </c>
      <c r="AM322" s="211" t="e">
        <f>RANK(AL322, AL$322:AL$351)</f>
        <v>#DIV/0!</v>
      </c>
      <c r="AN322" s="498" t="e">
        <f>AVERAGE(AL322:AL351)</f>
        <v>#DIV/0!</v>
      </c>
      <c r="AO322" s="211"/>
      <c r="AP322" s="217"/>
      <c r="AQ322" s="214" t="e">
        <f t="shared" ref="AQ322:AQ350" si="236">AP322/AO322</f>
        <v>#DIV/0!</v>
      </c>
      <c r="AR322" s="211" t="e">
        <f>RANK(AQ322, AQ$322:AQ$351)</f>
        <v>#DIV/0!</v>
      </c>
      <c r="AS322" s="498" t="e">
        <f>AVERAGE(AQ322:AQ351)</f>
        <v>#DIV/0!</v>
      </c>
      <c r="AT322" s="211"/>
      <c r="AU322" s="217"/>
      <c r="AV322" s="214" t="e">
        <f t="shared" ref="AV322:AV350" si="237">AU322/AT322</f>
        <v>#DIV/0!</v>
      </c>
      <c r="AW322" s="211" t="e">
        <f>RANK(AV322, AV$322:AV$351)</f>
        <v>#DIV/0!</v>
      </c>
      <c r="AX322" s="498" t="e">
        <f>AVERAGE(AV322:AV351)</f>
        <v>#DIV/0!</v>
      </c>
    </row>
    <row r="323" spans="1:50" ht="14.25" customHeight="1">
      <c r="B323" s="460"/>
      <c r="C323" s="209">
        <v>2</v>
      </c>
      <c r="D323" s="212"/>
      <c r="E323" s="213"/>
      <c r="F323" s="209"/>
      <c r="G323" s="214" t="e">
        <f t="shared" ref="G323:G351" si="238">F323/E323</f>
        <v>#DIV/0!</v>
      </c>
      <c r="H323" s="501"/>
      <c r="I323" s="215" t="e">
        <f t="shared" ref="I323:K351" si="239">AVERAGE(P323,U323,Z323,AE323,AJ323,AO323,AT323)</f>
        <v>#DIV/0!</v>
      </c>
      <c r="J323" s="215" t="e">
        <f t="shared" si="239"/>
        <v>#DIV/0!</v>
      </c>
      <c r="K323" s="216" t="e">
        <f t="shared" si="239"/>
        <v>#DIV/0!</v>
      </c>
      <c r="L323" s="502"/>
      <c r="M323" s="215" t="e">
        <f>RANK(K323, K$322:$K$351)</f>
        <v>#DIV/0!</v>
      </c>
      <c r="N323" s="500"/>
      <c r="O323" s="497"/>
      <c r="P323" s="217"/>
      <c r="Q323" s="217"/>
      <c r="R323" s="214" t="e">
        <f t="shared" si="231"/>
        <v>#DIV/0!</v>
      </c>
      <c r="S323" s="211" t="e">
        <f t="shared" ref="S323:S351" si="240">RANK(R323, R$322:R$351)</f>
        <v>#DIV/0!</v>
      </c>
      <c r="T323" s="498"/>
      <c r="U323" s="217"/>
      <c r="V323" s="217"/>
      <c r="W323" s="214" t="e">
        <f t="shared" si="232"/>
        <v>#DIV/0!</v>
      </c>
      <c r="X323" s="211" t="e">
        <f t="shared" ref="X323:X351" si="241">RANK(W323, W$322:W$351)</f>
        <v>#DIV/0!</v>
      </c>
      <c r="Y323" s="498"/>
      <c r="Z323" s="211"/>
      <c r="AA323" s="217"/>
      <c r="AB323" s="214" t="e">
        <f t="shared" si="233"/>
        <v>#DIV/0!</v>
      </c>
      <c r="AC323" s="211" t="e">
        <f t="shared" ref="AC323:AC351" si="242">RANK(AB323, AB$322:AB$351)</f>
        <v>#DIV/0!</v>
      </c>
      <c r="AD323" s="498"/>
      <c r="AE323" s="217"/>
      <c r="AF323" s="217"/>
      <c r="AG323" s="214" t="e">
        <f t="shared" si="234"/>
        <v>#DIV/0!</v>
      </c>
      <c r="AH323" s="211" t="e">
        <f t="shared" ref="AH323:AH351" si="243">RANK(AG323, AG$322:AG$351)</f>
        <v>#DIV/0!</v>
      </c>
      <c r="AI323" s="498"/>
      <c r="AJ323" s="211"/>
      <c r="AK323" s="217"/>
      <c r="AL323" s="214" t="e">
        <f t="shared" si="235"/>
        <v>#DIV/0!</v>
      </c>
      <c r="AM323" s="211" t="e">
        <f t="shared" ref="AM323:AM351" si="244">RANK(AL323, AL$322:AL$351)</f>
        <v>#DIV/0!</v>
      </c>
      <c r="AN323" s="498"/>
      <c r="AO323" s="211"/>
      <c r="AP323" s="217"/>
      <c r="AQ323" s="214" t="e">
        <f t="shared" si="236"/>
        <v>#DIV/0!</v>
      </c>
      <c r="AR323" s="211" t="e">
        <f t="shared" ref="AR323:AR351" si="245">RANK(AQ323, AQ$322:AQ$351)</f>
        <v>#DIV/0!</v>
      </c>
      <c r="AS323" s="498"/>
      <c r="AT323" s="211"/>
      <c r="AU323" s="217"/>
      <c r="AV323" s="214" t="e">
        <f t="shared" si="237"/>
        <v>#DIV/0!</v>
      </c>
      <c r="AW323" s="211" t="e">
        <f t="shared" ref="AW323:AW351" si="246">RANK(AV323, AV$322:AV$351)</f>
        <v>#DIV/0!</v>
      </c>
      <c r="AX323" s="498"/>
    </row>
    <row r="324" spans="1:50" ht="14.25" customHeight="1">
      <c r="B324" s="460"/>
      <c r="C324" s="209">
        <v>3</v>
      </c>
      <c r="D324" s="212"/>
      <c r="E324" s="213"/>
      <c r="F324" s="209"/>
      <c r="G324" s="214" t="e">
        <f t="shared" si="238"/>
        <v>#DIV/0!</v>
      </c>
      <c r="H324" s="501"/>
      <c r="I324" s="215" t="e">
        <f t="shared" si="239"/>
        <v>#DIV/0!</v>
      </c>
      <c r="J324" s="215" t="e">
        <f t="shared" si="239"/>
        <v>#DIV/0!</v>
      </c>
      <c r="K324" s="216" t="e">
        <f t="shared" si="239"/>
        <v>#DIV/0!</v>
      </c>
      <c r="L324" s="502"/>
      <c r="M324" s="215" t="e">
        <f>RANK(K324, K$322:$K$351)</f>
        <v>#DIV/0!</v>
      </c>
      <c r="N324" s="500"/>
      <c r="O324" s="497"/>
      <c r="P324" s="217"/>
      <c r="Q324" s="217"/>
      <c r="R324" s="214" t="e">
        <f t="shared" si="231"/>
        <v>#DIV/0!</v>
      </c>
      <c r="S324" s="211" t="e">
        <f t="shared" si="240"/>
        <v>#DIV/0!</v>
      </c>
      <c r="T324" s="498"/>
      <c r="U324" s="217"/>
      <c r="V324" s="217"/>
      <c r="W324" s="214" t="e">
        <f t="shared" si="232"/>
        <v>#DIV/0!</v>
      </c>
      <c r="X324" s="211" t="e">
        <f t="shared" si="241"/>
        <v>#DIV/0!</v>
      </c>
      <c r="Y324" s="498"/>
      <c r="Z324" s="211"/>
      <c r="AA324" s="217"/>
      <c r="AB324" s="214" t="e">
        <f t="shared" si="233"/>
        <v>#DIV/0!</v>
      </c>
      <c r="AC324" s="211" t="e">
        <f t="shared" si="242"/>
        <v>#DIV/0!</v>
      </c>
      <c r="AD324" s="498"/>
      <c r="AE324" s="217"/>
      <c r="AF324" s="217"/>
      <c r="AG324" s="214" t="e">
        <f t="shared" si="234"/>
        <v>#DIV/0!</v>
      </c>
      <c r="AH324" s="211" t="e">
        <f t="shared" si="243"/>
        <v>#DIV/0!</v>
      </c>
      <c r="AI324" s="498"/>
      <c r="AJ324" s="211"/>
      <c r="AK324" s="217"/>
      <c r="AL324" s="214" t="e">
        <f t="shared" si="235"/>
        <v>#DIV/0!</v>
      </c>
      <c r="AM324" s="211" t="e">
        <f t="shared" si="244"/>
        <v>#DIV/0!</v>
      </c>
      <c r="AN324" s="498"/>
      <c r="AO324" s="211"/>
      <c r="AP324" s="217"/>
      <c r="AQ324" s="214" t="e">
        <f t="shared" si="236"/>
        <v>#DIV/0!</v>
      </c>
      <c r="AR324" s="211" t="e">
        <f t="shared" si="245"/>
        <v>#DIV/0!</v>
      </c>
      <c r="AS324" s="498"/>
      <c r="AT324" s="211"/>
      <c r="AU324" s="217"/>
      <c r="AV324" s="214" t="e">
        <f t="shared" si="237"/>
        <v>#DIV/0!</v>
      </c>
      <c r="AW324" s="211" t="e">
        <f t="shared" si="246"/>
        <v>#DIV/0!</v>
      </c>
      <c r="AX324" s="498"/>
    </row>
    <row r="325" spans="1:50" ht="14.25" customHeight="1">
      <c r="B325" s="460"/>
      <c r="C325" s="209">
        <v>4</v>
      </c>
      <c r="D325" s="212"/>
      <c r="E325" s="213"/>
      <c r="F325" s="209"/>
      <c r="G325" s="214" t="e">
        <f t="shared" si="238"/>
        <v>#DIV/0!</v>
      </c>
      <c r="H325" s="501"/>
      <c r="I325" s="215" t="e">
        <f t="shared" si="239"/>
        <v>#DIV/0!</v>
      </c>
      <c r="J325" s="215" t="e">
        <f t="shared" si="239"/>
        <v>#DIV/0!</v>
      </c>
      <c r="K325" s="216" t="e">
        <f t="shared" si="239"/>
        <v>#DIV/0!</v>
      </c>
      <c r="L325" s="502"/>
      <c r="M325" s="215" t="e">
        <f>RANK(K325, K$322:$K$351)</f>
        <v>#DIV/0!</v>
      </c>
      <c r="N325" s="500"/>
      <c r="O325" s="497"/>
      <c r="P325" s="217"/>
      <c r="Q325" s="217"/>
      <c r="R325" s="214" t="e">
        <f t="shared" si="231"/>
        <v>#DIV/0!</v>
      </c>
      <c r="S325" s="211" t="e">
        <f t="shared" si="240"/>
        <v>#DIV/0!</v>
      </c>
      <c r="T325" s="498"/>
      <c r="U325" s="217"/>
      <c r="V325" s="217"/>
      <c r="W325" s="214" t="e">
        <f t="shared" si="232"/>
        <v>#DIV/0!</v>
      </c>
      <c r="X325" s="211" t="e">
        <f t="shared" si="241"/>
        <v>#DIV/0!</v>
      </c>
      <c r="Y325" s="498"/>
      <c r="Z325" s="211"/>
      <c r="AA325" s="217"/>
      <c r="AB325" s="214" t="e">
        <f t="shared" si="233"/>
        <v>#DIV/0!</v>
      </c>
      <c r="AC325" s="211" t="e">
        <f t="shared" si="242"/>
        <v>#DIV/0!</v>
      </c>
      <c r="AD325" s="498"/>
      <c r="AE325" s="217"/>
      <c r="AF325" s="217"/>
      <c r="AG325" s="214" t="e">
        <f t="shared" si="234"/>
        <v>#DIV/0!</v>
      </c>
      <c r="AH325" s="211" t="e">
        <f t="shared" si="243"/>
        <v>#DIV/0!</v>
      </c>
      <c r="AI325" s="498"/>
      <c r="AJ325" s="211"/>
      <c r="AK325" s="217"/>
      <c r="AL325" s="214" t="e">
        <f t="shared" si="235"/>
        <v>#DIV/0!</v>
      </c>
      <c r="AM325" s="211" t="e">
        <f t="shared" si="244"/>
        <v>#DIV/0!</v>
      </c>
      <c r="AN325" s="498"/>
      <c r="AO325" s="211"/>
      <c r="AP325" s="217"/>
      <c r="AQ325" s="214" t="e">
        <f t="shared" si="236"/>
        <v>#DIV/0!</v>
      </c>
      <c r="AR325" s="211" t="e">
        <f t="shared" si="245"/>
        <v>#DIV/0!</v>
      </c>
      <c r="AS325" s="498"/>
      <c r="AT325" s="211"/>
      <c r="AU325" s="217"/>
      <c r="AV325" s="214" t="e">
        <f t="shared" si="237"/>
        <v>#DIV/0!</v>
      </c>
      <c r="AW325" s="211" t="e">
        <f t="shared" si="246"/>
        <v>#DIV/0!</v>
      </c>
      <c r="AX325" s="498"/>
    </row>
    <row r="326" spans="1:50" ht="14.25" customHeight="1">
      <c r="B326" s="460"/>
      <c r="C326" s="209">
        <v>5</v>
      </c>
      <c r="D326" s="212"/>
      <c r="E326" s="213"/>
      <c r="F326" s="209"/>
      <c r="G326" s="214" t="e">
        <f t="shared" si="238"/>
        <v>#DIV/0!</v>
      </c>
      <c r="H326" s="501"/>
      <c r="I326" s="215" t="e">
        <f t="shared" si="239"/>
        <v>#DIV/0!</v>
      </c>
      <c r="J326" s="215" t="e">
        <f t="shared" si="239"/>
        <v>#DIV/0!</v>
      </c>
      <c r="K326" s="216" t="e">
        <f t="shared" si="239"/>
        <v>#DIV/0!</v>
      </c>
      <c r="L326" s="502"/>
      <c r="M326" s="215" t="e">
        <f>RANK(K326, K$322:$K$351)</f>
        <v>#DIV/0!</v>
      </c>
      <c r="N326" s="500"/>
      <c r="O326" s="497"/>
      <c r="P326" s="217"/>
      <c r="Q326" s="217"/>
      <c r="R326" s="214" t="e">
        <f t="shared" si="231"/>
        <v>#DIV/0!</v>
      </c>
      <c r="S326" s="211" t="e">
        <f t="shared" si="240"/>
        <v>#DIV/0!</v>
      </c>
      <c r="T326" s="498"/>
      <c r="U326" s="217"/>
      <c r="V326" s="217"/>
      <c r="W326" s="214" t="e">
        <f t="shared" si="232"/>
        <v>#DIV/0!</v>
      </c>
      <c r="X326" s="211" t="e">
        <f t="shared" si="241"/>
        <v>#DIV/0!</v>
      </c>
      <c r="Y326" s="498"/>
      <c r="Z326" s="211"/>
      <c r="AA326" s="217"/>
      <c r="AB326" s="214" t="e">
        <f t="shared" si="233"/>
        <v>#DIV/0!</v>
      </c>
      <c r="AC326" s="211" t="e">
        <f t="shared" si="242"/>
        <v>#DIV/0!</v>
      </c>
      <c r="AD326" s="498"/>
      <c r="AE326" s="217"/>
      <c r="AF326" s="217"/>
      <c r="AG326" s="214" t="e">
        <f t="shared" si="234"/>
        <v>#DIV/0!</v>
      </c>
      <c r="AH326" s="211" t="e">
        <f t="shared" si="243"/>
        <v>#DIV/0!</v>
      </c>
      <c r="AI326" s="498"/>
      <c r="AJ326" s="211"/>
      <c r="AK326" s="217"/>
      <c r="AL326" s="214" t="e">
        <f t="shared" si="235"/>
        <v>#DIV/0!</v>
      </c>
      <c r="AM326" s="211" t="e">
        <f t="shared" si="244"/>
        <v>#DIV/0!</v>
      </c>
      <c r="AN326" s="498"/>
      <c r="AO326" s="211"/>
      <c r="AP326" s="217"/>
      <c r="AQ326" s="214" t="e">
        <f t="shared" si="236"/>
        <v>#DIV/0!</v>
      </c>
      <c r="AR326" s="211" t="e">
        <f t="shared" si="245"/>
        <v>#DIV/0!</v>
      </c>
      <c r="AS326" s="498"/>
      <c r="AT326" s="211"/>
      <c r="AU326" s="217"/>
      <c r="AV326" s="214" t="e">
        <f t="shared" si="237"/>
        <v>#DIV/0!</v>
      </c>
      <c r="AW326" s="211" t="e">
        <f t="shared" si="246"/>
        <v>#DIV/0!</v>
      </c>
      <c r="AX326" s="498"/>
    </row>
    <row r="327" spans="1:50" ht="14.25" customHeight="1">
      <c r="B327" s="460"/>
      <c r="C327" s="209">
        <v>6</v>
      </c>
      <c r="D327" s="212"/>
      <c r="E327" s="213"/>
      <c r="F327" s="209"/>
      <c r="G327" s="214" t="e">
        <f t="shared" si="238"/>
        <v>#DIV/0!</v>
      </c>
      <c r="H327" s="501"/>
      <c r="I327" s="215" t="e">
        <f t="shared" si="239"/>
        <v>#DIV/0!</v>
      </c>
      <c r="J327" s="215" t="e">
        <f t="shared" si="239"/>
        <v>#DIV/0!</v>
      </c>
      <c r="K327" s="216" t="e">
        <f t="shared" si="239"/>
        <v>#DIV/0!</v>
      </c>
      <c r="L327" s="502"/>
      <c r="M327" s="215" t="e">
        <f>RANK(K327, K$322:$K$351)</f>
        <v>#DIV/0!</v>
      </c>
      <c r="N327" s="500"/>
      <c r="O327" s="497"/>
      <c r="P327" s="217"/>
      <c r="Q327" s="217"/>
      <c r="R327" s="214" t="e">
        <f t="shared" si="231"/>
        <v>#DIV/0!</v>
      </c>
      <c r="S327" s="211" t="e">
        <f t="shared" si="240"/>
        <v>#DIV/0!</v>
      </c>
      <c r="T327" s="498"/>
      <c r="U327" s="217"/>
      <c r="V327" s="217"/>
      <c r="W327" s="214" t="e">
        <f t="shared" si="232"/>
        <v>#DIV/0!</v>
      </c>
      <c r="X327" s="211" t="e">
        <f t="shared" si="241"/>
        <v>#DIV/0!</v>
      </c>
      <c r="Y327" s="498"/>
      <c r="Z327" s="211"/>
      <c r="AA327" s="217"/>
      <c r="AB327" s="214" t="e">
        <f t="shared" si="233"/>
        <v>#DIV/0!</v>
      </c>
      <c r="AC327" s="211" t="e">
        <f t="shared" si="242"/>
        <v>#DIV/0!</v>
      </c>
      <c r="AD327" s="498"/>
      <c r="AE327" s="217"/>
      <c r="AF327" s="217"/>
      <c r="AG327" s="214" t="e">
        <f t="shared" si="234"/>
        <v>#DIV/0!</v>
      </c>
      <c r="AH327" s="211" t="e">
        <f t="shared" si="243"/>
        <v>#DIV/0!</v>
      </c>
      <c r="AI327" s="498"/>
      <c r="AJ327" s="211"/>
      <c r="AK327" s="217"/>
      <c r="AL327" s="214" t="e">
        <f t="shared" si="235"/>
        <v>#DIV/0!</v>
      </c>
      <c r="AM327" s="211" t="e">
        <f t="shared" si="244"/>
        <v>#DIV/0!</v>
      </c>
      <c r="AN327" s="498"/>
      <c r="AO327" s="211"/>
      <c r="AP327" s="217"/>
      <c r="AQ327" s="214" t="e">
        <f t="shared" si="236"/>
        <v>#DIV/0!</v>
      </c>
      <c r="AR327" s="211" t="e">
        <f t="shared" si="245"/>
        <v>#DIV/0!</v>
      </c>
      <c r="AS327" s="498"/>
      <c r="AT327" s="211"/>
      <c r="AU327" s="217"/>
      <c r="AV327" s="214" t="e">
        <f t="shared" si="237"/>
        <v>#DIV/0!</v>
      </c>
      <c r="AW327" s="211" t="e">
        <f t="shared" si="246"/>
        <v>#DIV/0!</v>
      </c>
      <c r="AX327" s="498"/>
    </row>
    <row r="328" spans="1:50" ht="14.25" customHeight="1">
      <c r="B328" s="460"/>
      <c r="C328" s="209">
        <v>7</v>
      </c>
      <c r="D328" s="212"/>
      <c r="E328" s="213"/>
      <c r="F328" s="209"/>
      <c r="G328" s="214" t="e">
        <f t="shared" si="238"/>
        <v>#DIV/0!</v>
      </c>
      <c r="H328" s="501"/>
      <c r="I328" s="215" t="e">
        <f t="shared" si="239"/>
        <v>#DIV/0!</v>
      </c>
      <c r="J328" s="215" t="e">
        <f t="shared" si="239"/>
        <v>#DIV/0!</v>
      </c>
      <c r="K328" s="216" t="e">
        <f t="shared" si="239"/>
        <v>#DIV/0!</v>
      </c>
      <c r="L328" s="502"/>
      <c r="M328" s="215" t="e">
        <f>RANK(K328, K$322:$K$351)</f>
        <v>#DIV/0!</v>
      </c>
      <c r="N328" s="500"/>
      <c r="O328" s="497"/>
      <c r="P328" s="217"/>
      <c r="Q328" s="217"/>
      <c r="R328" s="214" t="e">
        <f t="shared" si="231"/>
        <v>#DIV/0!</v>
      </c>
      <c r="S328" s="211" t="e">
        <f t="shared" si="240"/>
        <v>#DIV/0!</v>
      </c>
      <c r="T328" s="498"/>
      <c r="U328" s="217"/>
      <c r="V328" s="217"/>
      <c r="W328" s="214" t="e">
        <f t="shared" si="232"/>
        <v>#DIV/0!</v>
      </c>
      <c r="X328" s="211" t="e">
        <f t="shared" si="241"/>
        <v>#DIV/0!</v>
      </c>
      <c r="Y328" s="498"/>
      <c r="Z328" s="211"/>
      <c r="AA328" s="217"/>
      <c r="AB328" s="214" t="e">
        <f t="shared" si="233"/>
        <v>#DIV/0!</v>
      </c>
      <c r="AC328" s="211" t="e">
        <f t="shared" si="242"/>
        <v>#DIV/0!</v>
      </c>
      <c r="AD328" s="498"/>
      <c r="AE328" s="217"/>
      <c r="AF328" s="217"/>
      <c r="AG328" s="214" t="e">
        <f t="shared" si="234"/>
        <v>#DIV/0!</v>
      </c>
      <c r="AH328" s="211" t="e">
        <f t="shared" si="243"/>
        <v>#DIV/0!</v>
      </c>
      <c r="AI328" s="498"/>
      <c r="AJ328" s="211"/>
      <c r="AK328" s="217"/>
      <c r="AL328" s="214" t="e">
        <f t="shared" si="235"/>
        <v>#DIV/0!</v>
      </c>
      <c r="AM328" s="211" t="e">
        <f t="shared" si="244"/>
        <v>#DIV/0!</v>
      </c>
      <c r="AN328" s="498"/>
      <c r="AO328" s="211"/>
      <c r="AP328" s="217"/>
      <c r="AQ328" s="214" t="e">
        <f t="shared" si="236"/>
        <v>#DIV/0!</v>
      </c>
      <c r="AR328" s="211" t="e">
        <f t="shared" si="245"/>
        <v>#DIV/0!</v>
      </c>
      <c r="AS328" s="498"/>
      <c r="AT328" s="211"/>
      <c r="AU328" s="217"/>
      <c r="AV328" s="214" t="e">
        <f t="shared" si="237"/>
        <v>#DIV/0!</v>
      </c>
      <c r="AW328" s="211" t="e">
        <f t="shared" si="246"/>
        <v>#DIV/0!</v>
      </c>
      <c r="AX328" s="498"/>
    </row>
    <row r="329" spans="1:50" ht="14.25" customHeight="1">
      <c r="B329" s="460"/>
      <c r="C329" s="209">
        <v>8</v>
      </c>
      <c r="D329" s="212"/>
      <c r="E329" s="213"/>
      <c r="F329" s="209"/>
      <c r="G329" s="214" t="e">
        <f t="shared" si="238"/>
        <v>#DIV/0!</v>
      </c>
      <c r="H329" s="501"/>
      <c r="I329" s="215" t="e">
        <f t="shared" si="239"/>
        <v>#DIV/0!</v>
      </c>
      <c r="J329" s="215" t="e">
        <f t="shared" si="239"/>
        <v>#DIV/0!</v>
      </c>
      <c r="K329" s="216" t="e">
        <f t="shared" si="239"/>
        <v>#DIV/0!</v>
      </c>
      <c r="L329" s="502"/>
      <c r="M329" s="215" t="e">
        <f>RANK(K329, K$322:$K$351)</f>
        <v>#DIV/0!</v>
      </c>
      <c r="N329" s="500"/>
      <c r="O329" s="497"/>
      <c r="P329" s="217"/>
      <c r="Q329" s="217"/>
      <c r="R329" s="214" t="e">
        <f t="shared" si="231"/>
        <v>#DIV/0!</v>
      </c>
      <c r="S329" s="211" t="e">
        <f t="shared" si="240"/>
        <v>#DIV/0!</v>
      </c>
      <c r="T329" s="498"/>
      <c r="U329" s="217"/>
      <c r="V329" s="217"/>
      <c r="W329" s="214" t="e">
        <f t="shared" si="232"/>
        <v>#DIV/0!</v>
      </c>
      <c r="X329" s="211" t="e">
        <f t="shared" si="241"/>
        <v>#DIV/0!</v>
      </c>
      <c r="Y329" s="498"/>
      <c r="Z329" s="211"/>
      <c r="AA329" s="217"/>
      <c r="AB329" s="214" t="e">
        <f t="shared" si="233"/>
        <v>#DIV/0!</v>
      </c>
      <c r="AC329" s="211" t="e">
        <f t="shared" si="242"/>
        <v>#DIV/0!</v>
      </c>
      <c r="AD329" s="498"/>
      <c r="AE329" s="217"/>
      <c r="AF329" s="217"/>
      <c r="AG329" s="214" t="e">
        <f t="shared" si="234"/>
        <v>#DIV/0!</v>
      </c>
      <c r="AH329" s="211" t="e">
        <f t="shared" si="243"/>
        <v>#DIV/0!</v>
      </c>
      <c r="AI329" s="498"/>
      <c r="AJ329" s="211"/>
      <c r="AK329" s="217"/>
      <c r="AL329" s="214" t="e">
        <f t="shared" si="235"/>
        <v>#DIV/0!</v>
      </c>
      <c r="AM329" s="211" t="e">
        <f t="shared" si="244"/>
        <v>#DIV/0!</v>
      </c>
      <c r="AN329" s="498"/>
      <c r="AO329" s="211"/>
      <c r="AP329" s="217"/>
      <c r="AQ329" s="214" t="e">
        <f t="shared" si="236"/>
        <v>#DIV/0!</v>
      </c>
      <c r="AR329" s="211" t="e">
        <f t="shared" si="245"/>
        <v>#DIV/0!</v>
      </c>
      <c r="AS329" s="498"/>
      <c r="AT329" s="211"/>
      <c r="AU329" s="217"/>
      <c r="AV329" s="214" t="e">
        <f t="shared" si="237"/>
        <v>#DIV/0!</v>
      </c>
      <c r="AW329" s="211" t="e">
        <f t="shared" si="246"/>
        <v>#DIV/0!</v>
      </c>
      <c r="AX329" s="498"/>
    </row>
    <row r="330" spans="1:50" ht="14.25" customHeight="1">
      <c r="B330" s="460"/>
      <c r="C330" s="209">
        <v>9</v>
      </c>
      <c r="D330" s="212"/>
      <c r="E330" s="213"/>
      <c r="F330" s="209"/>
      <c r="G330" s="214" t="e">
        <f t="shared" si="238"/>
        <v>#DIV/0!</v>
      </c>
      <c r="H330" s="501"/>
      <c r="I330" s="215" t="e">
        <f t="shared" si="239"/>
        <v>#DIV/0!</v>
      </c>
      <c r="J330" s="215" t="e">
        <f t="shared" si="239"/>
        <v>#DIV/0!</v>
      </c>
      <c r="K330" s="216" t="e">
        <f t="shared" si="239"/>
        <v>#DIV/0!</v>
      </c>
      <c r="L330" s="502"/>
      <c r="M330" s="215" t="e">
        <f>RANK(K330, K$322:$K$351)</f>
        <v>#DIV/0!</v>
      </c>
      <c r="N330" s="500"/>
      <c r="O330" s="497"/>
      <c r="P330" s="217"/>
      <c r="Q330" s="217"/>
      <c r="R330" s="214" t="e">
        <f t="shared" si="231"/>
        <v>#DIV/0!</v>
      </c>
      <c r="S330" s="211" t="e">
        <f t="shared" si="240"/>
        <v>#DIV/0!</v>
      </c>
      <c r="T330" s="498"/>
      <c r="U330" s="217"/>
      <c r="V330" s="217"/>
      <c r="W330" s="214" t="e">
        <f t="shared" si="232"/>
        <v>#DIV/0!</v>
      </c>
      <c r="X330" s="211" t="e">
        <f t="shared" si="241"/>
        <v>#DIV/0!</v>
      </c>
      <c r="Y330" s="498"/>
      <c r="Z330" s="211"/>
      <c r="AA330" s="217"/>
      <c r="AB330" s="214" t="e">
        <f t="shared" si="233"/>
        <v>#DIV/0!</v>
      </c>
      <c r="AC330" s="211" t="e">
        <f t="shared" si="242"/>
        <v>#DIV/0!</v>
      </c>
      <c r="AD330" s="498"/>
      <c r="AE330" s="217"/>
      <c r="AF330" s="217"/>
      <c r="AG330" s="214" t="e">
        <f t="shared" si="234"/>
        <v>#DIV/0!</v>
      </c>
      <c r="AH330" s="211" t="e">
        <f t="shared" si="243"/>
        <v>#DIV/0!</v>
      </c>
      <c r="AI330" s="498"/>
      <c r="AJ330" s="211"/>
      <c r="AK330" s="217"/>
      <c r="AL330" s="214" t="e">
        <f t="shared" si="235"/>
        <v>#DIV/0!</v>
      </c>
      <c r="AM330" s="211" t="e">
        <f t="shared" si="244"/>
        <v>#DIV/0!</v>
      </c>
      <c r="AN330" s="498"/>
      <c r="AO330" s="211"/>
      <c r="AP330" s="217"/>
      <c r="AQ330" s="214" t="e">
        <f t="shared" si="236"/>
        <v>#DIV/0!</v>
      </c>
      <c r="AR330" s="211" t="e">
        <f t="shared" si="245"/>
        <v>#DIV/0!</v>
      </c>
      <c r="AS330" s="498"/>
      <c r="AT330" s="211"/>
      <c r="AU330" s="217"/>
      <c r="AV330" s="214" t="e">
        <f t="shared" si="237"/>
        <v>#DIV/0!</v>
      </c>
      <c r="AW330" s="211" t="e">
        <f t="shared" si="246"/>
        <v>#DIV/0!</v>
      </c>
      <c r="AX330" s="498"/>
    </row>
    <row r="331" spans="1:50" ht="14.25" customHeight="1">
      <c r="B331" s="460"/>
      <c r="C331" s="209">
        <v>10</v>
      </c>
      <c r="D331" s="212"/>
      <c r="E331" s="213"/>
      <c r="F331" s="209"/>
      <c r="G331" s="214" t="e">
        <f t="shared" si="238"/>
        <v>#DIV/0!</v>
      </c>
      <c r="H331" s="501"/>
      <c r="I331" s="215" t="e">
        <f t="shared" si="239"/>
        <v>#DIV/0!</v>
      </c>
      <c r="J331" s="215" t="e">
        <f t="shared" si="239"/>
        <v>#DIV/0!</v>
      </c>
      <c r="K331" s="216" t="e">
        <f t="shared" si="239"/>
        <v>#DIV/0!</v>
      </c>
      <c r="L331" s="502"/>
      <c r="M331" s="215" t="e">
        <f>RANK(K331, K$322:$K$351)</f>
        <v>#DIV/0!</v>
      </c>
      <c r="N331" s="500"/>
      <c r="O331" s="497"/>
      <c r="P331" s="217"/>
      <c r="Q331" s="217"/>
      <c r="R331" s="214" t="e">
        <f t="shared" si="231"/>
        <v>#DIV/0!</v>
      </c>
      <c r="S331" s="211" t="e">
        <f t="shared" si="240"/>
        <v>#DIV/0!</v>
      </c>
      <c r="T331" s="498"/>
      <c r="U331" s="217"/>
      <c r="V331" s="217"/>
      <c r="W331" s="214" t="e">
        <f t="shared" si="232"/>
        <v>#DIV/0!</v>
      </c>
      <c r="X331" s="211" t="e">
        <f t="shared" si="241"/>
        <v>#DIV/0!</v>
      </c>
      <c r="Y331" s="498"/>
      <c r="Z331" s="211"/>
      <c r="AA331" s="217"/>
      <c r="AB331" s="214" t="e">
        <f t="shared" si="233"/>
        <v>#DIV/0!</v>
      </c>
      <c r="AC331" s="211" t="e">
        <f t="shared" si="242"/>
        <v>#DIV/0!</v>
      </c>
      <c r="AD331" s="498"/>
      <c r="AE331" s="217"/>
      <c r="AF331" s="217"/>
      <c r="AG331" s="214" t="e">
        <f t="shared" si="234"/>
        <v>#DIV/0!</v>
      </c>
      <c r="AH331" s="211" t="e">
        <f t="shared" si="243"/>
        <v>#DIV/0!</v>
      </c>
      <c r="AI331" s="498"/>
      <c r="AJ331" s="211"/>
      <c r="AK331" s="217"/>
      <c r="AL331" s="214" t="e">
        <f t="shared" si="235"/>
        <v>#DIV/0!</v>
      </c>
      <c r="AM331" s="211" t="e">
        <f t="shared" si="244"/>
        <v>#DIV/0!</v>
      </c>
      <c r="AN331" s="498"/>
      <c r="AO331" s="211"/>
      <c r="AP331" s="217"/>
      <c r="AQ331" s="214" t="e">
        <f t="shared" si="236"/>
        <v>#DIV/0!</v>
      </c>
      <c r="AR331" s="211" t="e">
        <f t="shared" si="245"/>
        <v>#DIV/0!</v>
      </c>
      <c r="AS331" s="498"/>
      <c r="AT331" s="211"/>
      <c r="AU331" s="217"/>
      <c r="AV331" s="214" t="e">
        <f t="shared" si="237"/>
        <v>#DIV/0!</v>
      </c>
      <c r="AW331" s="211" t="e">
        <f>RANK(AV331, AV$322:AV$351)</f>
        <v>#DIV/0!</v>
      </c>
      <c r="AX331" s="498"/>
    </row>
    <row r="332" spans="1:50" ht="14.25" customHeight="1">
      <c r="B332" s="460"/>
      <c r="C332" s="209">
        <v>11</v>
      </c>
      <c r="D332" s="212"/>
      <c r="E332" s="213"/>
      <c r="F332" s="209"/>
      <c r="G332" s="214" t="e">
        <f t="shared" si="238"/>
        <v>#DIV/0!</v>
      </c>
      <c r="H332" s="501"/>
      <c r="I332" s="215" t="e">
        <f t="shared" si="239"/>
        <v>#DIV/0!</v>
      </c>
      <c r="J332" s="215" t="e">
        <f t="shared" si="239"/>
        <v>#DIV/0!</v>
      </c>
      <c r="K332" s="216" t="e">
        <f t="shared" si="239"/>
        <v>#DIV/0!</v>
      </c>
      <c r="L332" s="502"/>
      <c r="M332" s="215" t="e">
        <f>RANK(K332, K$322:$K$351)</f>
        <v>#DIV/0!</v>
      </c>
      <c r="N332" s="500"/>
      <c r="O332" s="497"/>
      <c r="P332" s="211"/>
      <c r="Q332" s="211"/>
      <c r="R332" s="214" t="e">
        <f t="shared" si="231"/>
        <v>#DIV/0!</v>
      </c>
      <c r="S332" s="211" t="e">
        <f t="shared" si="240"/>
        <v>#DIV/0!</v>
      </c>
      <c r="T332" s="498"/>
      <c r="U332" s="211"/>
      <c r="V332" s="211"/>
      <c r="W332" s="214" t="e">
        <f t="shared" si="232"/>
        <v>#DIV/0!</v>
      </c>
      <c r="X332" s="211" t="e">
        <f t="shared" si="241"/>
        <v>#DIV/0!</v>
      </c>
      <c r="Y332" s="498"/>
      <c r="Z332" s="211"/>
      <c r="AA332" s="211"/>
      <c r="AB332" s="214" t="e">
        <f t="shared" si="233"/>
        <v>#DIV/0!</v>
      </c>
      <c r="AC332" s="211" t="e">
        <f t="shared" si="242"/>
        <v>#DIV/0!</v>
      </c>
      <c r="AD332" s="498"/>
      <c r="AE332" s="211"/>
      <c r="AF332" s="217"/>
      <c r="AG332" s="214" t="e">
        <f t="shared" si="234"/>
        <v>#DIV/0!</v>
      </c>
      <c r="AH332" s="211" t="e">
        <f t="shared" si="243"/>
        <v>#DIV/0!</v>
      </c>
      <c r="AI332" s="498"/>
      <c r="AJ332" s="211"/>
      <c r="AK332" s="211"/>
      <c r="AL332" s="214" t="e">
        <f t="shared" si="235"/>
        <v>#DIV/0!</v>
      </c>
      <c r="AM332" s="211" t="e">
        <f t="shared" si="244"/>
        <v>#DIV/0!</v>
      </c>
      <c r="AN332" s="498"/>
      <c r="AO332" s="211"/>
      <c r="AP332" s="211"/>
      <c r="AQ332" s="214" t="e">
        <f t="shared" si="236"/>
        <v>#DIV/0!</v>
      </c>
      <c r="AR332" s="211" t="e">
        <f t="shared" si="245"/>
        <v>#DIV/0!</v>
      </c>
      <c r="AS332" s="498"/>
      <c r="AT332" s="211"/>
      <c r="AU332" s="211"/>
      <c r="AV332" s="214" t="e">
        <f t="shared" si="237"/>
        <v>#DIV/0!</v>
      </c>
      <c r="AW332" s="211" t="e">
        <f t="shared" si="246"/>
        <v>#DIV/0!</v>
      </c>
      <c r="AX332" s="498"/>
    </row>
    <row r="333" spans="1:50" ht="14.25" customHeight="1">
      <c r="B333" s="460"/>
      <c r="C333" s="209">
        <v>12</v>
      </c>
      <c r="D333" s="212"/>
      <c r="E333" s="213"/>
      <c r="F333" s="209"/>
      <c r="G333" s="214" t="e">
        <f t="shared" si="238"/>
        <v>#DIV/0!</v>
      </c>
      <c r="H333" s="501"/>
      <c r="I333" s="215" t="e">
        <f t="shared" si="239"/>
        <v>#DIV/0!</v>
      </c>
      <c r="J333" s="215" t="e">
        <f t="shared" si="239"/>
        <v>#DIV/0!</v>
      </c>
      <c r="K333" s="216" t="e">
        <f t="shared" si="239"/>
        <v>#DIV/0!</v>
      </c>
      <c r="L333" s="502"/>
      <c r="M333" s="215" t="e">
        <f>RANK(K333, K$322:$K$351)</f>
        <v>#DIV/0!</v>
      </c>
      <c r="N333" s="500"/>
      <c r="O333" s="497"/>
      <c r="P333" s="211"/>
      <c r="Q333" s="211"/>
      <c r="R333" s="214" t="e">
        <f t="shared" si="231"/>
        <v>#DIV/0!</v>
      </c>
      <c r="S333" s="211" t="e">
        <f t="shared" si="240"/>
        <v>#DIV/0!</v>
      </c>
      <c r="T333" s="498"/>
      <c r="U333" s="211"/>
      <c r="V333" s="211"/>
      <c r="W333" s="214" t="e">
        <f t="shared" si="232"/>
        <v>#DIV/0!</v>
      </c>
      <c r="X333" s="211" t="e">
        <f t="shared" si="241"/>
        <v>#DIV/0!</v>
      </c>
      <c r="Y333" s="498"/>
      <c r="Z333" s="211"/>
      <c r="AA333" s="211"/>
      <c r="AB333" s="214" t="e">
        <f t="shared" si="233"/>
        <v>#DIV/0!</v>
      </c>
      <c r="AC333" s="211" t="e">
        <f t="shared" si="242"/>
        <v>#DIV/0!</v>
      </c>
      <c r="AD333" s="498"/>
      <c r="AE333" s="211"/>
      <c r="AF333" s="217"/>
      <c r="AG333" s="214" t="e">
        <f t="shared" si="234"/>
        <v>#DIV/0!</v>
      </c>
      <c r="AH333" s="211" t="e">
        <f t="shared" si="243"/>
        <v>#DIV/0!</v>
      </c>
      <c r="AI333" s="498"/>
      <c r="AJ333" s="211"/>
      <c r="AK333" s="211"/>
      <c r="AL333" s="214" t="e">
        <f t="shared" si="235"/>
        <v>#DIV/0!</v>
      </c>
      <c r="AM333" s="211" t="e">
        <f t="shared" si="244"/>
        <v>#DIV/0!</v>
      </c>
      <c r="AN333" s="498"/>
      <c r="AO333" s="211"/>
      <c r="AP333" s="211"/>
      <c r="AQ333" s="214" t="e">
        <f t="shared" si="236"/>
        <v>#DIV/0!</v>
      </c>
      <c r="AR333" s="211" t="e">
        <f t="shared" si="245"/>
        <v>#DIV/0!</v>
      </c>
      <c r="AS333" s="498"/>
      <c r="AT333" s="211"/>
      <c r="AU333" s="211"/>
      <c r="AV333" s="214" t="e">
        <f t="shared" si="237"/>
        <v>#DIV/0!</v>
      </c>
      <c r="AW333" s="211" t="e">
        <f t="shared" si="246"/>
        <v>#DIV/0!</v>
      </c>
      <c r="AX333" s="498"/>
    </row>
    <row r="334" spans="1:50" ht="14.25" customHeight="1">
      <c r="B334" s="460"/>
      <c r="C334" s="209">
        <v>13</v>
      </c>
      <c r="D334" s="212"/>
      <c r="E334" s="213"/>
      <c r="F334" s="209"/>
      <c r="G334" s="214" t="e">
        <f t="shared" si="238"/>
        <v>#DIV/0!</v>
      </c>
      <c r="H334" s="501"/>
      <c r="I334" s="215" t="e">
        <f t="shared" si="239"/>
        <v>#DIV/0!</v>
      </c>
      <c r="J334" s="215" t="e">
        <f t="shared" si="239"/>
        <v>#DIV/0!</v>
      </c>
      <c r="K334" s="216" t="e">
        <f t="shared" si="239"/>
        <v>#DIV/0!</v>
      </c>
      <c r="L334" s="502"/>
      <c r="M334" s="215" t="e">
        <f>RANK(K334, K$322:$K$351)</f>
        <v>#DIV/0!</v>
      </c>
      <c r="N334" s="500"/>
      <c r="O334" s="497"/>
      <c r="P334" s="211"/>
      <c r="Q334" s="211"/>
      <c r="R334" s="214" t="e">
        <f t="shared" si="231"/>
        <v>#DIV/0!</v>
      </c>
      <c r="S334" s="211" t="e">
        <f t="shared" si="240"/>
        <v>#DIV/0!</v>
      </c>
      <c r="T334" s="498"/>
      <c r="U334" s="211"/>
      <c r="V334" s="211"/>
      <c r="W334" s="214" t="e">
        <f t="shared" si="232"/>
        <v>#DIV/0!</v>
      </c>
      <c r="X334" s="211" t="e">
        <f t="shared" si="241"/>
        <v>#DIV/0!</v>
      </c>
      <c r="Y334" s="498"/>
      <c r="Z334" s="211"/>
      <c r="AA334" s="211"/>
      <c r="AB334" s="214" t="e">
        <f t="shared" si="233"/>
        <v>#DIV/0!</v>
      </c>
      <c r="AC334" s="211" t="e">
        <f t="shared" si="242"/>
        <v>#DIV/0!</v>
      </c>
      <c r="AD334" s="498"/>
      <c r="AE334" s="211"/>
      <c r="AF334" s="217"/>
      <c r="AG334" s="214" t="e">
        <f t="shared" si="234"/>
        <v>#DIV/0!</v>
      </c>
      <c r="AH334" s="211" t="e">
        <f t="shared" si="243"/>
        <v>#DIV/0!</v>
      </c>
      <c r="AI334" s="498"/>
      <c r="AJ334" s="211"/>
      <c r="AK334" s="211"/>
      <c r="AL334" s="214" t="e">
        <f t="shared" si="235"/>
        <v>#DIV/0!</v>
      </c>
      <c r="AM334" s="211" t="e">
        <f t="shared" si="244"/>
        <v>#DIV/0!</v>
      </c>
      <c r="AN334" s="498"/>
      <c r="AO334" s="211"/>
      <c r="AP334" s="211"/>
      <c r="AQ334" s="214" t="e">
        <f t="shared" si="236"/>
        <v>#DIV/0!</v>
      </c>
      <c r="AR334" s="211" t="e">
        <f t="shared" si="245"/>
        <v>#DIV/0!</v>
      </c>
      <c r="AS334" s="498"/>
      <c r="AT334" s="211"/>
      <c r="AU334" s="211"/>
      <c r="AV334" s="214" t="e">
        <f t="shared" si="237"/>
        <v>#DIV/0!</v>
      </c>
      <c r="AW334" s="211" t="e">
        <f t="shared" si="246"/>
        <v>#DIV/0!</v>
      </c>
      <c r="AX334" s="498"/>
    </row>
    <row r="335" spans="1:50" ht="14.25" customHeight="1">
      <c r="B335" s="460"/>
      <c r="C335" s="209">
        <v>14</v>
      </c>
      <c r="D335" s="212"/>
      <c r="E335" s="213"/>
      <c r="F335" s="209"/>
      <c r="G335" s="214" t="e">
        <f t="shared" si="238"/>
        <v>#DIV/0!</v>
      </c>
      <c r="H335" s="501"/>
      <c r="I335" s="215" t="e">
        <f t="shared" si="239"/>
        <v>#DIV/0!</v>
      </c>
      <c r="J335" s="215" t="e">
        <f t="shared" si="239"/>
        <v>#DIV/0!</v>
      </c>
      <c r="K335" s="216" t="e">
        <f t="shared" si="239"/>
        <v>#DIV/0!</v>
      </c>
      <c r="L335" s="502"/>
      <c r="M335" s="215" t="e">
        <f>RANK(K335, K$322:$K$351)</f>
        <v>#DIV/0!</v>
      </c>
      <c r="N335" s="500"/>
      <c r="O335" s="497"/>
      <c r="P335" s="211"/>
      <c r="Q335" s="211"/>
      <c r="R335" s="214" t="e">
        <f t="shared" si="231"/>
        <v>#DIV/0!</v>
      </c>
      <c r="S335" s="211" t="e">
        <f t="shared" si="240"/>
        <v>#DIV/0!</v>
      </c>
      <c r="T335" s="498"/>
      <c r="U335" s="211"/>
      <c r="V335" s="211"/>
      <c r="W335" s="214" t="e">
        <f t="shared" si="232"/>
        <v>#DIV/0!</v>
      </c>
      <c r="X335" s="211" t="e">
        <f t="shared" si="241"/>
        <v>#DIV/0!</v>
      </c>
      <c r="Y335" s="498"/>
      <c r="Z335" s="211"/>
      <c r="AA335" s="211"/>
      <c r="AB335" s="214" t="e">
        <f t="shared" si="233"/>
        <v>#DIV/0!</v>
      </c>
      <c r="AC335" s="211" t="e">
        <f t="shared" si="242"/>
        <v>#DIV/0!</v>
      </c>
      <c r="AD335" s="498"/>
      <c r="AE335" s="211"/>
      <c r="AF335" s="217"/>
      <c r="AG335" s="214" t="e">
        <f t="shared" si="234"/>
        <v>#DIV/0!</v>
      </c>
      <c r="AH335" s="211" t="e">
        <f t="shared" si="243"/>
        <v>#DIV/0!</v>
      </c>
      <c r="AI335" s="498"/>
      <c r="AJ335" s="211"/>
      <c r="AK335" s="211"/>
      <c r="AL335" s="214" t="e">
        <f t="shared" si="235"/>
        <v>#DIV/0!</v>
      </c>
      <c r="AM335" s="211" t="e">
        <f t="shared" si="244"/>
        <v>#DIV/0!</v>
      </c>
      <c r="AN335" s="498"/>
      <c r="AO335" s="211"/>
      <c r="AP335" s="211"/>
      <c r="AQ335" s="214" t="e">
        <f t="shared" si="236"/>
        <v>#DIV/0!</v>
      </c>
      <c r="AR335" s="211" t="e">
        <f t="shared" si="245"/>
        <v>#DIV/0!</v>
      </c>
      <c r="AS335" s="498"/>
      <c r="AT335" s="211"/>
      <c r="AU335" s="211"/>
      <c r="AV335" s="214" t="e">
        <f t="shared" si="237"/>
        <v>#DIV/0!</v>
      </c>
      <c r="AW335" s="211" t="e">
        <f t="shared" si="246"/>
        <v>#DIV/0!</v>
      </c>
      <c r="AX335" s="498"/>
    </row>
    <row r="336" spans="1:50" ht="14.25" customHeight="1">
      <c r="B336" s="460"/>
      <c r="C336" s="209">
        <v>15</v>
      </c>
      <c r="D336" s="212"/>
      <c r="E336" s="213"/>
      <c r="F336" s="209"/>
      <c r="G336" s="214" t="e">
        <f t="shared" si="238"/>
        <v>#DIV/0!</v>
      </c>
      <c r="H336" s="501"/>
      <c r="I336" s="215" t="e">
        <f t="shared" si="239"/>
        <v>#DIV/0!</v>
      </c>
      <c r="J336" s="215" t="e">
        <f t="shared" si="239"/>
        <v>#DIV/0!</v>
      </c>
      <c r="K336" s="216" t="e">
        <f t="shared" si="239"/>
        <v>#DIV/0!</v>
      </c>
      <c r="L336" s="502"/>
      <c r="M336" s="215" t="e">
        <f>RANK(K336, K$322:$K$351)</f>
        <v>#DIV/0!</v>
      </c>
      <c r="N336" s="500"/>
      <c r="O336" s="497"/>
      <c r="P336" s="211"/>
      <c r="Q336" s="211"/>
      <c r="R336" s="214" t="e">
        <f t="shared" si="231"/>
        <v>#DIV/0!</v>
      </c>
      <c r="S336" s="211" t="e">
        <f t="shared" si="240"/>
        <v>#DIV/0!</v>
      </c>
      <c r="T336" s="498"/>
      <c r="U336" s="211"/>
      <c r="V336" s="211"/>
      <c r="W336" s="214" t="e">
        <f t="shared" si="232"/>
        <v>#DIV/0!</v>
      </c>
      <c r="X336" s="211" t="e">
        <f t="shared" si="241"/>
        <v>#DIV/0!</v>
      </c>
      <c r="Y336" s="498"/>
      <c r="Z336" s="211"/>
      <c r="AA336" s="211"/>
      <c r="AB336" s="214" t="e">
        <f t="shared" si="233"/>
        <v>#DIV/0!</v>
      </c>
      <c r="AC336" s="211" t="e">
        <f t="shared" si="242"/>
        <v>#DIV/0!</v>
      </c>
      <c r="AD336" s="498"/>
      <c r="AE336" s="211"/>
      <c r="AF336" s="217"/>
      <c r="AG336" s="214" t="e">
        <f t="shared" si="234"/>
        <v>#DIV/0!</v>
      </c>
      <c r="AH336" s="211" t="e">
        <f t="shared" si="243"/>
        <v>#DIV/0!</v>
      </c>
      <c r="AI336" s="498"/>
      <c r="AJ336" s="211"/>
      <c r="AK336" s="211"/>
      <c r="AL336" s="214" t="e">
        <f t="shared" si="235"/>
        <v>#DIV/0!</v>
      </c>
      <c r="AM336" s="211" t="e">
        <f t="shared" si="244"/>
        <v>#DIV/0!</v>
      </c>
      <c r="AN336" s="498"/>
      <c r="AO336" s="211"/>
      <c r="AP336" s="211"/>
      <c r="AQ336" s="214" t="e">
        <f t="shared" si="236"/>
        <v>#DIV/0!</v>
      </c>
      <c r="AR336" s="211" t="e">
        <f t="shared" si="245"/>
        <v>#DIV/0!</v>
      </c>
      <c r="AS336" s="498"/>
      <c r="AT336" s="211"/>
      <c r="AU336" s="211"/>
      <c r="AV336" s="214" t="e">
        <f t="shared" si="237"/>
        <v>#DIV/0!</v>
      </c>
      <c r="AW336" s="211" t="e">
        <f t="shared" si="246"/>
        <v>#DIV/0!</v>
      </c>
      <c r="AX336" s="498"/>
    </row>
    <row r="337" spans="2:50" ht="14.25" customHeight="1">
      <c r="B337" s="460"/>
      <c r="C337" s="209">
        <v>16</v>
      </c>
      <c r="D337" s="212"/>
      <c r="E337" s="213"/>
      <c r="F337" s="209"/>
      <c r="G337" s="214" t="e">
        <f t="shared" si="238"/>
        <v>#DIV/0!</v>
      </c>
      <c r="H337" s="501"/>
      <c r="I337" s="215" t="e">
        <f t="shared" si="239"/>
        <v>#DIV/0!</v>
      </c>
      <c r="J337" s="215" t="e">
        <f t="shared" si="239"/>
        <v>#DIV/0!</v>
      </c>
      <c r="K337" s="216" t="e">
        <f t="shared" si="239"/>
        <v>#DIV/0!</v>
      </c>
      <c r="L337" s="502"/>
      <c r="M337" s="215" t="e">
        <f>RANK(K337, K$322:$K$351)</f>
        <v>#DIV/0!</v>
      </c>
      <c r="N337" s="500"/>
      <c r="O337" s="497"/>
      <c r="P337" s="211"/>
      <c r="Q337" s="211"/>
      <c r="R337" s="214" t="e">
        <f t="shared" si="231"/>
        <v>#DIV/0!</v>
      </c>
      <c r="S337" s="211" t="e">
        <f t="shared" si="240"/>
        <v>#DIV/0!</v>
      </c>
      <c r="T337" s="498"/>
      <c r="U337" s="211"/>
      <c r="V337" s="211"/>
      <c r="W337" s="214" t="e">
        <f t="shared" si="232"/>
        <v>#DIV/0!</v>
      </c>
      <c r="X337" s="211" t="e">
        <f t="shared" si="241"/>
        <v>#DIV/0!</v>
      </c>
      <c r="Y337" s="498"/>
      <c r="Z337" s="211"/>
      <c r="AA337" s="211"/>
      <c r="AB337" s="214" t="e">
        <f t="shared" si="233"/>
        <v>#DIV/0!</v>
      </c>
      <c r="AC337" s="211" t="e">
        <f t="shared" si="242"/>
        <v>#DIV/0!</v>
      </c>
      <c r="AD337" s="498"/>
      <c r="AE337" s="211"/>
      <c r="AF337" s="217"/>
      <c r="AG337" s="214" t="e">
        <f t="shared" si="234"/>
        <v>#DIV/0!</v>
      </c>
      <c r="AH337" s="211" t="e">
        <f t="shared" si="243"/>
        <v>#DIV/0!</v>
      </c>
      <c r="AI337" s="498"/>
      <c r="AJ337" s="211"/>
      <c r="AK337" s="211"/>
      <c r="AL337" s="214" t="e">
        <f t="shared" si="235"/>
        <v>#DIV/0!</v>
      </c>
      <c r="AM337" s="211" t="e">
        <f t="shared" si="244"/>
        <v>#DIV/0!</v>
      </c>
      <c r="AN337" s="498"/>
      <c r="AO337" s="211"/>
      <c r="AP337" s="211"/>
      <c r="AQ337" s="214" t="e">
        <f t="shared" si="236"/>
        <v>#DIV/0!</v>
      </c>
      <c r="AR337" s="211" t="e">
        <f t="shared" si="245"/>
        <v>#DIV/0!</v>
      </c>
      <c r="AS337" s="498"/>
      <c r="AT337" s="211"/>
      <c r="AU337" s="211"/>
      <c r="AV337" s="214" t="e">
        <f t="shared" si="237"/>
        <v>#DIV/0!</v>
      </c>
      <c r="AW337" s="211" t="e">
        <f t="shared" si="246"/>
        <v>#DIV/0!</v>
      </c>
      <c r="AX337" s="498"/>
    </row>
    <row r="338" spans="2:50" ht="14.25" customHeight="1">
      <c r="B338" s="460"/>
      <c r="C338" s="209">
        <v>17</v>
      </c>
      <c r="D338" s="212"/>
      <c r="E338" s="213"/>
      <c r="F338" s="209"/>
      <c r="G338" s="214" t="e">
        <f t="shared" si="238"/>
        <v>#DIV/0!</v>
      </c>
      <c r="H338" s="501"/>
      <c r="I338" s="215" t="e">
        <f t="shared" si="239"/>
        <v>#DIV/0!</v>
      </c>
      <c r="J338" s="215" t="e">
        <f t="shared" si="239"/>
        <v>#DIV/0!</v>
      </c>
      <c r="K338" s="216" t="e">
        <f t="shared" si="239"/>
        <v>#DIV/0!</v>
      </c>
      <c r="L338" s="502"/>
      <c r="M338" s="215" t="e">
        <f>RANK(K338, K$322:$K$351)</f>
        <v>#DIV/0!</v>
      </c>
      <c r="N338" s="500"/>
      <c r="O338" s="497"/>
      <c r="P338" s="211"/>
      <c r="Q338" s="211"/>
      <c r="R338" s="214" t="e">
        <f t="shared" si="231"/>
        <v>#DIV/0!</v>
      </c>
      <c r="S338" s="211" t="e">
        <f t="shared" si="240"/>
        <v>#DIV/0!</v>
      </c>
      <c r="T338" s="498"/>
      <c r="U338" s="211"/>
      <c r="V338" s="211"/>
      <c r="W338" s="214" t="e">
        <f t="shared" si="232"/>
        <v>#DIV/0!</v>
      </c>
      <c r="X338" s="211" t="e">
        <f t="shared" si="241"/>
        <v>#DIV/0!</v>
      </c>
      <c r="Y338" s="498"/>
      <c r="Z338" s="211"/>
      <c r="AA338" s="211"/>
      <c r="AB338" s="214" t="e">
        <f t="shared" si="233"/>
        <v>#DIV/0!</v>
      </c>
      <c r="AC338" s="211" t="e">
        <f t="shared" si="242"/>
        <v>#DIV/0!</v>
      </c>
      <c r="AD338" s="498"/>
      <c r="AE338" s="211"/>
      <c r="AF338" s="217"/>
      <c r="AG338" s="214" t="e">
        <f t="shared" si="234"/>
        <v>#DIV/0!</v>
      </c>
      <c r="AH338" s="211" t="e">
        <f t="shared" si="243"/>
        <v>#DIV/0!</v>
      </c>
      <c r="AI338" s="498"/>
      <c r="AJ338" s="211"/>
      <c r="AK338" s="211"/>
      <c r="AL338" s="214" t="e">
        <f t="shared" si="235"/>
        <v>#DIV/0!</v>
      </c>
      <c r="AM338" s="211" t="e">
        <f t="shared" si="244"/>
        <v>#DIV/0!</v>
      </c>
      <c r="AN338" s="498"/>
      <c r="AO338" s="211"/>
      <c r="AP338" s="211"/>
      <c r="AQ338" s="214" t="e">
        <f t="shared" si="236"/>
        <v>#DIV/0!</v>
      </c>
      <c r="AR338" s="211" t="e">
        <f t="shared" si="245"/>
        <v>#DIV/0!</v>
      </c>
      <c r="AS338" s="498"/>
      <c r="AT338" s="211"/>
      <c r="AU338" s="211"/>
      <c r="AV338" s="214" t="e">
        <f t="shared" si="237"/>
        <v>#DIV/0!</v>
      </c>
      <c r="AW338" s="211" t="e">
        <f t="shared" si="246"/>
        <v>#DIV/0!</v>
      </c>
      <c r="AX338" s="498"/>
    </row>
    <row r="339" spans="2:50" ht="14.25" customHeight="1">
      <c r="B339" s="460"/>
      <c r="C339" s="209">
        <v>18</v>
      </c>
      <c r="D339" s="212"/>
      <c r="E339" s="213"/>
      <c r="F339" s="209"/>
      <c r="G339" s="214" t="e">
        <f t="shared" si="238"/>
        <v>#DIV/0!</v>
      </c>
      <c r="H339" s="501"/>
      <c r="I339" s="215" t="e">
        <f t="shared" si="239"/>
        <v>#DIV/0!</v>
      </c>
      <c r="J339" s="215" t="e">
        <f t="shared" si="239"/>
        <v>#DIV/0!</v>
      </c>
      <c r="K339" s="216" t="e">
        <f t="shared" si="239"/>
        <v>#DIV/0!</v>
      </c>
      <c r="L339" s="502"/>
      <c r="M339" s="215" t="e">
        <f>RANK(K339, K$322:$K$351)</f>
        <v>#DIV/0!</v>
      </c>
      <c r="N339" s="500"/>
      <c r="O339" s="497"/>
      <c r="P339" s="211"/>
      <c r="Q339" s="211"/>
      <c r="R339" s="214" t="e">
        <f t="shared" si="231"/>
        <v>#DIV/0!</v>
      </c>
      <c r="S339" s="211" t="e">
        <f t="shared" si="240"/>
        <v>#DIV/0!</v>
      </c>
      <c r="T339" s="498"/>
      <c r="U339" s="211"/>
      <c r="V339" s="211"/>
      <c r="W339" s="214" t="e">
        <f t="shared" si="232"/>
        <v>#DIV/0!</v>
      </c>
      <c r="X339" s="211" t="e">
        <f t="shared" si="241"/>
        <v>#DIV/0!</v>
      </c>
      <c r="Y339" s="498"/>
      <c r="Z339" s="211"/>
      <c r="AA339" s="211"/>
      <c r="AB339" s="214" t="e">
        <f t="shared" si="233"/>
        <v>#DIV/0!</v>
      </c>
      <c r="AC339" s="211" t="e">
        <f t="shared" si="242"/>
        <v>#DIV/0!</v>
      </c>
      <c r="AD339" s="498"/>
      <c r="AE339" s="211"/>
      <c r="AF339" s="217"/>
      <c r="AG339" s="214" t="e">
        <f t="shared" si="234"/>
        <v>#DIV/0!</v>
      </c>
      <c r="AH339" s="211" t="e">
        <f t="shared" si="243"/>
        <v>#DIV/0!</v>
      </c>
      <c r="AI339" s="498"/>
      <c r="AJ339" s="211"/>
      <c r="AK339" s="211"/>
      <c r="AL339" s="214" t="e">
        <f t="shared" si="235"/>
        <v>#DIV/0!</v>
      </c>
      <c r="AM339" s="211" t="e">
        <f t="shared" si="244"/>
        <v>#DIV/0!</v>
      </c>
      <c r="AN339" s="498"/>
      <c r="AO339" s="211"/>
      <c r="AP339" s="211"/>
      <c r="AQ339" s="214" t="e">
        <f t="shared" si="236"/>
        <v>#DIV/0!</v>
      </c>
      <c r="AR339" s="211" t="e">
        <f t="shared" si="245"/>
        <v>#DIV/0!</v>
      </c>
      <c r="AS339" s="498"/>
      <c r="AT339" s="211"/>
      <c r="AU339" s="211"/>
      <c r="AV339" s="214" t="e">
        <f t="shared" si="237"/>
        <v>#DIV/0!</v>
      </c>
      <c r="AW339" s="211" t="e">
        <f t="shared" si="246"/>
        <v>#DIV/0!</v>
      </c>
      <c r="AX339" s="498"/>
    </row>
    <row r="340" spans="2:50" ht="14.25" customHeight="1">
      <c r="B340" s="460"/>
      <c r="C340" s="209">
        <v>19</v>
      </c>
      <c r="D340" s="212"/>
      <c r="E340" s="213"/>
      <c r="F340" s="209"/>
      <c r="G340" s="214" t="e">
        <f t="shared" si="238"/>
        <v>#DIV/0!</v>
      </c>
      <c r="H340" s="501"/>
      <c r="I340" s="215" t="e">
        <f t="shared" si="239"/>
        <v>#DIV/0!</v>
      </c>
      <c r="J340" s="215" t="e">
        <f t="shared" si="239"/>
        <v>#DIV/0!</v>
      </c>
      <c r="K340" s="216" t="e">
        <f t="shared" si="239"/>
        <v>#DIV/0!</v>
      </c>
      <c r="L340" s="502"/>
      <c r="M340" s="215" t="e">
        <f>RANK(K340, K$322:$K$351)</f>
        <v>#DIV/0!</v>
      </c>
      <c r="N340" s="500"/>
      <c r="O340" s="497"/>
      <c r="P340" s="211"/>
      <c r="Q340" s="211"/>
      <c r="R340" s="214" t="e">
        <f t="shared" si="231"/>
        <v>#DIV/0!</v>
      </c>
      <c r="S340" s="211" t="e">
        <f t="shared" si="240"/>
        <v>#DIV/0!</v>
      </c>
      <c r="T340" s="498"/>
      <c r="U340" s="211"/>
      <c r="V340" s="211"/>
      <c r="W340" s="214" t="e">
        <f t="shared" si="232"/>
        <v>#DIV/0!</v>
      </c>
      <c r="X340" s="211" t="e">
        <f t="shared" si="241"/>
        <v>#DIV/0!</v>
      </c>
      <c r="Y340" s="498"/>
      <c r="Z340" s="211"/>
      <c r="AA340" s="211"/>
      <c r="AB340" s="214" t="e">
        <f t="shared" si="233"/>
        <v>#DIV/0!</v>
      </c>
      <c r="AC340" s="211" t="e">
        <f t="shared" si="242"/>
        <v>#DIV/0!</v>
      </c>
      <c r="AD340" s="498"/>
      <c r="AE340" s="211"/>
      <c r="AF340" s="217"/>
      <c r="AG340" s="214" t="e">
        <f t="shared" si="234"/>
        <v>#DIV/0!</v>
      </c>
      <c r="AH340" s="211" t="e">
        <f t="shared" si="243"/>
        <v>#DIV/0!</v>
      </c>
      <c r="AI340" s="498"/>
      <c r="AJ340" s="211"/>
      <c r="AK340" s="211"/>
      <c r="AL340" s="214" t="e">
        <f t="shared" si="235"/>
        <v>#DIV/0!</v>
      </c>
      <c r="AM340" s="211" t="e">
        <f t="shared" si="244"/>
        <v>#DIV/0!</v>
      </c>
      <c r="AN340" s="498"/>
      <c r="AO340" s="211"/>
      <c r="AP340" s="211"/>
      <c r="AQ340" s="214" t="e">
        <f t="shared" si="236"/>
        <v>#DIV/0!</v>
      </c>
      <c r="AR340" s="211" t="e">
        <f t="shared" si="245"/>
        <v>#DIV/0!</v>
      </c>
      <c r="AS340" s="498"/>
      <c r="AT340" s="211"/>
      <c r="AU340" s="211"/>
      <c r="AV340" s="214" t="e">
        <f t="shared" si="237"/>
        <v>#DIV/0!</v>
      </c>
      <c r="AW340" s="211" t="e">
        <f t="shared" si="246"/>
        <v>#DIV/0!</v>
      </c>
      <c r="AX340" s="498"/>
    </row>
    <row r="341" spans="2:50" ht="14.25" customHeight="1">
      <c r="B341" s="460"/>
      <c r="C341" s="209">
        <v>20</v>
      </c>
      <c r="D341" s="212"/>
      <c r="E341" s="213"/>
      <c r="F341" s="209"/>
      <c r="G341" s="214" t="e">
        <f t="shared" si="238"/>
        <v>#DIV/0!</v>
      </c>
      <c r="H341" s="501"/>
      <c r="I341" s="215" t="e">
        <f t="shared" si="239"/>
        <v>#DIV/0!</v>
      </c>
      <c r="J341" s="215" t="e">
        <f t="shared" si="239"/>
        <v>#DIV/0!</v>
      </c>
      <c r="K341" s="216" t="e">
        <f t="shared" si="239"/>
        <v>#DIV/0!</v>
      </c>
      <c r="L341" s="502"/>
      <c r="M341" s="215" t="e">
        <f>RANK(K341, K$322:$K$351)</f>
        <v>#DIV/0!</v>
      </c>
      <c r="N341" s="500"/>
      <c r="O341" s="497"/>
      <c r="P341" s="211"/>
      <c r="Q341" s="211"/>
      <c r="R341" s="214" t="e">
        <f t="shared" si="231"/>
        <v>#DIV/0!</v>
      </c>
      <c r="S341" s="211" t="e">
        <f t="shared" si="240"/>
        <v>#DIV/0!</v>
      </c>
      <c r="T341" s="498"/>
      <c r="U341" s="211"/>
      <c r="V341" s="211"/>
      <c r="W341" s="214" t="e">
        <f t="shared" si="232"/>
        <v>#DIV/0!</v>
      </c>
      <c r="X341" s="211" t="e">
        <f t="shared" si="241"/>
        <v>#DIV/0!</v>
      </c>
      <c r="Y341" s="498"/>
      <c r="Z341" s="211"/>
      <c r="AA341" s="211"/>
      <c r="AB341" s="214" t="e">
        <f t="shared" si="233"/>
        <v>#DIV/0!</v>
      </c>
      <c r="AC341" s="211" t="e">
        <f t="shared" si="242"/>
        <v>#DIV/0!</v>
      </c>
      <c r="AD341" s="498"/>
      <c r="AE341" s="211"/>
      <c r="AF341" s="217"/>
      <c r="AG341" s="214" t="e">
        <f t="shared" si="234"/>
        <v>#DIV/0!</v>
      </c>
      <c r="AH341" s="211" t="e">
        <f t="shared" si="243"/>
        <v>#DIV/0!</v>
      </c>
      <c r="AI341" s="498"/>
      <c r="AJ341" s="211"/>
      <c r="AK341" s="211"/>
      <c r="AL341" s="214" t="e">
        <f t="shared" si="235"/>
        <v>#DIV/0!</v>
      </c>
      <c r="AM341" s="211" t="e">
        <f t="shared" si="244"/>
        <v>#DIV/0!</v>
      </c>
      <c r="AN341" s="498"/>
      <c r="AO341" s="211"/>
      <c r="AP341" s="211"/>
      <c r="AQ341" s="214" t="e">
        <f t="shared" si="236"/>
        <v>#DIV/0!</v>
      </c>
      <c r="AR341" s="211" t="e">
        <f t="shared" si="245"/>
        <v>#DIV/0!</v>
      </c>
      <c r="AS341" s="498"/>
      <c r="AT341" s="211"/>
      <c r="AU341" s="211"/>
      <c r="AV341" s="214" t="e">
        <f t="shared" si="237"/>
        <v>#DIV/0!</v>
      </c>
      <c r="AW341" s="211" t="e">
        <f t="shared" si="246"/>
        <v>#DIV/0!</v>
      </c>
      <c r="AX341" s="498"/>
    </row>
    <row r="342" spans="2:50" ht="14.25" customHeight="1">
      <c r="B342" s="460"/>
      <c r="C342" s="209">
        <v>21</v>
      </c>
      <c r="D342" s="212"/>
      <c r="E342" s="213"/>
      <c r="F342" s="209"/>
      <c r="G342" s="214" t="e">
        <f t="shared" si="238"/>
        <v>#DIV/0!</v>
      </c>
      <c r="H342" s="501"/>
      <c r="I342" s="215" t="e">
        <f t="shared" si="239"/>
        <v>#DIV/0!</v>
      </c>
      <c r="J342" s="215" t="e">
        <f t="shared" si="239"/>
        <v>#DIV/0!</v>
      </c>
      <c r="K342" s="216" t="e">
        <f t="shared" si="239"/>
        <v>#DIV/0!</v>
      </c>
      <c r="L342" s="502"/>
      <c r="M342" s="215" t="e">
        <f>RANK(K342, K$322:$K$351)</f>
        <v>#DIV/0!</v>
      </c>
      <c r="N342" s="500"/>
      <c r="O342" s="497"/>
      <c r="P342" s="211"/>
      <c r="Q342" s="211"/>
      <c r="R342" s="214" t="e">
        <f t="shared" si="231"/>
        <v>#DIV/0!</v>
      </c>
      <c r="S342" s="211" t="e">
        <f t="shared" si="240"/>
        <v>#DIV/0!</v>
      </c>
      <c r="T342" s="498"/>
      <c r="U342" s="211"/>
      <c r="V342" s="211"/>
      <c r="W342" s="214" t="e">
        <f t="shared" si="232"/>
        <v>#DIV/0!</v>
      </c>
      <c r="X342" s="211" t="e">
        <f t="shared" si="241"/>
        <v>#DIV/0!</v>
      </c>
      <c r="Y342" s="498"/>
      <c r="Z342" s="211"/>
      <c r="AA342" s="211"/>
      <c r="AB342" s="214" t="e">
        <f t="shared" si="233"/>
        <v>#DIV/0!</v>
      </c>
      <c r="AC342" s="211" t="e">
        <f t="shared" si="242"/>
        <v>#DIV/0!</v>
      </c>
      <c r="AD342" s="498"/>
      <c r="AE342" s="211"/>
      <c r="AF342" s="217"/>
      <c r="AG342" s="214" t="e">
        <f t="shared" si="234"/>
        <v>#DIV/0!</v>
      </c>
      <c r="AH342" s="211" t="e">
        <f t="shared" si="243"/>
        <v>#DIV/0!</v>
      </c>
      <c r="AI342" s="498"/>
      <c r="AJ342" s="211"/>
      <c r="AK342" s="211"/>
      <c r="AL342" s="214" t="e">
        <f t="shared" si="235"/>
        <v>#DIV/0!</v>
      </c>
      <c r="AM342" s="211" t="e">
        <f t="shared" si="244"/>
        <v>#DIV/0!</v>
      </c>
      <c r="AN342" s="498"/>
      <c r="AO342" s="211"/>
      <c r="AP342" s="211"/>
      <c r="AQ342" s="214" t="e">
        <f t="shared" si="236"/>
        <v>#DIV/0!</v>
      </c>
      <c r="AR342" s="211" t="e">
        <f t="shared" si="245"/>
        <v>#DIV/0!</v>
      </c>
      <c r="AS342" s="498"/>
      <c r="AT342" s="211"/>
      <c r="AU342" s="211"/>
      <c r="AV342" s="214" t="e">
        <f t="shared" si="237"/>
        <v>#DIV/0!</v>
      </c>
      <c r="AW342" s="211" t="e">
        <f t="shared" si="246"/>
        <v>#DIV/0!</v>
      </c>
      <c r="AX342" s="498"/>
    </row>
    <row r="343" spans="2:50" ht="14.25" customHeight="1">
      <c r="B343" s="460"/>
      <c r="C343" s="209">
        <v>22</v>
      </c>
      <c r="D343" s="212"/>
      <c r="E343" s="213"/>
      <c r="F343" s="209"/>
      <c r="G343" s="214" t="e">
        <f t="shared" si="238"/>
        <v>#DIV/0!</v>
      </c>
      <c r="H343" s="501"/>
      <c r="I343" s="215" t="e">
        <f t="shared" si="239"/>
        <v>#DIV/0!</v>
      </c>
      <c r="J343" s="215" t="e">
        <f t="shared" si="239"/>
        <v>#DIV/0!</v>
      </c>
      <c r="K343" s="216" t="e">
        <f t="shared" si="239"/>
        <v>#DIV/0!</v>
      </c>
      <c r="L343" s="502"/>
      <c r="M343" s="215" t="e">
        <f>RANK(K343, K$322:$K$351)</f>
        <v>#DIV/0!</v>
      </c>
      <c r="N343" s="500"/>
      <c r="O343" s="497"/>
      <c r="P343" s="211"/>
      <c r="Q343" s="211"/>
      <c r="R343" s="214" t="e">
        <f t="shared" si="231"/>
        <v>#DIV/0!</v>
      </c>
      <c r="S343" s="211" t="e">
        <f t="shared" si="240"/>
        <v>#DIV/0!</v>
      </c>
      <c r="T343" s="498"/>
      <c r="U343" s="211"/>
      <c r="V343" s="211"/>
      <c r="W343" s="214" t="e">
        <f t="shared" si="232"/>
        <v>#DIV/0!</v>
      </c>
      <c r="X343" s="211" t="e">
        <f t="shared" si="241"/>
        <v>#DIV/0!</v>
      </c>
      <c r="Y343" s="498"/>
      <c r="Z343" s="211"/>
      <c r="AA343" s="211"/>
      <c r="AB343" s="214" t="e">
        <f t="shared" si="233"/>
        <v>#DIV/0!</v>
      </c>
      <c r="AC343" s="211" t="e">
        <f t="shared" si="242"/>
        <v>#DIV/0!</v>
      </c>
      <c r="AD343" s="498"/>
      <c r="AE343" s="211"/>
      <c r="AF343" s="217"/>
      <c r="AG343" s="214" t="e">
        <f t="shared" si="234"/>
        <v>#DIV/0!</v>
      </c>
      <c r="AH343" s="211" t="e">
        <f t="shared" si="243"/>
        <v>#DIV/0!</v>
      </c>
      <c r="AI343" s="498"/>
      <c r="AJ343" s="211"/>
      <c r="AK343" s="211"/>
      <c r="AL343" s="214" t="e">
        <f t="shared" si="235"/>
        <v>#DIV/0!</v>
      </c>
      <c r="AM343" s="211" t="e">
        <f t="shared" si="244"/>
        <v>#DIV/0!</v>
      </c>
      <c r="AN343" s="498"/>
      <c r="AO343" s="211"/>
      <c r="AP343" s="211"/>
      <c r="AQ343" s="214" t="e">
        <f t="shared" si="236"/>
        <v>#DIV/0!</v>
      </c>
      <c r="AR343" s="211" t="e">
        <f t="shared" si="245"/>
        <v>#DIV/0!</v>
      </c>
      <c r="AS343" s="498"/>
      <c r="AT343" s="211"/>
      <c r="AU343" s="211"/>
      <c r="AV343" s="214" t="e">
        <f t="shared" si="237"/>
        <v>#DIV/0!</v>
      </c>
      <c r="AW343" s="211" t="e">
        <f t="shared" si="246"/>
        <v>#DIV/0!</v>
      </c>
      <c r="AX343" s="498"/>
    </row>
    <row r="344" spans="2:50" ht="14.25" customHeight="1">
      <c r="B344" s="460"/>
      <c r="C344" s="209">
        <v>23</v>
      </c>
      <c r="D344" s="212"/>
      <c r="E344" s="213"/>
      <c r="F344" s="209"/>
      <c r="G344" s="214" t="e">
        <f t="shared" si="238"/>
        <v>#DIV/0!</v>
      </c>
      <c r="H344" s="501"/>
      <c r="I344" s="215" t="e">
        <f t="shared" si="239"/>
        <v>#DIV/0!</v>
      </c>
      <c r="J344" s="215" t="e">
        <f t="shared" si="239"/>
        <v>#DIV/0!</v>
      </c>
      <c r="K344" s="216" t="e">
        <f t="shared" si="239"/>
        <v>#DIV/0!</v>
      </c>
      <c r="L344" s="502"/>
      <c r="M344" s="215" t="e">
        <f>RANK(K344, K$322:$K$351)</f>
        <v>#DIV/0!</v>
      </c>
      <c r="N344" s="500"/>
      <c r="O344" s="497"/>
      <c r="P344" s="211"/>
      <c r="Q344" s="211"/>
      <c r="R344" s="214" t="e">
        <f t="shared" si="231"/>
        <v>#DIV/0!</v>
      </c>
      <c r="S344" s="211" t="e">
        <f t="shared" si="240"/>
        <v>#DIV/0!</v>
      </c>
      <c r="T344" s="498"/>
      <c r="U344" s="211"/>
      <c r="V344" s="211"/>
      <c r="W344" s="214" t="e">
        <f t="shared" si="232"/>
        <v>#DIV/0!</v>
      </c>
      <c r="X344" s="211" t="e">
        <f t="shared" si="241"/>
        <v>#DIV/0!</v>
      </c>
      <c r="Y344" s="498"/>
      <c r="Z344" s="211"/>
      <c r="AA344" s="211"/>
      <c r="AB344" s="214" t="e">
        <f t="shared" si="233"/>
        <v>#DIV/0!</v>
      </c>
      <c r="AC344" s="211" t="e">
        <f t="shared" si="242"/>
        <v>#DIV/0!</v>
      </c>
      <c r="AD344" s="498"/>
      <c r="AE344" s="211"/>
      <c r="AF344" s="217"/>
      <c r="AG344" s="214" t="e">
        <f t="shared" si="234"/>
        <v>#DIV/0!</v>
      </c>
      <c r="AH344" s="211" t="e">
        <f t="shared" si="243"/>
        <v>#DIV/0!</v>
      </c>
      <c r="AI344" s="498"/>
      <c r="AJ344" s="211"/>
      <c r="AK344" s="211"/>
      <c r="AL344" s="214" t="e">
        <f t="shared" si="235"/>
        <v>#DIV/0!</v>
      </c>
      <c r="AM344" s="211" t="e">
        <f t="shared" si="244"/>
        <v>#DIV/0!</v>
      </c>
      <c r="AN344" s="498"/>
      <c r="AO344" s="211"/>
      <c r="AP344" s="211"/>
      <c r="AQ344" s="214" t="e">
        <f t="shared" si="236"/>
        <v>#DIV/0!</v>
      </c>
      <c r="AR344" s="211" t="e">
        <f t="shared" si="245"/>
        <v>#DIV/0!</v>
      </c>
      <c r="AS344" s="498"/>
      <c r="AT344" s="211"/>
      <c r="AU344" s="211"/>
      <c r="AV344" s="214" t="e">
        <f t="shared" si="237"/>
        <v>#DIV/0!</v>
      </c>
      <c r="AW344" s="211" t="e">
        <f t="shared" si="246"/>
        <v>#DIV/0!</v>
      </c>
      <c r="AX344" s="498"/>
    </row>
    <row r="345" spans="2:50" ht="14.25" customHeight="1">
      <c r="B345" s="460"/>
      <c r="C345" s="209">
        <v>24</v>
      </c>
      <c r="D345" s="212"/>
      <c r="E345" s="213"/>
      <c r="F345" s="209"/>
      <c r="G345" s="214" t="e">
        <f t="shared" si="238"/>
        <v>#DIV/0!</v>
      </c>
      <c r="H345" s="501"/>
      <c r="I345" s="215" t="e">
        <f t="shared" si="239"/>
        <v>#DIV/0!</v>
      </c>
      <c r="J345" s="215" t="e">
        <f t="shared" si="239"/>
        <v>#DIV/0!</v>
      </c>
      <c r="K345" s="216" t="e">
        <f t="shared" si="239"/>
        <v>#DIV/0!</v>
      </c>
      <c r="L345" s="502"/>
      <c r="M345" s="215" t="e">
        <f>RANK(K345, K$322:$K$351)</f>
        <v>#DIV/0!</v>
      </c>
      <c r="N345" s="500"/>
      <c r="O345" s="497"/>
      <c r="P345" s="211"/>
      <c r="Q345" s="211"/>
      <c r="R345" s="214" t="e">
        <f t="shared" si="231"/>
        <v>#DIV/0!</v>
      </c>
      <c r="S345" s="211" t="e">
        <f t="shared" si="240"/>
        <v>#DIV/0!</v>
      </c>
      <c r="T345" s="498"/>
      <c r="U345" s="211"/>
      <c r="V345" s="211"/>
      <c r="W345" s="214" t="e">
        <f t="shared" si="232"/>
        <v>#DIV/0!</v>
      </c>
      <c r="X345" s="211" t="e">
        <f t="shared" si="241"/>
        <v>#DIV/0!</v>
      </c>
      <c r="Y345" s="498"/>
      <c r="Z345" s="211"/>
      <c r="AA345" s="211"/>
      <c r="AB345" s="214" t="e">
        <f t="shared" si="233"/>
        <v>#DIV/0!</v>
      </c>
      <c r="AC345" s="211" t="e">
        <f t="shared" si="242"/>
        <v>#DIV/0!</v>
      </c>
      <c r="AD345" s="498"/>
      <c r="AE345" s="211"/>
      <c r="AF345" s="217"/>
      <c r="AG345" s="214" t="e">
        <f t="shared" si="234"/>
        <v>#DIV/0!</v>
      </c>
      <c r="AH345" s="211" t="e">
        <f t="shared" si="243"/>
        <v>#DIV/0!</v>
      </c>
      <c r="AI345" s="498"/>
      <c r="AJ345" s="211"/>
      <c r="AK345" s="211"/>
      <c r="AL345" s="214" t="e">
        <f t="shared" si="235"/>
        <v>#DIV/0!</v>
      </c>
      <c r="AM345" s="211" t="e">
        <f t="shared" si="244"/>
        <v>#DIV/0!</v>
      </c>
      <c r="AN345" s="498"/>
      <c r="AO345" s="211"/>
      <c r="AP345" s="211"/>
      <c r="AQ345" s="214" t="e">
        <f t="shared" si="236"/>
        <v>#DIV/0!</v>
      </c>
      <c r="AR345" s="211" t="e">
        <f t="shared" si="245"/>
        <v>#DIV/0!</v>
      </c>
      <c r="AS345" s="498"/>
      <c r="AT345" s="211"/>
      <c r="AU345" s="211"/>
      <c r="AV345" s="214" t="e">
        <f t="shared" si="237"/>
        <v>#DIV/0!</v>
      </c>
      <c r="AW345" s="211" t="e">
        <f t="shared" si="246"/>
        <v>#DIV/0!</v>
      </c>
      <c r="AX345" s="498"/>
    </row>
    <row r="346" spans="2:50" ht="14.25" customHeight="1">
      <c r="B346" s="460"/>
      <c r="C346" s="209">
        <v>25</v>
      </c>
      <c r="D346" s="212"/>
      <c r="E346" s="213"/>
      <c r="F346" s="209"/>
      <c r="G346" s="214" t="e">
        <f t="shared" si="238"/>
        <v>#DIV/0!</v>
      </c>
      <c r="H346" s="501"/>
      <c r="I346" s="215" t="e">
        <f t="shared" si="239"/>
        <v>#DIV/0!</v>
      </c>
      <c r="J346" s="215" t="e">
        <f t="shared" si="239"/>
        <v>#DIV/0!</v>
      </c>
      <c r="K346" s="216" t="e">
        <f t="shared" si="239"/>
        <v>#DIV/0!</v>
      </c>
      <c r="L346" s="502"/>
      <c r="M346" s="215" t="e">
        <f>RANK(K346, K$322:$K$351)</f>
        <v>#DIV/0!</v>
      </c>
      <c r="N346" s="500"/>
      <c r="O346" s="497"/>
      <c r="P346" s="211"/>
      <c r="Q346" s="211"/>
      <c r="R346" s="214" t="e">
        <f t="shared" si="231"/>
        <v>#DIV/0!</v>
      </c>
      <c r="S346" s="211" t="e">
        <f t="shared" si="240"/>
        <v>#DIV/0!</v>
      </c>
      <c r="T346" s="498"/>
      <c r="U346" s="211"/>
      <c r="V346" s="211"/>
      <c r="W346" s="214" t="e">
        <f t="shared" si="232"/>
        <v>#DIV/0!</v>
      </c>
      <c r="X346" s="211" t="e">
        <f t="shared" si="241"/>
        <v>#DIV/0!</v>
      </c>
      <c r="Y346" s="498"/>
      <c r="Z346" s="211"/>
      <c r="AA346" s="211"/>
      <c r="AB346" s="214" t="e">
        <f t="shared" si="233"/>
        <v>#DIV/0!</v>
      </c>
      <c r="AC346" s="211" t="e">
        <f t="shared" si="242"/>
        <v>#DIV/0!</v>
      </c>
      <c r="AD346" s="498"/>
      <c r="AE346" s="211"/>
      <c r="AF346" s="217"/>
      <c r="AG346" s="214" t="e">
        <f t="shared" si="234"/>
        <v>#DIV/0!</v>
      </c>
      <c r="AH346" s="211" t="e">
        <f t="shared" si="243"/>
        <v>#DIV/0!</v>
      </c>
      <c r="AI346" s="498"/>
      <c r="AJ346" s="211"/>
      <c r="AK346" s="211"/>
      <c r="AL346" s="214" t="e">
        <f t="shared" si="235"/>
        <v>#DIV/0!</v>
      </c>
      <c r="AM346" s="211" t="e">
        <f t="shared" si="244"/>
        <v>#DIV/0!</v>
      </c>
      <c r="AN346" s="498"/>
      <c r="AO346" s="211"/>
      <c r="AP346" s="211"/>
      <c r="AQ346" s="214" t="e">
        <f t="shared" si="236"/>
        <v>#DIV/0!</v>
      </c>
      <c r="AR346" s="211" t="e">
        <f t="shared" si="245"/>
        <v>#DIV/0!</v>
      </c>
      <c r="AS346" s="498"/>
      <c r="AT346" s="211"/>
      <c r="AU346" s="211"/>
      <c r="AV346" s="214" t="e">
        <f t="shared" si="237"/>
        <v>#DIV/0!</v>
      </c>
      <c r="AW346" s="211" t="e">
        <f t="shared" si="246"/>
        <v>#DIV/0!</v>
      </c>
      <c r="AX346" s="498"/>
    </row>
    <row r="347" spans="2:50" ht="14.25" customHeight="1">
      <c r="B347" s="460"/>
      <c r="C347" s="209">
        <v>26</v>
      </c>
      <c r="D347" s="212"/>
      <c r="E347" s="213"/>
      <c r="F347" s="209"/>
      <c r="G347" s="214" t="e">
        <f t="shared" si="238"/>
        <v>#DIV/0!</v>
      </c>
      <c r="H347" s="501"/>
      <c r="I347" s="215" t="e">
        <f t="shared" si="239"/>
        <v>#DIV/0!</v>
      </c>
      <c r="J347" s="215" t="e">
        <f t="shared" si="239"/>
        <v>#DIV/0!</v>
      </c>
      <c r="K347" s="216" t="e">
        <f t="shared" si="239"/>
        <v>#DIV/0!</v>
      </c>
      <c r="L347" s="502"/>
      <c r="M347" s="215" t="e">
        <f>RANK(K347, K$322:$K$351)</f>
        <v>#DIV/0!</v>
      </c>
      <c r="N347" s="500"/>
      <c r="O347" s="497"/>
      <c r="P347" s="211"/>
      <c r="Q347" s="211"/>
      <c r="R347" s="214" t="e">
        <f t="shared" si="231"/>
        <v>#DIV/0!</v>
      </c>
      <c r="S347" s="211" t="e">
        <f t="shared" si="240"/>
        <v>#DIV/0!</v>
      </c>
      <c r="T347" s="498"/>
      <c r="U347" s="211"/>
      <c r="V347" s="211"/>
      <c r="W347" s="214" t="e">
        <f t="shared" si="232"/>
        <v>#DIV/0!</v>
      </c>
      <c r="X347" s="211" t="e">
        <f t="shared" si="241"/>
        <v>#DIV/0!</v>
      </c>
      <c r="Y347" s="498"/>
      <c r="Z347" s="211"/>
      <c r="AA347" s="211"/>
      <c r="AB347" s="214" t="e">
        <f t="shared" si="233"/>
        <v>#DIV/0!</v>
      </c>
      <c r="AC347" s="211" t="e">
        <f t="shared" si="242"/>
        <v>#DIV/0!</v>
      </c>
      <c r="AD347" s="498"/>
      <c r="AE347" s="211"/>
      <c r="AF347" s="217"/>
      <c r="AG347" s="214" t="e">
        <f t="shared" si="234"/>
        <v>#DIV/0!</v>
      </c>
      <c r="AH347" s="211" t="e">
        <f t="shared" si="243"/>
        <v>#DIV/0!</v>
      </c>
      <c r="AI347" s="498"/>
      <c r="AJ347" s="211"/>
      <c r="AK347" s="211"/>
      <c r="AL347" s="214" t="e">
        <f t="shared" si="235"/>
        <v>#DIV/0!</v>
      </c>
      <c r="AM347" s="211" t="e">
        <f t="shared" si="244"/>
        <v>#DIV/0!</v>
      </c>
      <c r="AN347" s="498"/>
      <c r="AO347" s="211"/>
      <c r="AP347" s="211"/>
      <c r="AQ347" s="214" t="e">
        <f t="shared" si="236"/>
        <v>#DIV/0!</v>
      </c>
      <c r="AR347" s="211" t="e">
        <f t="shared" si="245"/>
        <v>#DIV/0!</v>
      </c>
      <c r="AS347" s="498"/>
      <c r="AT347" s="211"/>
      <c r="AU347" s="211"/>
      <c r="AV347" s="214" t="e">
        <f t="shared" si="237"/>
        <v>#DIV/0!</v>
      </c>
      <c r="AW347" s="211" t="e">
        <f t="shared" si="246"/>
        <v>#DIV/0!</v>
      </c>
      <c r="AX347" s="498"/>
    </row>
    <row r="348" spans="2:50" ht="14.25" customHeight="1">
      <c r="B348" s="460"/>
      <c r="C348" s="209">
        <v>27</v>
      </c>
      <c r="D348" s="212"/>
      <c r="E348" s="213"/>
      <c r="F348" s="209"/>
      <c r="G348" s="214" t="e">
        <f t="shared" si="238"/>
        <v>#DIV/0!</v>
      </c>
      <c r="H348" s="501"/>
      <c r="I348" s="215" t="e">
        <f t="shared" si="239"/>
        <v>#DIV/0!</v>
      </c>
      <c r="J348" s="215" t="e">
        <f t="shared" si="239"/>
        <v>#DIV/0!</v>
      </c>
      <c r="K348" s="216" t="e">
        <f t="shared" si="239"/>
        <v>#DIV/0!</v>
      </c>
      <c r="L348" s="502"/>
      <c r="M348" s="215" t="e">
        <f>RANK(K348, K$322:$K$351)</f>
        <v>#DIV/0!</v>
      </c>
      <c r="N348" s="500"/>
      <c r="O348" s="497"/>
      <c r="P348" s="211"/>
      <c r="Q348" s="211"/>
      <c r="R348" s="214" t="e">
        <f t="shared" si="231"/>
        <v>#DIV/0!</v>
      </c>
      <c r="S348" s="211" t="e">
        <f t="shared" si="240"/>
        <v>#DIV/0!</v>
      </c>
      <c r="T348" s="498"/>
      <c r="U348" s="211"/>
      <c r="V348" s="211"/>
      <c r="W348" s="214" t="e">
        <f t="shared" si="232"/>
        <v>#DIV/0!</v>
      </c>
      <c r="X348" s="211" t="e">
        <f t="shared" si="241"/>
        <v>#DIV/0!</v>
      </c>
      <c r="Y348" s="498"/>
      <c r="Z348" s="211"/>
      <c r="AA348" s="211"/>
      <c r="AB348" s="214" t="e">
        <f t="shared" si="233"/>
        <v>#DIV/0!</v>
      </c>
      <c r="AC348" s="211" t="e">
        <f t="shared" si="242"/>
        <v>#DIV/0!</v>
      </c>
      <c r="AD348" s="498"/>
      <c r="AE348" s="211"/>
      <c r="AF348" s="217"/>
      <c r="AG348" s="214" t="e">
        <f t="shared" si="234"/>
        <v>#DIV/0!</v>
      </c>
      <c r="AH348" s="211" t="e">
        <f t="shared" si="243"/>
        <v>#DIV/0!</v>
      </c>
      <c r="AI348" s="498"/>
      <c r="AJ348" s="211"/>
      <c r="AK348" s="211"/>
      <c r="AL348" s="214" t="e">
        <f t="shared" si="235"/>
        <v>#DIV/0!</v>
      </c>
      <c r="AM348" s="211" t="e">
        <f t="shared" si="244"/>
        <v>#DIV/0!</v>
      </c>
      <c r="AN348" s="498"/>
      <c r="AO348" s="211"/>
      <c r="AP348" s="211"/>
      <c r="AQ348" s="214" t="e">
        <f t="shared" si="236"/>
        <v>#DIV/0!</v>
      </c>
      <c r="AR348" s="211" t="e">
        <f t="shared" si="245"/>
        <v>#DIV/0!</v>
      </c>
      <c r="AS348" s="498"/>
      <c r="AT348" s="211"/>
      <c r="AU348" s="211"/>
      <c r="AV348" s="214" t="e">
        <f t="shared" si="237"/>
        <v>#DIV/0!</v>
      </c>
      <c r="AW348" s="211" t="e">
        <f t="shared" si="246"/>
        <v>#DIV/0!</v>
      </c>
      <c r="AX348" s="498"/>
    </row>
    <row r="349" spans="2:50" ht="14.25" customHeight="1">
      <c r="B349" s="460"/>
      <c r="C349" s="209">
        <v>28</v>
      </c>
      <c r="D349" s="212"/>
      <c r="E349" s="209"/>
      <c r="F349" s="209"/>
      <c r="G349" s="214" t="e">
        <f t="shared" si="238"/>
        <v>#DIV/0!</v>
      </c>
      <c r="H349" s="501"/>
      <c r="I349" s="215" t="e">
        <f t="shared" si="239"/>
        <v>#DIV/0!</v>
      </c>
      <c r="J349" s="215" t="e">
        <f t="shared" si="239"/>
        <v>#DIV/0!</v>
      </c>
      <c r="K349" s="216" t="e">
        <f t="shared" si="239"/>
        <v>#DIV/0!</v>
      </c>
      <c r="L349" s="502"/>
      <c r="M349" s="215" t="e">
        <f>RANK(K349, K$322:$K$351)</f>
        <v>#DIV/0!</v>
      </c>
      <c r="N349" s="500"/>
      <c r="O349" s="497"/>
      <c r="P349" s="211"/>
      <c r="Q349" s="211"/>
      <c r="R349" s="214" t="e">
        <f t="shared" si="231"/>
        <v>#DIV/0!</v>
      </c>
      <c r="S349" s="211" t="e">
        <f t="shared" si="240"/>
        <v>#DIV/0!</v>
      </c>
      <c r="T349" s="498"/>
      <c r="U349" s="211"/>
      <c r="V349" s="211"/>
      <c r="W349" s="214" t="e">
        <f t="shared" si="232"/>
        <v>#DIV/0!</v>
      </c>
      <c r="X349" s="211" t="e">
        <f t="shared" si="241"/>
        <v>#DIV/0!</v>
      </c>
      <c r="Y349" s="498"/>
      <c r="Z349" s="211"/>
      <c r="AA349" s="211"/>
      <c r="AB349" s="214" t="e">
        <f t="shared" si="233"/>
        <v>#DIV/0!</v>
      </c>
      <c r="AC349" s="211" t="e">
        <f t="shared" si="242"/>
        <v>#DIV/0!</v>
      </c>
      <c r="AD349" s="498"/>
      <c r="AE349" s="211"/>
      <c r="AF349" s="211"/>
      <c r="AG349" s="214" t="e">
        <f t="shared" si="234"/>
        <v>#DIV/0!</v>
      </c>
      <c r="AH349" s="211" t="e">
        <f t="shared" si="243"/>
        <v>#DIV/0!</v>
      </c>
      <c r="AI349" s="498"/>
      <c r="AJ349" s="211"/>
      <c r="AK349" s="211"/>
      <c r="AL349" s="214" t="e">
        <f t="shared" si="235"/>
        <v>#DIV/0!</v>
      </c>
      <c r="AM349" s="211" t="e">
        <f t="shared" si="244"/>
        <v>#DIV/0!</v>
      </c>
      <c r="AN349" s="498"/>
      <c r="AO349" s="211"/>
      <c r="AP349" s="211"/>
      <c r="AQ349" s="214" t="e">
        <f t="shared" si="236"/>
        <v>#DIV/0!</v>
      </c>
      <c r="AR349" s="211" t="e">
        <f t="shared" si="245"/>
        <v>#DIV/0!</v>
      </c>
      <c r="AS349" s="498"/>
      <c r="AT349" s="211"/>
      <c r="AU349" s="211"/>
      <c r="AV349" s="214" t="e">
        <f t="shared" si="237"/>
        <v>#DIV/0!</v>
      </c>
      <c r="AW349" s="211" t="e">
        <f t="shared" si="246"/>
        <v>#DIV/0!</v>
      </c>
      <c r="AX349" s="498"/>
    </row>
    <row r="350" spans="2:50" ht="14.25" customHeight="1">
      <c r="B350" s="460"/>
      <c r="C350" s="209">
        <v>29</v>
      </c>
      <c r="D350" s="212"/>
      <c r="E350" s="209"/>
      <c r="F350" s="209"/>
      <c r="G350" s="214" t="e">
        <f t="shared" si="238"/>
        <v>#DIV/0!</v>
      </c>
      <c r="H350" s="501"/>
      <c r="I350" s="215" t="e">
        <f t="shared" si="239"/>
        <v>#DIV/0!</v>
      </c>
      <c r="J350" s="215" t="e">
        <f t="shared" si="239"/>
        <v>#DIV/0!</v>
      </c>
      <c r="K350" s="216" t="e">
        <f t="shared" si="239"/>
        <v>#DIV/0!</v>
      </c>
      <c r="L350" s="502"/>
      <c r="M350" s="215" t="e">
        <f>RANK(K350, K$322:$K$351)</f>
        <v>#DIV/0!</v>
      </c>
      <c r="N350" s="500"/>
      <c r="O350" s="497"/>
      <c r="P350" s="211"/>
      <c r="Q350" s="211"/>
      <c r="R350" s="214" t="e">
        <f t="shared" si="231"/>
        <v>#DIV/0!</v>
      </c>
      <c r="S350" s="211" t="e">
        <f t="shared" si="240"/>
        <v>#DIV/0!</v>
      </c>
      <c r="T350" s="498"/>
      <c r="U350" s="211"/>
      <c r="V350" s="211"/>
      <c r="W350" s="214" t="e">
        <f t="shared" si="232"/>
        <v>#DIV/0!</v>
      </c>
      <c r="X350" s="211" t="e">
        <f t="shared" si="241"/>
        <v>#DIV/0!</v>
      </c>
      <c r="Y350" s="498"/>
      <c r="Z350" s="211"/>
      <c r="AA350" s="211"/>
      <c r="AB350" s="214" t="e">
        <f t="shared" si="233"/>
        <v>#DIV/0!</v>
      </c>
      <c r="AC350" s="211" t="e">
        <f t="shared" si="242"/>
        <v>#DIV/0!</v>
      </c>
      <c r="AD350" s="498"/>
      <c r="AE350" s="211"/>
      <c r="AF350" s="211"/>
      <c r="AG350" s="214" t="e">
        <f t="shared" si="234"/>
        <v>#DIV/0!</v>
      </c>
      <c r="AH350" s="211" t="e">
        <f t="shared" si="243"/>
        <v>#DIV/0!</v>
      </c>
      <c r="AI350" s="498"/>
      <c r="AJ350" s="211"/>
      <c r="AK350" s="211"/>
      <c r="AL350" s="214" t="e">
        <f t="shared" si="235"/>
        <v>#DIV/0!</v>
      </c>
      <c r="AM350" s="211" t="e">
        <f t="shared" si="244"/>
        <v>#DIV/0!</v>
      </c>
      <c r="AN350" s="498"/>
      <c r="AO350" s="211"/>
      <c r="AP350" s="211"/>
      <c r="AQ350" s="214" t="e">
        <f t="shared" si="236"/>
        <v>#DIV/0!</v>
      </c>
      <c r="AR350" s="211" t="e">
        <f t="shared" si="245"/>
        <v>#DIV/0!</v>
      </c>
      <c r="AS350" s="498"/>
      <c r="AT350" s="211"/>
      <c r="AU350" s="211"/>
      <c r="AV350" s="214" t="e">
        <f t="shared" si="237"/>
        <v>#DIV/0!</v>
      </c>
      <c r="AW350" s="211" t="e">
        <f t="shared" si="246"/>
        <v>#DIV/0!</v>
      </c>
      <c r="AX350" s="498"/>
    </row>
    <row r="351" spans="2:50" ht="14.25" customHeight="1">
      <c r="B351" s="460"/>
      <c r="C351" s="209">
        <v>30</v>
      </c>
      <c r="D351" s="212"/>
      <c r="E351" s="209"/>
      <c r="F351" s="209"/>
      <c r="G351" s="214" t="e">
        <f t="shared" si="238"/>
        <v>#DIV/0!</v>
      </c>
      <c r="H351" s="501"/>
      <c r="I351" s="215" t="e">
        <f t="shared" si="239"/>
        <v>#DIV/0!</v>
      </c>
      <c r="J351" s="215" t="e">
        <f t="shared" si="239"/>
        <v>#DIV/0!</v>
      </c>
      <c r="K351" s="216" t="e">
        <f t="shared" si="239"/>
        <v>#DIV/0!</v>
      </c>
      <c r="L351" s="502"/>
      <c r="M351" s="215" t="e">
        <f>RANK(K351, K$322:$K$351)</f>
        <v>#DIV/0!</v>
      </c>
      <c r="N351" s="500"/>
      <c r="O351" s="497"/>
      <c r="P351" s="211"/>
      <c r="Q351" s="217"/>
      <c r="R351" s="214" t="e">
        <f>Q351/P351</f>
        <v>#DIV/0!</v>
      </c>
      <c r="S351" s="211" t="e">
        <f t="shared" si="240"/>
        <v>#DIV/0!</v>
      </c>
      <c r="T351" s="498"/>
      <c r="U351" s="211"/>
      <c r="V351" s="211"/>
      <c r="W351" s="214" t="e">
        <f>V351/U351</f>
        <v>#DIV/0!</v>
      </c>
      <c r="X351" s="211" t="e">
        <f t="shared" si="241"/>
        <v>#DIV/0!</v>
      </c>
      <c r="Y351" s="498"/>
      <c r="Z351" s="211"/>
      <c r="AA351" s="211"/>
      <c r="AB351" s="214" t="e">
        <f>AA351/Z351</f>
        <v>#DIV/0!</v>
      </c>
      <c r="AC351" s="211" t="e">
        <f t="shared" si="242"/>
        <v>#DIV/0!</v>
      </c>
      <c r="AD351" s="498"/>
      <c r="AE351" s="211"/>
      <c r="AF351" s="211"/>
      <c r="AG351" s="214" t="e">
        <f>AF351/AE351</f>
        <v>#DIV/0!</v>
      </c>
      <c r="AH351" s="211" t="e">
        <f t="shared" si="243"/>
        <v>#DIV/0!</v>
      </c>
      <c r="AI351" s="498"/>
      <c r="AJ351" s="211"/>
      <c r="AK351" s="211"/>
      <c r="AL351" s="214" t="e">
        <f>AK351/AJ351</f>
        <v>#DIV/0!</v>
      </c>
      <c r="AM351" s="211" t="e">
        <f t="shared" si="244"/>
        <v>#DIV/0!</v>
      </c>
      <c r="AN351" s="498"/>
      <c r="AO351" s="211"/>
      <c r="AP351" s="211"/>
      <c r="AQ351" s="214" t="e">
        <f>AP351/AO351</f>
        <v>#DIV/0!</v>
      </c>
      <c r="AR351" s="211" t="e">
        <f t="shared" si="245"/>
        <v>#DIV/0!</v>
      </c>
      <c r="AS351" s="498"/>
      <c r="AT351" s="211"/>
      <c r="AU351" s="211"/>
      <c r="AV351" s="214" t="e">
        <f>AU351/AT351</f>
        <v>#DIV/0!</v>
      </c>
      <c r="AW351" s="211" t="e">
        <f t="shared" si="246"/>
        <v>#DIV/0!</v>
      </c>
      <c r="AX351" s="498"/>
    </row>
  </sheetData>
  <mergeCells count="531">
    <mergeCell ref="AN252:AN254"/>
    <mergeCell ref="AO252:AR252"/>
    <mergeCell ref="AS252:AS254"/>
    <mergeCell ref="AT252:AW252"/>
    <mergeCell ref="AX252:AX254"/>
    <mergeCell ref="E253:G253"/>
    <mergeCell ref="I253:K253"/>
    <mergeCell ref="P253:S253"/>
    <mergeCell ref="U253:X253"/>
    <mergeCell ref="Z253:AC253"/>
    <mergeCell ref="AE253:AH253"/>
    <mergeCell ref="AJ253:AM253"/>
    <mergeCell ref="AO253:AR253"/>
    <mergeCell ref="AT253:AW253"/>
    <mergeCell ref="P252:S252"/>
    <mergeCell ref="T252:T254"/>
    <mergeCell ref="U252:X252"/>
    <mergeCell ref="Y252:Y254"/>
    <mergeCell ref="Z252:AC252"/>
    <mergeCell ref="AD252:AD254"/>
    <mergeCell ref="AE252:AH252"/>
    <mergeCell ref="AI252:AI254"/>
    <mergeCell ref="AJ252:AM252"/>
    <mergeCell ref="Y217:Y249"/>
    <mergeCell ref="AD217:AD249"/>
    <mergeCell ref="AI217:AI249"/>
    <mergeCell ref="AN217:AN249"/>
    <mergeCell ref="AS217:AS249"/>
    <mergeCell ref="AX217:AX249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B72:M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2:M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B177:M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I182:AI211"/>
    <mergeCell ref="AN182:AN211"/>
    <mergeCell ref="AS182:AS211"/>
    <mergeCell ref="AI179:AI181"/>
    <mergeCell ref="AJ179:AM179"/>
    <mergeCell ref="AN179:AN181"/>
    <mergeCell ref="AO179:AR179"/>
    <mergeCell ref="AS179:AS181"/>
    <mergeCell ref="AT179:AW179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B214:B216"/>
    <mergeCell ref="C214:D216"/>
    <mergeCell ref="E214:G214"/>
    <mergeCell ref="H214:H216"/>
    <mergeCell ref="I214:K214"/>
    <mergeCell ref="L214:L216"/>
    <mergeCell ref="M214:M216"/>
    <mergeCell ref="N214:N249"/>
    <mergeCell ref="O214:O249"/>
    <mergeCell ref="B217:B249"/>
    <mergeCell ref="H217:H249"/>
    <mergeCell ref="L217:L249"/>
    <mergeCell ref="AN214:AN216"/>
    <mergeCell ref="AO214:AR214"/>
    <mergeCell ref="AS214:AS216"/>
    <mergeCell ref="AT214:AW214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B252:B254"/>
    <mergeCell ref="C252:D254"/>
    <mergeCell ref="E252:G252"/>
    <mergeCell ref="H252:H254"/>
    <mergeCell ref="I252:K252"/>
    <mergeCell ref="L252:L254"/>
    <mergeCell ref="M252:M254"/>
    <mergeCell ref="T217:T249"/>
    <mergeCell ref="N284:N316"/>
    <mergeCell ref="O284:O316"/>
    <mergeCell ref="B287:B316"/>
    <mergeCell ref="H287:H316"/>
    <mergeCell ref="L287:L316"/>
    <mergeCell ref="T287:T316"/>
    <mergeCell ref="Y287:Y316"/>
    <mergeCell ref="AD287:AD316"/>
    <mergeCell ref="AI287:AI316"/>
    <mergeCell ref="AN287:AN316"/>
    <mergeCell ref="AS287:AS316"/>
    <mergeCell ref="AX287:AX316"/>
    <mergeCell ref="B317:M318"/>
    <mergeCell ref="N317:N318"/>
    <mergeCell ref="O317:O318"/>
    <mergeCell ref="P317:T317"/>
    <mergeCell ref="U317:Y317"/>
    <mergeCell ref="Z317:AD317"/>
    <mergeCell ref="AE317:AI317"/>
    <mergeCell ref="AJ317:AN317"/>
    <mergeCell ref="AO317:AS317"/>
    <mergeCell ref="AT317:AX317"/>
    <mergeCell ref="P318:T318"/>
    <mergeCell ref="U318:Y318"/>
    <mergeCell ref="Z318:AD318"/>
    <mergeCell ref="AE318:AI318"/>
    <mergeCell ref="AJ318:AN318"/>
    <mergeCell ref="AO318:AS318"/>
    <mergeCell ref="AT318:AX318"/>
    <mergeCell ref="B319:B321"/>
    <mergeCell ref="C319:D321"/>
    <mergeCell ref="E319:G319"/>
    <mergeCell ref="H319:H321"/>
    <mergeCell ref="I319:K319"/>
    <mergeCell ref="L319:L321"/>
    <mergeCell ref="M319:M321"/>
    <mergeCell ref="N319:N351"/>
    <mergeCell ref="O319:O351"/>
    <mergeCell ref="B322:B351"/>
    <mergeCell ref="H322:H351"/>
    <mergeCell ref="L322:L351"/>
    <mergeCell ref="E320:G320"/>
    <mergeCell ref="I320:K320"/>
    <mergeCell ref="P319:S319"/>
    <mergeCell ref="T319:T321"/>
    <mergeCell ref="U319:X319"/>
    <mergeCell ref="Y319:Y321"/>
    <mergeCell ref="Z319:AC319"/>
    <mergeCell ref="AD319:AD321"/>
    <mergeCell ref="AE319:AH319"/>
    <mergeCell ref="AI319:AI321"/>
    <mergeCell ref="AJ319:AM319"/>
    <mergeCell ref="P320:S320"/>
    <mergeCell ref="U320:X320"/>
    <mergeCell ref="Z320:AC320"/>
    <mergeCell ref="AE320:AH320"/>
    <mergeCell ref="AJ320:AM320"/>
    <mergeCell ref="AO320:AR320"/>
    <mergeCell ref="AT320:AW320"/>
    <mergeCell ref="T322:T351"/>
    <mergeCell ref="Y322:Y351"/>
    <mergeCell ref="AD322:AD351"/>
    <mergeCell ref="AI322:AI351"/>
    <mergeCell ref="AN322:AN351"/>
    <mergeCell ref="AS322:AS351"/>
    <mergeCell ref="AX322:AX351"/>
    <mergeCell ref="AN319:AN321"/>
    <mergeCell ref="AO319:AR319"/>
    <mergeCell ref="AS319:AS321"/>
    <mergeCell ref="AT319:AW319"/>
    <mergeCell ref="AX319:AX321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201"/>
  <sheetViews>
    <sheetView zoomScaleNormal="100" workbookViewId="0">
      <pane xSplit="13" ySplit="3" topLeftCell="N111" activePane="bottomRight" state="frozen"/>
      <selection pane="bottomRight" activeCell="J137" sqref="J137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5" t="s">
        <v>126</v>
      </c>
      <c r="C1" s="204">
        <f>AVERAGE(L107,L127,L147,L167,L187)</f>
        <v>248.3661934064713</v>
      </c>
    </row>
    <row r="2" spans="1:50" ht="14.25" hidden="1" customHeight="1" outlineLevel="1">
      <c r="B2" s="553" t="s">
        <v>127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5"/>
      <c r="N2" s="521" t="s">
        <v>128</v>
      </c>
      <c r="O2" s="521" t="s">
        <v>77</v>
      </c>
      <c r="P2" s="559"/>
      <c r="Q2" s="560"/>
      <c r="R2" s="560"/>
      <c r="S2" s="560"/>
      <c r="T2" s="560"/>
      <c r="U2" s="561"/>
      <c r="V2" s="562"/>
      <c r="W2" s="562"/>
      <c r="X2" s="562"/>
      <c r="Y2" s="562"/>
      <c r="Z2" s="559"/>
      <c r="AA2" s="560"/>
      <c r="AB2" s="560"/>
      <c r="AC2" s="560"/>
      <c r="AD2" s="560"/>
      <c r="AE2" s="561">
        <v>45870</v>
      </c>
      <c r="AF2" s="562"/>
      <c r="AG2" s="562"/>
      <c r="AH2" s="562"/>
      <c r="AI2" s="562"/>
      <c r="AJ2" s="563">
        <v>45871</v>
      </c>
      <c r="AK2" s="564"/>
      <c r="AL2" s="564"/>
      <c r="AM2" s="564"/>
      <c r="AN2" s="565"/>
      <c r="AO2" s="561">
        <v>45872</v>
      </c>
      <c r="AP2" s="562"/>
      <c r="AQ2" s="562"/>
      <c r="AR2" s="562"/>
      <c r="AS2" s="562"/>
      <c r="AT2" s="563">
        <v>45873</v>
      </c>
      <c r="AU2" s="564"/>
      <c r="AV2" s="564"/>
      <c r="AW2" s="564"/>
      <c r="AX2" s="565"/>
    </row>
    <row r="3" spans="1:50" ht="14.25" hidden="1" customHeight="1" outlineLevel="1"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6"/>
      <c r="N3" s="523"/>
      <c r="O3" s="523"/>
      <c r="P3" s="559" t="s">
        <v>91</v>
      </c>
      <c r="Q3" s="560"/>
      <c r="R3" s="560"/>
      <c r="S3" s="560"/>
      <c r="T3" s="560"/>
      <c r="U3" s="561" t="s">
        <v>92</v>
      </c>
      <c r="V3" s="562"/>
      <c r="W3" s="562"/>
      <c r="X3" s="562"/>
      <c r="Y3" s="562"/>
      <c r="Z3" s="559" t="s">
        <v>93</v>
      </c>
      <c r="AA3" s="560"/>
      <c r="AB3" s="560"/>
      <c r="AC3" s="560"/>
      <c r="AD3" s="560"/>
      <c r="AE3" s="567">
        <f>AE2</f>
        <v>45870</v>
      </c>
      <c r="AF3" s="567"/>
      <c r="AG3" s="567"/>
      <c r="AH3" s="567"/>
      <c r="AI3" s="567"/>
      <c r="AJ3" s="568">
        <f t="shared" ref="AJ3" si="0">AJ2</f>
        <v>45871</v>
      </c>
      <c r="AK3" s="569"/>
      <c r="AL3" s="569"/>
      <c r="AM3" s="569"/>
      <c r="AN3" s="570"/>
      <c r="AO3" s="567">
        <f t="shared" ref="AO3" si="1">AO2</f>
        <v>45872</v>
      </c>
      <c r="AP3" s="567"/>
      <c r="AQ3" s="567"/>
      <c r="AR3" s="567"/>
      <c r="AS3" s="567"/>
      <c r="AT3" s="568">
        <f t="shared" ref="AT3" si="2">AT2</f>
        <v>45873</v>
      </c>
      <c r="AU3" s="569"/>
      <c r="AV3" s="569"/>
      <c r="AW3" s="569"/>
      <c r="AX3" s="570"/>
    </row>
    <row r="4" spans="1:50" ht="14.25" hidden="1" customHeight="1" outlineLevel="1">
      <c r="B4" s="460" t="s">
        <v>129</v>
      </c>
      <c r="C4" s="460" t="s">
        <v>130</v>
      </c>
      <c r="D4" s="460"/>
      <c r="E4" s="460" t="s">
        <v>131</v>
      </c>
      <c r="F4" s="460"/>
      <c r="G4" s="460"/>
      <c r="H4" s="460" t="s">
        <v>132</v>
      </c>
      <c r="I4" s="499" t="s">
        <v>133</v>
      </c>
      <c r="J4" s="499"/>
      <c r="K4" s="499"/>
      <c r="L4" s="499" t="s">
        <v>132</v>
      </c>
      <c r="M4" s="499" t="s">
        <v>134</v>
      </c>
      <c r="N4" s="571"/>
      <c r="O4" s="460" t="s">
        <v>135</v>
      </c>
      <c r="P4" s="460" t="s">
        <v>136</v>
      </c>
      <c r="Q4" s="460"/>
      <c r="R4" s="460"/>
      <c r="S4" s="460"/>
      <c r="T4" s="460" t="s">
        <v>132</v>
      </c>
      <c r="U4" s="460" t="s">
        <v>136</v>
      </c>
      <c r="V4" s="460"/>
      <c r="W4" s="460"/>
      <c r="X4" s="460"/>
      <c r="Y4" s="460" t="s">
        <v>132</v>
      </c>
      <c r="Z4" s="460" t="s">
        <v>136</v>
      </c>
      <c r="AA4" s="460"/>
      <c r="AB4" s="460"/>
      <c r="AC4" s="460"/>
      <c r="AD4" s="460" t="s">
        <v>132</v>
      </c>
      <c r="AE4" s="460" t="s">
        <v>136</v>
      </c>
      <c r="AF4" s="460"/>
      <c r="AG4" s="460"/>
      <c r="AH4" s="460"/>
      <c r="AI4" s="460" t="s">
        <v>132</v>
      </c>
      <c r="AJ4" s="460" t="s">
        <v>136</v>
      </c>
      <c r="AK4" s="460"/>
      <c r="AL4" s="460"/>
      <c r="AM4" s="460"/>
      <c r="AN4" s="460" t="s">
        <v>132</v>
      </c>
      <c r="AO4" s="460" t="s">
        <v>136</v>
      </c>
      <c r="AP4" s="460"/>
      <c r="AQ4" s="460"/>
      <c r="AR4" s="460"/>
      <c r="AS4" s="460" t="s">
        <v>132</v>
      </c>
      <c r="AT4" s="460" t="s">
        <v>136</v>
      </c>
      <c r="AU4" s="460"/>
      <c r="AV4" s="460"/>
      <c r="AW4" s="460"/>
      <c r="AX4" s="460" t="s">
        <v>132</v>
      </c>
    </row>
    <row r="5" spans="1:50" ht="14.25" hidden="1" customHeight="1" outlineLevel="1">
      <c r="B5" s="460"/>
      <c r="C5" s="460"/>
      <c r="D5" s="460"/>
      <c r="E5" s="460" t="s">
        <v>137</v>
      </c>
      <c r="F5" s="460"/>
      <c r="G5" s="460"/>
      <c r="H5" s="460"/>
      <c r="I5" s="499" t="s">
        <v>137</v>
      </c>
      <c r="J5" s="499"/>
      <c r="K5" s="499"/>
      <c r="L5" s="499"/>
      <c r="M5" s="499"/>
      <c r="N5" s="571"/>
      <c r="O5" s="460"/>
      <c r="P5" s="460" t="s">
        <v>138</v>
      </c>
      <c r="Q5" s="460"/>
      <c r="R5" s="460"/>
      <c r="S5" s="460"/>
      <c r="T5" s="460"/>
      <c r="U5" s="460" t="s">
        <v>138</v>
      </c>
      <c r="V5" s="460"/>
      <c r="W5" s="460"/>
      <c r="X5" s="460"/>
      <c r="Y5" s="460"/>
      <c r="Z5" s="460" t="s">
        <v>138</v>
      </c>
      <c r="AA5" s="460"/>
      <c r="AB5" s="460"/>
      <c r="AC5" s="460"/>
      <c r="AD5" s="460"/>
      <c r="AE5" s="460" t="s">
        <v>138</v>
      </c>
      <c r="AF5" s="460"/>
      <c r="AG5" s="460"/>
      <c r="AH5" s="460"/>
      <c r="AI5" s="460"/>
      <c r="AJ5" s="460" t="s">
        <v>138</v>
      </c>
      <c r="AK5" s="460"/>
      <c r="AL5" s="460"/>
      <c r="AM5" s="460"/>
      <c r="AN5" s="460"/>
      <c r="AO5" s="460" t="s">
        <v>138</v>
      </c>
      <c r="AP5" s="460"/>
      <c r="AQ5" s="460"/>
      <c r="AR5" s="460"/>
      <c r="AS5" s="460"/>
      <c r="AT5" s="460" t="s">
        <v>138</v>
      </c>
      <c r="AU5" s="460"/>
      <c r="AV5" s="460"/>
      <c r="AW5" s="460"/>
      <c r="AX5" s="460"/>
    </row>
    <row r="6" spans="1:50" ht="14.25" hidden="1" customHeight="1" outlineLevel="1">
      <c r="A6" s="206"/>
      <c r="B6" s="460"/>
      <c r="C6" s="460"/>
      <c r="D6" s="460"/>
      <c r="E6" s="209" t="s">
        <v>139</v>
      </c>
      <c r="F6" s="209" t="s">
        <v>140</v>
      </c>
      <c r="G6" s="209" t="s">
        <v>141</v>
      </c>
      <c r="H6" s="460"/>
      <c r="I6" s="210" t="s">
        <v>139</v>
      </c>
      <c r="J6" s="210" t="s">
        <v>140</v>
      </c>
      <c r="K6" s="210" t="s">
        <v>141</v>
      </c>
      <c r="L6" s="499"/>
      <c r="M6" s="499"/>
      <c r="N6" s="571"/>
      <c r="O6" s="460"/>
      <c r="P6" s="209" t="s">
        <v>139</v>
      </c>
      <c r="Q6" s="209" t="s">
        <v>140</v>
      </c>
      <c r="R6" s="209" t="s">
        <v>141</v>
      </c>
      <c r="S6" s="211" t="s">
        <v>134</v>
      </c>
      <c r="T6" s="460"/>
      <c r="U6" s="209" t="s">
        <v>139</v>
      </c>
      <c r="V6" s="209" t="s">
        <v>140</v>
      </c>
      <c r="W6" s="209" t="s">
        <v>141</v>
      </c>
      <c r="X6" s="211" t="s">
        <v>134</v>
      </c>
      <c r="Y6" s="460"/>
      <c r="Z6" s="209" t="s">
        <v>139</v>
      </c>
      <c r="AA6" s="209" t="s">
        <v>140</v>
      </c>
      <c r="AB6" s="209" t="s">
        <v>141</v>
      </c>
      <c r="AC6" s="211" t="s">
        <v>134</v>
      </c>
      <c r="AD6" s="460"/>
      <c r="AE6" s="209" t="s">
        <v>139</v>
      </c>
      <c r="AF6" s="209" t="s">
        <v>140</v>
      </c>
      <c r="AG6" s="209" t="s">
        <v>141</v>
      </c>
      <c r="AH6" s="211" t="s">
        <v>134</v>
      </c>
      <c r="AI6" s="460"/>
      <c r="AJ6" s="209" t="s">
        <v>139</v>
      </c>
      <c r="AK6" s="209" t="s">
        <v>140</v>
      </c>
      <c r="AL6" s="209" t="s">
        <v>141</v>
      </c>
      <c r="AM6" s="211" t="s">
        <v>134</v>
      </c>
      <c r="AN6" s="460"/>
      <c r="AO6" s="209" t="s">
        <v>139</v>
      </c>
      <c r="AP6" s="209" t="s">
        <v>140</v>
      </c>
      <c r="AQ6" s="209" t="s">
        <v>141</v>
      </c>
      <c r="AR6" s="211" t="s">
        <v>134</v>
      </c>
      <c r="AS6" s="460"/>
      <c r="AT6" s="209" t="s">
        <v>139</v>
      </c>
      <c r="AU6" s="209" t="s">
        <v>140</v>
      </c>
      <c r="AV6" s="209" t="s">
        <v>141</v>
      </c>
      <c r="AW6" s="211" t="s">
        <v>134</v>
      </c>
      <c r="AX6" s="460"/>
    </row>
    <row r="7" spans="1:50" ht="14.25" hidden="1" customHeight="1" outlineLevel="1">
      <c r="B7" s="460" t="s">
        <v>212</v>
      </c>
      <c r="C7" s="209">
        <v>1</v>
      </c>
      <c r="D7" s="212" t="s">
        <v>213</v>
      </c>
      <c r="E7" s="213">
        <v>6</v>
      </c>
      <c r="F7" s="209">
        <v>2500</v>
      </c>
      <c r="G7" s="214">
        <f>F7/E7</f>
        <v>416.66666666666669</v>
      </c>
      <c r="H7" s="501">
        <f>AVERAGE(G7:G21)</f>
        <v>303.22388591800353</v>
      </c>
      <c r="I7" s="215">
        <f>AVERAGE(P7,U7,Z7,AE7,AJ7,AO7,AT7)</f>
        <v>6</v>
      </c>
      <c r="J7" s="215">
        <f>AVERAGE(Q7,V7,AA7,AF7,AK7,AP7,AU7)</f>
        <v>2127.4570645311287</v>
      </c>
      <c r="K7" s="216">
        <f>AVERAGE(R7,W7,AB7,AG7,AL7,AQ7,AV7)</f>
        <v>354.57617742185488</v>
      </c>
      <c r="L7" s="502">
        <f>IFERROR(AVERAGE(K7:K21),"-")</f>
        <v>254.23960432316358</v>
      </c>
      <c r="M7" s="215">
        <f>RANK(K7, K$7:$K$21)</f>
        <v>3</v>
      </c>
      <c r="N7" s="571"/>
      <c r="O7" s="460"/>
      <c r="P7" s="213"/>
      <c r="Q7" s="213"/>
      <c r="R7" s="214"/>
      <c r="S7" s="211"/>
      <c r="T7" s="501"/>
      <c r="U7" s="213"/>
      <c r="V7" s="213"/>
      <c r="W7" s="214"/>
      <c r="X7" s="211"/>
      <c r="Y7" s="501"/>
      <c r="Z7" s="209"/>
      <c r="AA7" s="213"/>
      <c r="AB7" s="214"/>
      <c r="AC7" s="211"/>
      <c r="AD7" s="501"/>
      <c r="AE7" s="213">
        <v>6</v>
      </c>
      <c r="AF7" s="213">
        <v>2129.0322580645129</v>
      </c>
      <c r="AG7" s="214">
        <f t="shared" ref="AG7:AG16" si="3">AF7/AE7</f>
        <v>354.83870967741882</v>
      </c>
      <c r="AH7" s="211">
        <f t="shared" ref="AH7:AH16" si="4">RANK(AG7, AG$7:AG$21)</f>
        <v>3</v>
      </c>
      <c r="AI7" s="501">
        <f>AVERAGE(AG7:AG21)</f>
        <v>254.35451408353993</v>
      </c>
      <c r="AJ7" s="209">
        <v>6</v>
      </c>
      <c r="AK7" s="213">
        <v>2129.512403763903</v>
      </c>
      <c r="AL7" s="214">
        <f t="shared" ref="AL7:AL16" si="5">AK7/AJ7</f>
        <v>354.91873396065051</v>
      </c>
      <c r="AM7" s="211">
        <f t="shared" ref="AM7:AM16" si="6">RANK(AL7, AL$7:AL$21)</f>
        <v>3</v>
      </c>
      <c r="AN7" s="501">
        <f>AVERAGE(AL7:AL21)</f>
        <v>254.16218088076667</v>
      </c>
      <c r="AO7" s="209">
        <v>6</v>
      </c>
      <c r="AP7" s="213">
        <v>2125.6615384615343</v>
      </c>
      <c r="AQ7" s="214">
        <f t="shared" ref="AQ7:AQ16" si="7">AP7/AO7</f>
        <v>354.2769230769224</v>
      </c>
      <c r="AR7" s="211">
        <f t="shared" ref="AR7:AR16" si="8">RANK(AQ7, AQ$7:AQ$21)</f>
        <v>3</v>
      </c>
      <c r="AS7" s="501">
        <f>AVERAGE(AQ7:AQ21)</f>
        <v>254.18450171310056</v>
      </c>
      <c r="AT7" s="209">
        <v>6</v>
      </c>
      <c r="AU7" s="213">
        <v>2125.6220578345656</v>
      </c>
      <c r="AV7" s="214">
        <f t="shared" ref="AV7:AV16" si="9">AU7/AT7</f>
        <v>354.27034297242761</v>
      </c>
      <c r="AW7" s="211">
        <f t="shared" ref="AW7:AW16" si="10">RANK(AV7, AV$7:AV$21)</f>
        <v>3</v>
      </c>
      <c r="AX7" s="501">
        <f>AVERAGE(AV7:AV21)</f>
        <v>254.25722061524704</v>
      </c>
    </row>
    <row r="8" spans="1:50" ht="14.25" hidden="1" customHeight="1" outlineLevel="1">
      <c r="B8" s="460"/>
      <c r="C8" s="209">
        <v>2</v>
      </c>
      <c r="D8" s="212" t="s">
        <v>214</v>
      </c>
      <c r="E8" s="213">
        <v>6</v>
      </c>
      <c r="F8" s="209">
        <v>2600</v>
      </c>
      <c r="G8" s="214">
        <f t="shared" ref="G8:G16" si="11">F8/E8</f>
        <v>433.33333333333331</v>
      </c>
      <c r="H8" s="501"/>
      <c r="I8" s="215">
        <f t="shared" ref="I8:K16" si="12">AVERAGE(P8,U8,Z8,AE8,AJ8,AO8,AT8)</f>
        <v>6</v>
      </c>
      <c r="J8" s="215">
        <f t="shared" si="12"/>
        <v>2089.4570930454684</v>
      </c>
      <c r="K8" s="216">
        <f t="shared" si="12"/>
        <v>348.24284884091139</v>
      </c>
      <c r="L8" s="502"/>
      <c r="M8" s="215">
        <f>RANK(K8, K$7:$K$21)</f>
        <v>4</v>
      </c>
      <c r="N8" s="571"/>
      <c r="O8" s="460"/>
      <c r="P8" s="213"/>
      <c r="Q8" s="213"/>
      <c r="R8" s="214"/>
      <c r="S8" s="211"/>
      <c r="T8" s="501"/>
      <c r="U8" s="213"/>
      <c r="V8" s="213"/>
      <c r="W8" s="214"/>
      <c r="X8" s="211"/>
      <c r="Y8" s="501"/>
      <c r="Z8" s="209"/>
      <c r="AA8" s="213"/>
      <c r="AB8" s="214"/>
      <c r="AC8" s="211"/>
      <c r="AD8" s="501"/>
      <c r="AE8" s="213">
        <v>6</v>
      </c>
      <c r="AF8" s="213">
        <v>2090.4645476772698</v>
      </c>
      <c r="AG8" s="214">
        <f t="shared" si="3"/>
        <v>348.41075794621162</v>
      </c>
      <c r="AH8" s="211">
        <f t="shared" si="4"/>
        <v>4</v>
      </c>
      <c r="AI8" s="501"/>
      <c r="AJ8" s="209">
        <v>6</v>
      </c>
      <c r="AK8" s="213">
        <v>2089.0510948905135</v>
      </c>
      <c r="AL8" s="214">
        <f t="shared" si="5"/>
        <v>348.17518248175224</v>
      </c>
      <c r="AM8" s="211">
        <f t="shared" si="6"/>
        <v>4</v>
      </c>
      <c r="AN8" s="501"/>
      <c r="AO8" s="209">
        <v>6</v>
      </c>
      <c r="AP8" s="213">
        <v>2089.1621829362102</v>
      </c>
      <c r="AQ8" s="214">
        <f t="shared" si="7"/>
        <v>348.19369715603506</v>
      </c>
      <c r="AR8" s="211">
        <f t="shared" si="8"/>
        <v>4</v>
      </c>
      <c r="AS8" s="501"/>
      <c r="AT8" s="209">
        <v>6</v>
      </c>
      <c r="AU8" s="213">
        <v>2089.1505466778799</v>
      </c>
      <c r="AV8" s="214">
        <f t="shared" si="9"/>
        <v>348.19175777964665</v>
      </c>
      <c r="AW8" s="211">
        <f t="shared" si="10"/>
        <v>4</v>
      </c>
      <c r="AX8" s="501"/>
    </row>
    <row r="9" spans="1:50" ht="14.25" hidden="1" customHeight="1" outlineLevel="1">
      <c r="B9" s="460"/>
      <c r="C9" s="209">
        <v>3</v>
      </c>
      <c r="D9" s="212" t="s">
        <v>215</v>
      </c>
      <c r="E9" s="213">
        <v>6</v>
      </c>
      <c r="F9" s="209">
        <v>2600</v>
      </c>
      <c r="G9" s="214">
        <f t="shared" si="11"/>
        <v>433.33333333333331</v>
      </c>
      <c r="H9" s="501"/>
      <c r="I9" s="215">
        <f t="shared" si="12"/>
        <v>6</v>
      </c>
      <c r="J9" s="215">
        <f t="shared" si="12"/>
        <v>2146.8334657876226</v>
      </c>
      <c r="K9" s="216">
        <f t="shared" si="12"/>
        <v>357.80557763127041</v>
      </c>
      <c r="L9" s="502"/>
      <c r="M9" s="215">
        <f>RANK(K9, K$7:$K$21)</f>
        <v>2</v>
      </c>
      <c r="N9" s="571"/>
      <c r="O9" s="460"/>
      <c r="P9" s="213"/>
      <c r="Q9" s="213"/>
      <c r="R9" s="214"/>
      <c r="S9" s="211"/>
      <c r="T9" s="501"/>
      <c r="U9" s="213"/>
      <c r="V9" s="213"/>
      <c r="W9" s="214"/>
      <c r="X9" s="211"/>
      <c r="Y9" s="501"/>
      <c r="Z9" s="209"/>
      <c r="AA9" s="213"/>
      <c r="AB9" s="214"/>
      <c r="AC9" s="211"/>
      <c r="AD9" s="501"/>
      <c r="AE9" s="213">
        <v>6</v>
      </c>
      <c r="AF9" s="213">
        <v>2148.7579843860926</v>
      </c>
      <c r="AG9" s="214">
        <f t="shared" si="3"/>
        <v>358.12633073101546</v>
      </c>
      <c r="AH9" s="211">
        <f t="shared" si="4"/>
        <v>2</v>
      </c>
      <c r="AI9" s="501"/>
      <c r="AJ9" s="209">
        <v>6</v>
      </c>
      <c r="AK9" s="213">
        <v>2145.3488372093061</v>
      </c>
      <c r="AL9" s="214">
        <f t="shared" si="5"/>
        <v>357.55813953488433</v>
      </c>
      <c r="AM9" s="211">
        <f t="shared" si="6"/>
        <v>2</v>
      </c>
      <c r="AN9" s="501"/>
      <c r="AO9" s="209">
        <v>6</v>
      </c>
      <c r="AP9" s="213">
        <v>2146.681175190427</v>
      </c>
      <c r="AQ9" s="214">
        <f t="shared" si="7"/>
        <v>357.78019586507116</v>
      </c>
      <c r="AR9" s="211">
        <f t="shared" si="8"/>
        <v>2</v>
      </c>
      <c r="AS9" s="501"/>
      <c r="AT9" s="209">
        <v>6</v>
      </c>
      <c r="AU9" s="213">
        <v>2146.5458663646646</v>
      </c>
      <c r="AV9" s="214">
        <f t="shared" si="9"/>
        <v>357.75764439411074</v>
      </c>
      <c r="AW9" s="211">
        <f>RANK(AV9, AV$7:AV$21)</f>
        <v>2</v>
      </c>
      <c r="AX9" s="501"/>
    </row>
    <row r="10" spans="1:50" ht="14.25" hidden="1" customHeight="1" outlineLevel="1">
      <c r="B10" s="460"/>
      <c r="C10" s="209">
        <v>4</v>
      </c>
      <c r="D10" s="212" t="s">
        <v>216</v>
      </c>
      <c r="E10" s="213">
        <v>11</v>
      </c>
      <c r="F10" s="209">
        <v>3000</v>
      </c>
      <c r="G10" s="214">
        <f t="shared" si="11"/>
        <v>272.72727272727275</v>
      </c>
      <c r="H10" s="501"/>
      <c r="I10" s="215">
        <f t="shared" si="12"/>
        <v>11</v>
      </c>
      <c r="J10" s="215">
        <f t="shared" si="12"/>
        <v>2558.9285658440276</v>
      </c>
      <c r="K10" s="216">
        <f t="shared" si="12"/>
        <v>232.62986962218434</v>
      </c>
      <c r="L10" s="502"/>
      <c r="M10" s="215">
        <f>RANK(K10, K$7:$K$21)</f>
        <v>5</v>
      </c>
      <c r="N10" s="571"/>
      <c r="O10" s="460"/>
      <c r="P10" s="213"/>
      <c r="Q10" s="213"/>
      <c r="R10" s="214"/>
      <c r="S10" s="211"/>
      <c r="T10" s="501"/>
      <c r="U10" s="213"/>
      <c r="V10" s="213"/>
      <c r="W10" s="214"/>
      <c r="X10" s="211"/>
      <c r="Y10" s="501"/>
      <c r="Z10" s="209"/>
      <c r="AA10" s="213"/>
      <c r="AB10" s="214"/>
      <c r="AC10" s="211"/>
      <c r="AD10" s="501"/>
      <c r="AE10" s="213">
        <v>11</v>
      </c>
      <c r="AF10" s="213">
        <v>2558.4534731323729</v>
      </c>
      <c r="AG10" s="214">
        <f t="shared" si="3"/>
        <v>232.58667937567026</v>
      </c>
      <c r="AH10" s="211">
        <f t="shared" si="4"/>
        <v>5</v>
      </c>
      <c r="AI10" s="501"/>
      <c r="AJ10" s="209">
        <v>11</v>
      </c>
      <c r="AK10" s="213">
        <v>2557.6119402985064</v>
      </c>
      <c r="AL10" s="214">
        <f t="shared" si="5"/>
        <v>232.5101763907733</v>
      </c>
      <c r="AM10" s="211">
        <f t="shared" si="6"/>
        <v>6</v>
      </c>
      <c r="AN10" s="501"/>
      <c r="AO10" s="209">
        <v>11</v>
      </c>
      <c r="AP10" s="213">
        <v>2559.7090909090898</v>
      </c>
      <c r="AQ10" s="214">
        <f t="shared" si="7"/>
        <v>232.7008264462809</v>
      </c>
      <c r="AR10" s="211">
        <f t="shared" si="8"/>
        <v>5</v>
      </c>
      <c r="AS10" s="501"/>
      <c r="AT10" s="209">
        <v>11</v>
      </c>
      <c r="AU10" s="213">
        <v>2559.9397590361423</v>
      </c>
      <c r="AV10" s="214">
        <f t="shared" si="9"/>
        <v>232.72179627601292</v>
      </c>
      <c r="AW10" s="211">
        <f t="shared" si="10"/>
        <v>6</v>
      </c>
      <c r="AX10" s="501"/>
    </row>
    <row r="11" spans="1:50" ht="14.25" hidden="1" customHeight="1" outlineLevel="1">
      <c r="B11" s="460"/>
      <c r="C11" s="209">
        <v>5</v>
      </c>
      <c r="D11" s="212" t="s">
        <v>217</v>
      </c>
      <c r="E11" s="213">
        <v>17</v>
      </c>
      <c r="F11" s="209">
        <v>3273</v>
      </c>
      <c r="G11" s="214">
        <f t="shared" si="11"/>
        <v>192.52941176470588</v>
      </c>
      <c r="H11" s="501"/>
      <c r="I11" s="215">
        <f t="shared" si="12"/>
        <v>17</v>
      </c>
      <c r="J11" s="215">
        <f t="shared" si="12"/>
        <v>2789.8505032858152</v>
      </c>
      <c r="K11" s="216">
        <f t="shared" si="12"/>
        <v>164.10885313445971</v>
      </c>
      <c r="L11" s="502"/>
      <c r="M11" s="215">
        <f>RANK(K11, K$7:$K$21)</f>
        <v>10</v>
      </c>
      <c r="N11" s="571"/>
      <c r="O11" s="460"/>
      <c r="P11" s="213"/>
      <c r="Q11" s="213"/>
      <c r="R11" s="214"/>
      <c r="S11" s="211"/>
      <c r="T11" s="501"/>
      <c r="U11" s="213"/>
      <c r="V11" s="213"/>
      <c r="W11" s="214"/>
      <c r="X11" s="211"/>
      <c r="Y11" s="501"/>
      <c r="Z11" s="209"/>
      <c r="AA11" s="213"/>
      <c r="AB11" s="214"/>
      <c r="AC11" s="211"/>
      <c r="AD11" s="501"/>
      <c r="AE11" s="213">
        <v>17</v>
      </c>
      <c r="AF11" s="213">
        <v>2788.8993414863598</v>
      </c>
      <c r="AG11" s="214">
        <f t="shared" si="3"/>
        <v>164.05290244037411</v>
      </c>
      <c r="AH11" s="211">
        <f t="shared" si="4"/>
        <v>10</v>
      </c>
      <c r="AI11" s="501"/>
      <c r="AJ11" s="209">
        <v>17</v>
      </c>
      <c r="AK11" s="213">
        <v>2788.3333333333371</v>
      </c>
      <c r="AL11" s="214">
        <f t="shared" si="5"/>
        <v>164.01960784313746</v>
      </c>
      <c r="AM11" s="211">
        <f t="shared" si="6"/>
        <v>10</v>
      </c>
      <c r="AN11" s="501"/>
      <c r="AO11" s="209">
        <v>17</v>
      </c>
      <c r="AP11" s="213">
        <v>2790.61224489796</v>
      </c>
      <c r="AQ11" s="214">
        <f t="shared" si="7"/>
        <v>164.15366146458587</v>
      </c>
      <c r="AR11" s="211">
        <f t="shared" si="8"/>
        <v>10</v>
      </c>
      <c r="AS11" s="501"/>
      <c r="AT11" s="209">
        <v>17</v>
      </c>
      <c r="AU11" s="213">
        <v>2791.5570934256029</v>
      </c>
      <c r="AV11" s="214">
        <f t="shared" si="9"/>
        <v>164.20924078974136</v>
      </c>
      <c r="AW11" s="211">
        <f t="shared" si="10"/>
        <v>10</v>
      </c>
      <c r="AX11" s="501"/>
    </row>
    <row r="12" spans="1:50" ht="14.25" hidden="1" customHeight="1" outlineLevel="1">
      <c r="B12" s="460"/>
      <c r="C12" s="209">
        <v>6</v>
      </c>
      <c r="D12" s="212" t="s">
        <v>218</v>
      </c>
      <c r="E12" s="213">
        <v>6</v>
      </c>
      <c r="F12" s="209">
        <v>2600</v>
      </c>
      <c r="G12" s="214">
        <f t="shared" si="11"/>
        <v>433.33333333333331</v>
      </c>
      <c r="H12" s="501"/>
      <c r="I12" s="215">
        <f t="shared" si="12"/>
        <v>6</v>
      </c>
      <c r="J12" s="215">
        <f t="shared" si="12"/>
        <v>2158.688727397594</v>
      </c>
      <c r="K12" s="216">
        <f t="shared" si="12"/>
        <v>359.78145456626567</v>
      </c>
      <c r="L12" s="502"/>
      <c r="M12" s="215">
        <f>RANK(K12, K$7:$K$21)</f>
        <v>1</v>
      </c>
      <c r="N12" s="571"/>
      <c r="O12" s="460"/>
      <c r="P12" s="213"/>
      <c r="Q12" s="213"/>
      <c r="R12" s="214"/>
      <c r="S12" s="211"/>
      <c r="T12" s="501"/>
      <c r="U12" s="213"/>
      <c r="V12" s="213"/>
      <c r="W12" s="214"/>
      <c r="X12" s="211"/>
      <c r="Y12" s="501"/>
      <c r="Z12" s="209"/>
      <c r="AA12" s="213"/>
      <c r="AB12" s="214"/>
      <c r="AC12" s="211"/>
      <c r="AD12" s="501"/>
      <c r="AE12" s="213">
        <v>6</v>
      </c>
      <c r="AF12" s="213">
        <v>2162.7551020408109</v>
      </c>
      <c r="AG12" s="214">
        <f t="shared" si="3"/>
        <v>360.45918367346849</v>
      </c>
      <c r="AH12" s="211">
        <f t="shared" si="4"/>
        <v>1</v>
      </c>
      <c r="AI12" s="501"/>
      <c r="AJ12" s="209">
        <v>6</v>
      </c>
      <c r="AK12" s="213">
        <v>2156.7037279267461</v>
      </c>
      <c r="AL12" s="214">
        <f t="shared" si="5"/>
        <v>359.45062132112434</v>
      </c>
      <c r="AM12" s="211">
        <f t="shared" si="6"/>
        <v>1</v>
      </c>
      <c r="AN12" s="501"/>
      <c r="AO12" s="209">
        <v>6</v>
      </c>
      <c r="AP12" s="213">
        <v>2156.6820276497647</v>
      </c>
      <c r="AQ12" s="214">
        <f t="shared" si="7"/>
        <v>359.44700460829409</v>
      </c>
      <c r="AR12" s="211">
        <f t="shared" si="8"/>
        <v>1</v>
      </c>
      <c r="AS12" s="501"/>
      <c r="AT12" s="209">
        <v>6</v>
      </c>
      <c r="AU12" s="213">
        <v>2158.6140519730543</v>
      </c>
      <c r="AV12" s="214">
        <f t="shared" si="9"/>
        <v>359.76900866217574</v>
      </c>
      <c r="AW12" s="211">
        <f t="shared" si="10"/>
        <v>1</v>
      </c>
      <c r="AX12" s="501"/>
    </row>
    <row r="13" spans="1:50" ht="14.25" hidden="1" customHeight="1" outlineLevel="1">
      <c r="B13" s="460"/>
      <c r="C13" s="209">
        <v>7</v>
      </c>
      <c r="D13" s="212" t="s">
        <v>219</v>
      </c>
      <c r="E13" s="213">
        <v>17</v>
      </c>
      <c r="F13" s="209">
        <v>3273</v>
      </c>
      <c r="G13" s="214">
        <f t="shared" si="11"/>
        <v>192.52941176470588</v>
      </c>
      <c r="H13" s="501"/>
      <c r="I13" s="215">
        <f t="shared" si="12"/>
        <v>17</v>
      </c>
      <c r="J13" s="215">
        <f t="shared" si="12"/>
        <v>2791.596108567725</v>
      </c>
      <c r="K13" s="216">
        <f t="shared" si="12"/>
        <v>164.21153579810147</v>
      </c>
      <c r="L13" s="502"/>
      <c r="M13" s="215">
        <f>RANK(K13, K$7:$K$21)</f>
        <v>8</v>
      </c>
      <c r="N13" s="571"/>
      <c r="O13" s="460"/>
      <c r="P13" s="213"/>
      <c r="Q13" s="213"/>
      <c r="R13" s="214"/>
      <c r="S13" s="211"/>
      <c r="T13" s="501"/>
      <c r="U13" s="213"/>
      <c r="V13" s="213"/>
      <c r="W13" s="214"/>
      <c r="X13" s="211"/>
      <c r="Y13" s="501"/>
      <c r="Z13" s="209"/>
      <c r="AA13" s="213"/>
      <c r="AB13" s="214"/>
      <c r="AC13" s="211"/>
      <c r="AD13" s="501"/>
      <c r="AE13" s="213">
        <v>17</v>
      </c>
      <c r="AF13" s="213">
        <v>2790.0826446280994</v>
      </c>
      <c r="AG13" s="214">
        <f t="shared" si="3"/>
        <v>164.12250850753526</v>
      </c>
      <c r="AH13" s="211">
        <f t="shared" si="4"/>
        <v>9</v>
      </c>
      <c r="AI13" s="501"/>
      <c r="AJ13" s="209">
        <v>17</v>
      </c>
      <c r="AK13" s="213">
        <v>2789.9589228662726</v>
      </c>
      <c r="AL13" s="214">
        <f t="shared" si="5"/>
        <v>164.11523075683957</v>
      </c>
      <c r="AM13" s="211">
        <f t="shared" si="6"/>
        <v>9</v>
      </c>
      <c r="AN13" s="501"/>
      <c r="AO13" s="209">
        <v>17</v>
      </c>
      <c r="AP13" s="213">
        <v>2792.6248742876273</v>
      </c>
      <c r="AQ13" s="214">
        <f t="shared" si="7"/>
        <v>164.27205142868397</v>
      </c>
      <c r="AR13" s="211">
        <f t="shared" si="8"/>
        <v>7</v>
      </c>
      <c r="AS13" s="501"/>
      <c r="AT13" s="209">
        <v>17</v>
      </c>
      <c r="AU13" s="213">
        <v>2793.7179924889006</v>
      </c>
      <c r="AV13" s="214">
        <f t="shared" si="9"/>
        <v>164.3363524993471</v>
      </c>
      <c r="AW13" s="211">
        <f t="shared" si="10"/>
        <v>7</v>
      </c>
      <c r="AX13" s="501"/>
    </row>
    <row r="14" spans="1:50" ht="14.25" hidden="1" customHeight="1" outlineLevel="1">
      <c r="B14" s="460"/>
      <c r="C14" s="209">
        <v>8</v>
      </c>
      <c r="D14" s="212" t="s">
        <v>220</v>
      </c>
      <c r="E14" s="213">
        <v>11</v>
      </c>
      <c r="F14" s="209">
        <v>3000</v>
      </c>
      <c r="G14" s="214">
        <f t="shared" si="11"/>
        <v>272.72727272727275</v>
      </c>
      <c r="H14" s="501"/>
      <c r="I14" s="215">
        <f t="shared" si="12"/>
        <v>11</v>
      </c>
      <c r="J14" s="215">
        <f t="shared" si="12"/>
        <v>2558.6999397194541</v>
      </c>
      <c r="K14" s="216">
        <f t="shared" si="12"/>
        <v>232.60908542904127</v>
      </c>
      <c r="L14" s="502"/>
      <c r="M14" s="215">
        <f>RANK(K14, K$7:$K$21)</f>
        <v>6</v>
      </c>
      <c r="N14" s="571"/>
      <c r="O14" s="460"/>
      <c r="P14" s="213"/>
      <c r="Q14" s="213"/>
      <c r="R14" s="214"/>
      <c r="S14" s="211"/>
      <c r="T14" s="501"/>
      <c r="U14" s="213"/>
      <c r="V14" s="213"/>
      <c r="W14" s="214"/>
      <c r="X14" s="211"/>
      <c r="Y14" s="501"/>
      <c r="Z14" s="209"/>
      <c r="AA14" s="213"/>
      <c r="AB14" s="214"/>
      <c r="AC14" s="211"/>
      <c r="AD14" s="501"/>
      <c r="AE14" s="213">
        <v>11</v>
      </c>
      <c r="AF14" s="213">
        <v>2558.2542694497115</v>
      </c>
      <c r="AG14" s="214">
        <f t="shared" si="3"/>
        <v>232.56856994997378</v>
      </c>
      <c r="AH14" s="211">
        <f t="shared" si="4"/>
        <v>6</v>
      </c>
      <c r="AI14" s="501"/>
      <c r="AJ14" s="209">
        <v>11</v>
      </c>
      <c r="AK14" s="213">
        <v>2557.7804583835964</v>
      </c>
      <c r="AL14" s="214">
        <f t="shared" si="5"/>
        <v>232.52549621669058</v>
      </c>
      <c r="AM14" s="211">
        <f t="shared" si="6"/>
        <v>5</v>
      </c>
      <c r="AN14" s="501"/>
      <c r="AO14" s="209">
        <v>11</v>
      </c>
      <c r="AP14" s="213">
        <v>2558.3568677792036</v>
      </c>
      <c r="AQ14" s="214">
        <f t="shared" si="7"/>
        <v>232.57789707083668</v>
      </c>
      <c r="AR14" s="211">
        <f t="shared" si="8"/>
        <v>6</v>
      </c>
      <c r="AS14" s="501"/>
      <c r="AT14" s="209">
        <v>11</v>
      </c>
      <c r="AU14" s="213">
        <v>2560.4081632653047</v>
      </c>
      <c r="AV14" s="214">
        <f t="shared" si="9"/>
        <v>232.76437847866407</v>
      </c>
      <c r="AW14" s="211">
        <f t="shared" si="10"/>
        <v>5</v>
      </c>
      <c r="AX14" s="501"/>
    </row>
    <row r="15" spans="1:50" ht="14.25" hidden="1" customHeight="1" outlineLevel="1">
      <c r="B15" s="460"/>
      <c r="C15" s="209">
        <v>9</v>
      </c>
      <c r="D15" s="212" t="s">
        <v>221</v>
      </c>
      <c r="E15" s="213">
        <v>17</v>
      </c>
      <c r="F15" s="209">
        <v>3273</v>
      </c>
      <c r="G15" s="214">
        <f t="shared" si="11"/>
        <v>192.52941176470588</v>
      </c>
      <c r="H15" s="501"/>
      <c r="I15" s="215">
        <f t="shared" si="12"/>
        <v>17</v>
      </c>
      <c r="J15" s="215">
        <f t="shared" si="12"/>
        <v>2791.9422074204258</v>
      </c>
      <c r="K15" s="216">
        <f t="shared" si="12"/>
        <v>164.23189455414271</v>
      </c>
      <c r="L15" s="502"/>
      <c r="M15" s="215">
        <f>RANK(K15, K$7:$K$21)</f>
        <v>7</v>
      </c>
      <c r="N15" s="571"/>
      <c r="O15" s="460"/>
      <c r="P15" s="213"/>
      <c r="Q15" s="213"/>
      <c r="R15" s="214"/>
      <c r="S15" s="211"/>
      <c r="T15" s="501"/>
      <c r="U15" s="213"/>
      <c r="V15" s="213"/>
      <c r="W15" s="214"/>
      <c r="X15" s="211"/>
      <c r="Y15" s="501"/>
      <c r="Z15" s="209"/>
      <c r="AA15" s="213"/>
      <c r="AB15" s="214"/>
      <c r="AC15" s="211"/>
      <c r="AD15" s="501"/>
      <c r="AE15" s="213">
        <v>17</v>
      </c>
      <c r="AF15" s="213">
        <v>2791.9526627218902</v>
      </c>
      <c r="AG15" s="214">
        <f t="shared" si="3"/>
        <v>164.23250957187588</v>
      </c>
      <c r="AH15" s="211">
        <f t="shared" si="4"/>
        <v>7</v>
      </c>
      <c r="AI15" s="501"/>
      <c r="AJ15" s="209">
        <v>17</v>
      </c>
      <c r="AK15" s="213">
        <v>2790.7740422204843</v>
      </c>
      <c r="AL15" s="214">
        <f t="shared" si="5"/>
        <v>164.16317895414613</v>
      </c>
      <c r="AM15" s="211">
        <f t="shared" si="6"/>
        <v>8</v>
      </c>
      <c r="AN15" s="501"/>
      <c r="AO15" s="209">
        <v>17</v>
      </c>
      <c r="AP15" s="213">
        <v>2791.7388407728158</v>
      </c>
      <c r="AQ15" s="214">
        <f t="shared" si="7"/>
        <v>164.21993181016563</v>
      </c>
      <c r="AR15" s="211">
        <f t="shared" si="8"/>
        <v>9</v>
      </c>
      <c r="AS15" s="501"/>
      <c r="AT15" s="209">
        <v>17</v>
      </c>
      <c r="AU15" s="213">
        <v>2793.3032839665138</v>
      </c>
      <c r="AV15" s="214">
        <f t="shared" si="9"/>
        <v>164.31195788038318</v>
      </c>
      <c r="AW15" s="211">
        <f t="shared" si="10"/>
        <v>8</v>
      </c>
      <c r="AX15" s="501"/>
    </row>
    <row r="16" spans="1:50" ht="14.25" hidden="1" customHeight="1" outlineLevel="1">
      <c r="B16" s="460"/>
      <c r="C16" s="209">
        <v>10</v>
      </c>
      <c r="D16" s="212" t="s">
        <v>222</v>
      </c>
      <c r="E16" s="213">
        <v>17</v>
      </c>
      <c r="F16" s="209">
        <v>3273</v>
      </c>
      <c r="G16" s="214">
        <f t="shared" si="11"/>
        <v>192.52941176470588</v>
      </c>
      <c r="H16" s="501"/>
      <c r="I16" s="215">
        <f t="shared" si="12"/>
        <v>17</v>
      </c>
      <c r="J16" s="215">
        <f t="shared" si="12"/>
        <v>2791.3786859678594</v>
      </c>
      <c r="K16" s="216">
        <f t="shared" si="12"/>
        <v>164.19874623340348</v>
      </c>
      <c r="L16" s="502"/>
      <c r="M16" s="215">
        <f>RANK(K16, K$7:$K$21)</f>
        <v>9</v>
      </c>
      <c r="N16" s="571"/>
      <c r="O16" s="460"/>
      <c r="P16" s="213"/>
      <c r="Q16" s="213"/>
      <c r="R16" s="214"/>
      <c r="S16" s="211"/>
      <c r="T16" s="501"/>
      <c r="U16" s="213"/>
      <c r="V16" s="213"/>
      <c r="W16" s="214"/>
      <c r="X16" s="211"/>
      <c r="Y16" s="501"/>
      <c r="Z16" s="209"/>
      <c r="AA16" s="213"/>
      <c r="AB16" s="214"/>
      <c r="AC16" s="211"/>
      <c r="AD16" s="501"/>
      <c r="AE16" s="213">
        <v>17</v>
      </c>
      <c r="AF16" s="213">
        <v>2790.4988123515423</v>
      </c>
      <c r="AG16" s="214">
        <f t="shared" si="3"/>
        <v>164.14698896185541</v>
      </c>
      <c r="AH16" s="211">
        <f t="shared" si="4"/>
        <v>8</v>
      </c>
      <c r="AI16" s="501"/>
      <c r="AJ16" s="209">
        <v>17</v>
      </c>
      <c r="AK16" s="213">
        <v>2791.1525029103609</v>
      </c>
      <c r="AL16" s="214">
        <f t="shared" si="5"/>
        <v>164.1854413476683</v>
      </c>
      <c r="AM16" s="211">
        <f t="shared" si="6"/>
        <v>7</v>
      </c>
      <c r="AN16" s="501"/>
      <c r="AO16" s="209">
        <v>17</v>
      </c>
      <c r="AP16" s="213">
        <v>2791.7880794702028</v>
      </c>
      <c r="AQ16" s="214">
        <f t="shared" si="7"/>
        <v>164.22282820412957</v>
      </c>
      <c r="AR16" s="211">
        <f t="shared" si="8"/>
        <v>8</v>
      </c>
      <c r="AS16" s="501"/>
      <c r="AT16" s="209">
        <v>17</v>
      </c>
      <c r="AU16" s="213">
        <v>2792.0753491393325</v>
      </c>
      <c r="AV16" s="214">
        <f t="shared" si="9"/>
        <v>164.23972641996073</v>
      </c>
      <c r="AW16" s="211">
        <f t="shared" si="10"/>
        <v>9</v>
      </c>
      <c r="AX16" s="501"/>
    </row>
    <row r="17" spans="2:50" ht="14.25" hidden="1" customHeight="1" outlineLevel="1">
      <c r="B17" s="460"/>
      <c r="C17" s="209">
        <v>11</v>
      </c>
      <c r="D17" s="212"/>
      <c r="E17" s="213"/>
      <c r="F17" s="209"/>
      <c r="G17" s="214"/>
      <c r="H17" s="501"/>
      <c r="I17" s="215"/>
      <c r="J17" s="215"/>
      <c r="K17" s="216"/>
      <c r="L17" s="502"/>
      <c r="M17" s="215"/>
      <c r="N17" s="571"/>
      <c r="O17" s="460"/>
      <c r="P17" s="209"/>
      <c r="Q17" s="209"/>
      <c r="R17" s="209"/>
      <c r="S17" s="211"/>
      <c r="T17" s="501"/>
      <c r="U17" s="209"/>
      <c r="V17" s="209"/>
      <c r="W17" s="209"/>
      <c r="X17" s="211"/>
      <c r="Y17" s="501"/>
      <c r="Z17" s="209"/>
      <c r="AA17" s="209"/>
      <c r="AB17" s="209"/>
      <c r="AC17" s="211"/>
      <c r="AD17" s="501"/>
      <c r="AE17" s="209"/>
      <c r="AF17" s="213"/>
      <c r="AG17" s="214"/>
      <c r="AH17" s="211"/>
      <c r="AI17" s="501"/>
      <c r="AJ17" s="209"/>
      <c r="AK17" s="209"/>
      <c r="AL17" s="209"/>
      <c r="AM17" s="211"/>
      <c r="AN17" s="501"/>
      <c r="AO17" s="209"/>
      <c r="AP17" s="213"/>
      <c r="AQ17" s="214"/>
      <c r="AR17" s="211"/>
      <c r="AS17" s="501"/>
      <c r="AT17" s="209"/>
      <c r="AU17" s="213"/>
      <c r="AV17" s="214"/>
      <c r="AW17" s="211"/>
      <c r="AX17" s="501"/>
    </row>
    <row r="18" spans="2:50" ht="14.25" hidden="1" customHeight="1" outlineLevel="1">
      <c r="B18" s="460"/>
      <c r="C18" s="209">
        <v>12</v>
      </c>
      <c r="D18" s="212"/>
      <c r="E18" s="213"/>
      <c r="F18" s="209"/>
      <c r="G18" s="214"/>
      <c r="H18" s="501"/>
      <c r="I18" s="215"/>
      <c r="J18" s="215"/>
      <c r="K18" s="216"/>
      <c r="L18" s="502"/>
      <c r="M18" s="215"/>
      <c r="N18" s="571"/>
      <c r="O18" s="460"/>
      <c r="P18" s="209"/>
      <c r="Q18" s="209"/>
      <c r="R18" s="209"/>
      <c r="S18" s="211"/>
      <c r="T18" s="501"/>
      <c r="U18" s="209"/>
      <c r="V18" s="209"/>
      <c r="W18" s="209"/>
      <c r="X18" s="211"/>
      <c r="Y18" s="501"/>
      <c r="Z18" s="209"/>
      <c r="AA18" s="209"/>
      <c r="AB18" s="209"/>
      <c r="AC18" s="211"/>
      <c r="AD18" s="501"/>
      <c r="AE18" s="209"/>
      <c r="AF18" s="213"/>
      <c r="AG18" s="214"/>
      <c r="AH18" s="211"/>
      <c r="AI18" s="501"/>
      <c r="AJ18" s="209"/>
      <c r="AK18" s="209"/>
      <c r="AL18" s="209"/>
      <c r="AM18" s="211"/>
      <c r="AN18" s="501"/>
      <c r="AO18" s="209"/>
      <c r="AP18" s="213"/>
      <c r="AQ18" s="214"/>
      <c r="AR18" s="211"/>
      <c r="AS18" s="501"/>
      <c r="AT18" s="209"/>
      <c r="AU18" s="213"/>
      <c r="AV18" s="214"/>
      <c r="AW18" s="211"/>
      <c r="AX18" s="501"/>
    </row>
    <row r="19" spans="2:50" ht="14.25" hidden="1" customHeight="1" outlineLevel="1">
      <c r="B19" s="460"/>
      <c r="C19" s="209">
        <v>13</v>
      </c>
      <c r="D19" s="212"/>
      <c r="E19" s="213"/>
      <c r="F19" s="209"/>
      <c r="G19" s="214"/>
      <c r="H19" s="501"/>
      <c r="I19" s="215"/>
      <c r="J19" s="215"/>
      <c r="K19" s="216"/>
      <c r="L19" s="502"/>
      <c r="M19" s="215"/>
      <c r="N19" s="571"/>
      <c r="O19" s="460"/>
      <c r="P19" s="209"/>
      <c r="Q19" s="209"/>
      <c r="R19" s="209"/>
      <c r="S19" s="211"/>
      <c r="T19" s="501"/>
      <c r="U19" s="209"/>
      <c r="V19" s="209"/>
      <c r="W19" s="209"/>
      <c r="X19" s="211"/>
      <c r="Y19" s="501"/>
      <c r="Z19" s="209"/>
      <c r="AA19" s="209"/>
      <c r="AB19" s="209"/>
      <c r="AC19" s="211"/>
      <c r="AD19" s="501"/>
      <c r="AE19" s="209"/>
      <c r="AF19" s="213"/>
      <c r="AG19" s="214"/>
      <c r="AH19" s="211"/>
      <c r="AI19" s="501"/>
      <c r="AJ19" s="209"/>
      <c r="AK19" s="209"/>
      <c r="AL19" s="209"/>
      <c r="AM19" s="211"/>
      <c r="AN19" s="501"/>
      <c r="AO19" s="209"/>
      <c r="AP19" s="213"/>
      <c r="AQ19" s="214"/>
      <c r="AR19" s="211"/>
      <c r="AS19" s="501"/>
      <c r="AT19" s="209"/>
      <c r="AU19" s="213"/>
      <c r="AV19" s="214"/>
      <c r="AW19" s="211"/>
      <c r="AX19" s="501"/>
    </row>
    <row r="20" spans="2:50" ht="14.25" hidden="1" customHeight="1" outlineLevel="1">
      <c r="B20" s="460"/>
      <c r="C20" s="209">
        <v>14</v>
      </c>
      <c r="D20" s="212"/>
      <c r="E20" s="213"/>
      <c r="F20" s="209"/>
      <c r="G20" s="214"/>
      <c r="H20" s="501"/>
      <c r="I20" s="215"/>
      <c r="J20" s="215"/>
      <c r="K20" s="216"/>
      <c r="L20" s="502"/>
      <c r="M20" s="215"/>
      <c r="N20" s="571"/>
      <c r="O20" s="460"/>
      <c r="P20" s="209"/>
      <c r="Q20" s="209"/>
      <c r="R20" s="209"/>
      <c r="S20" s="211"/>
      <c r="T20" s="501"/>
      <c r="U20" s="209"/>
      <c r="V20" s="209"/>
      <c r="W20" s="209"/>
      <c r="X20" s="211"/>
      <c r="Y20" s="501"/>
      <c r="Z20" s="209"/>
      <c r="AA20" s="209"/>
      <c r="AB20" s="209"/>
      <c r="AC20" s="211"/>
      <c r="AD20" s="501"/>
      <c r="AE20" s="209"/>
      <c r="AF20" s="213"/>
      <c r="AG20" s="214"/>
      <c r="AH20" s="211"/>
      <c r="AI20" s="501"/>
      <c r="AJ20" s="209"/>
      <c r="AK20" s="209"/>
      <c r="AL20" s="209"/>
      <c r="AM20" s="211"/>
      <c r="AN20" s="501"/>
      <c r="AO20" s="209"/>
      <c r="AP20" s="213"/>
      <c r="AQ20" s="214"/>
      <c r="AR20" s="211"/>
      <c r="AS20" s="501"/>
      <c r="AT20" s="209"/>
      <c r="AU20" s="213"/>
      <c r="AV20" s="214"/>
      <c r="AW20" s="211"/>
      <c r="AX20" s="501"/>
    </row>
    <row r="21" spans="2:50" ht="14.25" hidden="1" customHeight="1" outlineLevel="1">
      <c r="B21" s="460"/>
      <c r="C21" s="209">
        <v>15</v>
      </c>
      <c r="D21" s="212"/>
      <c r="E21" s="213"/>
      <c r="F21" s="209"/>
      <c r="G21" s="214"/>
      <c r="H21" s="501"/>
      <c r="I21" s="215"/>
      <c r="J21" s="215"/>
      <c r="K21" s="216"/>
      <c r="L21" s="502"/>
      <c r="M21" s="215"/>
      <c r="N21" s="571"/>
      <c r="O21" s="460"/>
      <c r="P21" s="209"/>
      <c r="Q21" s="209"/>
      <c r="R21" s="209"/>
      <c r="S21" s="211"/>
      <c r="T21" s="501"/>
      <c r="U21" s="209"/>
      <c r="V21" s="209"/>
      <c r="W21" s="209"/>
      <c r="X21" s="211"/>
      <c r="Y21" s="501"/>
      <c r="Z21" s="209"/>
      <c r="AA21" s="209"/>
      <c r="AB21" s="209"/>
      <c r="AC21" s="211"/>
      <c r="AD21" s="501"/>
      <c r="AE21" s="209"/>
      <c r="AF21" s="213"/>
      <c r="AG21" s="214"/>
      <c r="AH21" s="211"/>
      <c r="AI21" s="501"/>
      <c r="AJ21" s="209"/>
      <c r="AK21" s="209"/>
      <c r="AL21" s="209"/>
      <c r="AM21" s="211"/>
      <c r="AN21" s="501"/>
      <c r="AO21" s="209"/>
      <c r="AP21" s="213"/>
      <c r="AQ21" s="214"/>
      <c r="AR21" s="211"/>
      <c r="AS21" s="501"/>
      <c r="AT21" s="209"/>
      <c r="AU21" s="213"/>
      <c r="AV21" s="214"/>
      <c r="AW21" s="211"/>
      <c r="AX21" s="501"/>
    </row>
    <row r="22" spans="2:50" ht="14.25" hidden="1" customHeight="1" outlineLevel="1" collapsed="1">
      <c r="B22" s="553" t="s">
        <v>170</v>
      </c>
      <c r="C22" s="554"/>
      <c r="D22" s="554"/>
      <c r="E22" s="554"/>
      <c r="F22" s="554"/>
      <c r="G22" s="554"/>
      <c r="H22" s="554"/>
      <c r="I22" s="195"/>
      <c r="J22" s="195"/>
      <c r="K22" s="195"/>
      <c r="L22" s="195"/>
      <c r="M22" s="219"/>
      <c r="N22" s="460" t="s">
        <v>128</v>
      </c>
      <c r="O22" s="460" t="s">
        <v>77</v>
      </c>
      <c r="P22" s="559">
        <f>AT2+1</f>
        <v>45874</v>
      </c>
      <c r="Q22" s="560"/>
      <c r="R22" s="560"/>
      <c r="S22" s="560"/>
      <c r="T22" s="560"/>
      <c r="U22" s="561">
        <f>P22+1</f>
        <v>45875</v>
      </c>
      <c r="V22" s="562"/>
      <c r="W22" s="562"/>
      <c r="X22" s="562"/>
      <c r="Y22" s="562"/>
      <c r="Z22" s="559">
        <f t="shared" ref="Z22" si="13">U22+1</f>
        <v>45876</v>
      </c>
      <c r="AA22" s="560"/>
      <c r="AB22" s="560"/>
      <c r="AC22" s="560"/>
      <c r="AD22" s="560"/>
      <c r="AE22" s="561">
        <f t="shared" ref="AE22" si="14">Z22+1</f>
        <v>45877</v>
      </c>
      <c r="AF22" s="562"/>
      <c r="AG22" s="562"/>
      <c r="AH22" s="562"/>
      <c r="AI22" s="562"/>
      <c r="AJ22" s="559">
        <f t="shared" ref="AJ22" si="15">AE22+1</f>
        <v>45878</v>
      </c>
      <c r="AK22" s="559"/>
      <c r="AL22" s="559"/>
      <c r="AM22" s="559"/>
      <c r="AN22" s="559"/>
      <c r="AO22" s="561">
        <f t="shared" ref="AO22" si="16">AJ22+1</f>
        <v>45879</v>
      </c>
      <c r="AP22" s="562"/>
      <c r="AQ22" s="562"/>
      <c r="AR22" s="562"/>
      <c r="AS22" s="562"/>
      <c r="AT22" s="559">
        <f t="shared" ref="AT22" si="17">AO22+1</f>
        <v>45880</v>
      </c>
      <c r="AU22" s="559"/>
      <c r="AV22" s="559"/>
      <c r="AW22" s="559"/>
      <c r="AX22" s="559"/>
    </row>
    <row r="23" spans="2:50" ht="14.25" hidden="1" customHeight="1" outlineLevel="1">
      <c r="B23" s="505"/>
      <c r="C23" s="505"/>
      <c r="D23" s="505"/>
      <c r="E23" s="505"/>
      <c r="F23" s="505"/>
      <c r="G23" s="505"/>
      <c r="H23" s="505"/>
      <c r="I23" s="197"/>
      <c r="J23" s="197"/>
      <c r="K23" s="197"/>
      <c r="L23" s="197"/>
      <c r="M23" s="220"/>
      <c r="N23" s="460"/>
      <c r="O23" s="460"/>
      <c r="P23" s="566">
        <f>P22</f>
        <v>45874</v>
      </c>
      <c r="Q23" s="566"/>
      <c r="R23" s="566"/>
      <c r="S23" s="566"/>
      <c r="T23" s="566"/>
      <c r="U23" s="567">
        <f>U22</f>
        <v>45875</v>
      </c>
      <c r="V23" s="567"/>
      <c r="W23" s="567"/>
      <c r="X23" s="567"/>
      <c r="Y23" s="567"/>
      <c r="Z23" s="566">
        <f t="shared" ref="Z23" si="18">Z22</f>
        <v>45876</v>
      </c>
      <c r="AA23" s="566"/>
      <c r="AB23" s="566"/>
      <c r="AC23" s="566"/>
      <c r="AD23" s="566"/>
      <c r="AE23" s="567">
        <f t="shared" ref="AE23" si="19">AE22</f>
        <v>45877</v>
      </c>
      <c r="AF23" s="567"/>
      <c r="AG23" s="567"/>
      <c r="AH23" s="567"/>
      <c r="AI23" s="567"/>
      <c r="AJ23" s="566">
        <f t="shared" ref="AJ23" si="20">AJ22</f>
        <v>45878</v>
      </c>
      <c r="AK23" s="566"/>
      <c r="AL23" s="566"/>
      <c r="AM23" s="566"/>
      <c r="AN23" s="566"/>
      <c r="AO23" s="567">
        <f t="shared" ref="AO23" si="21">AO22</f>
        <v>45879</v>
      </c>
      <c r="AP23" s="567"/>
      <c r="AQ23" s="567"/>
      <c r="AR23" s="567"/>
      <c r="AS23" s="567"/>
      <c r="AT23" s="566">
        <f t="shared" ref="AT23" si="22">AT22</f>
        <v>45880</v>
      </c>
      <c r="AU23" s="566"/>
      <c r="AV23" s="566"/>
      <c r="AW23" s="566"/>
      <c r="AX23" s="566"/>
    </row>
    <row r="24" spans="2:50" ht="14.25" hidden="1" customHeight="1" outlineLevel="1">
      <c r="B24" s="460" t="s">
        <v>129</v>
      </c>
      <c r="C24" s="460" t="s">
        <v>130</v>
      </c>
      <c r="D24" s="460"/>
      <c r="E24" s="460" t="s">
        <v>131</v>
      </c>
      <c r="F24" s="460"/>
      <c r="G24" s="460"/>
      <c r="H24" s="460" t="s">
        <v>132</v>
      </c>
      <c r="I24" s="499" t="s">
        <v>133</v>
      </c>
      <c r="J24" s="499"/>
      <c r="K24" s="499"/>
      <c r="L24" s="499" t="s">
        <v>132</v>
      </c>
      <c r="M24" s="499" t="s">
        <v>134</v>
      </c>
      <c r="N24" s="460"/>
      <c r="O24" s="460" t="s">
        <v>135</v>
      </c>
      <c r="P24" s="460" t="s">
        <v>136</v>
      </c>
      <c r="Q24" s="460"/>
      <c r="R24" s="460"/>
      <c r="S24" s="460"/>
      <c r="T24" s="460" t="s">
        <v>132</v>
      </c>
      <c r="U24" s="460" t="s">
        <v>136</v>
      </c>
      <c r="V24" s="460"/>
      <c r="W24" s="460"/>
      <c r="X24" s="460"/>
      <c r="Y24" s="460" t="s">
        <v>132</v>
      </c>
      <c r="Z24" s="460" t="s">
        <v>136</v>
      </c>
      <c r="AA24" s="460"/>
      <c r="AB24" s="460"/>
      <c r="AC24" s="460"/>
      <c r="AD24" s="460" t="s">
        <v>132</v>
      </c>
      <c r="AE24" s="460" t="s">
        <v>136</v>
      </c>
      <c r="AF24" s="460"/>
      <c r="AG24" s="460"/>
      <c r="AH24" s="460"/>
      <c r="AI24" s="460" t="s">
        <v>132</v>
      </c>
      <c r="AJ24" s="460" t="s">
        <v>136</v>
      </c>
      <c r="AK24" s="460"/>
      <c r="AL24" s="460"/>
      <c r="AM24" s="460"/>
      <c r="AN24" s="460" t="s">
        <v>132</v>
      </c>
      <c r="AO24" s="460" t="s">
        <v>136</v>
      </c>
      <c r="AP24" s="460"/>
      <c r="AQ24" s="460"/>
      <c r="AR24" s="460"/>
      <c r="AS24" s="460" t="s">
        <v>132</v>
      </c>
      <c r="AT24" s="460" t="s">
        <v>136</v>
      </c>
      <c r="AU24" s="460"/>
      <c r="AV24" s="460"/>
      <c r="AW24" s="460"/>
      <c r="AX24" s="460" t="s">
        <v>132</v>
      </c>
    </row>
    <row r="25" spans="2:50" ht="14.25" hidden="1" customHeight="1" outlineLevel="1">
      <c r="B25" s="460"/>
      <c r="C25" s="460"/>
      <c r="D25" s="460"/>
      <c r="E25" s="460" t="s">
        <v>137</v>
      </c>
      <c r="F25" s="460"/>
      <c r="G25" s="460"/>
      <c r="H25" s="460"/>
      <c r="I25" s="499" t="s">
        <v>137</v>
      </c>
      <c r="J25" s="499"/>
      <c r="K25" s="499"/>
      <c r="L25" s="499"/>
      <c r="M25" s="499"/>
      <c r="N25" s="460"/>
      <c r="O25" s="460"/>
      <c r="P25" s="460" t="s">
        <v>138</v>
      </c>
      <c r="Q25" s="460"/>
      <c r="R25" s="460"/>
      <c r="S25" s="460"/>
      <c r="T25" s="460"/>
      <c r="U25" s="460" t="s">
        <v>138</v>
      </c>
      <c r="V25" s="460"/>
      <c r="W25" s="460"/>
      <c r="X25" s="460"/>
      <c r="Y25" s="460"/>
      <c r="Z25" s="460" t="s">
        <v>138</v>
      </c>
      <c r="AA25" s="460"/>
      <c r="AB25" s="460"/>
      <c r="AC25" s="460"/>
      <c r="AD25" s="460"/>
      <c r="AE25" s="460" t="s">
        <v>138</v>
      </c>
      <c r="AF25" s="460"/>
      <c r="AG25" s="460"/>
      <c r="AH25" s="460"/>
      <c r="AI25" s="460"/>
      <c r="AJ25" s="460" t="s">
        <v>138</v>
      </c>
      <c r="AK25" s="460"/>
      <c r="AL25" s="460"/>
      <c r="AM25" s="460"/>
      <c r="AN25" s="460"/>
      <c r="AO25" s="460" t="s">
        <v>138</v>
      </c>
      <c r="AP25" s="460"/>
      <c r="AQ25" s="460"/>
      <c r="AR25" s="460"/>
      <c r="AS25" s="460"/>
      <c r="AT25" s="460" t="s">
        <v>138</v>
      </c>
      <c r="AU25" s="460"/>
      <c r="AV25" s="460"/>
      <c r="AW25" s="460"/>
      <c r="AX25" s="460"/>
    </row>
    <row r="26" spans="2:50" ht="14.25" hidden="1" customHeight="1" outlineLevel="1">
      <c r="B26" s="460"/>
      <c r="C26" s="460"/>
      <c r="D26" s="460"/>
      <c r="E26" s="209" t="s">
        <v>139</v>
      </c>
      <c r="F26" s="209" t="s">
        <v>140</v>
      </c>
      <c r="G26" s="209" t="s">
        <v>141</v>
      </c>
      <c r="H26" s="460"/>
      <c r="I26" s="210" t="s">
        <v>139</v>
      </c>
      <c r="J26" s="210" t="s">
        <v>140</v>
      </c>
      <c r="K26" s="210" t="s">
        <v>141</v>
      </c>
      <c r="L26" s="499"/>
      <c r="M26" s="499"/>
      <c r="N26" s="460"/>
      <c r="O26" s="460"/>
      <c r="P26" s="209" t="s">
        <v>139</v>
      </c>
      <c r="Q26" s="209" t="s">
        <v>140</v>
      </c>
      <c r="R26" s="209" t="s">
        <v>141</v>
      </c>
      <c r="S26" s="211" t="s">
        <v>134</v>
      </c>
      <c r="T26" s="460"/>
      <c r="U26" s="209" t="s">
        <v>139</v>
      </c>
      <c r="V26" s="209" t="s">
        <v>140</v>
      </c>
      <c r="W26" s="209" t="s">
        <v>141</v>
      </c>
      <c r="X26" s="211" t="s">
        <v>134</v>
      </c>
      <c r="Y26" s="460"/>
      <c r="Z26" s="209" t="s">
        <v>139</v>
      </c>
      <c r="AA26" s="209" t="s">
        <v>140</v>
      </c>
      <c r="AB26" s="209" t="s">
        <v>141</v>
      </c>
      <c r="AC26" s="211" t="s">
        <v>134</v>
      </c>
      <c r="AD26" s="460"/>
      <c r="AE26" s="209" t="s">
        <v>139</v>
      </c>
      <c r="AF26" s="209" t="s">
        <v>140</v>
      </c>
      <c r="AG26" s="209" t="s">
        <v>141</v>
      </c>
      <c r="AH26" s="211" t="s">
        <v>134</v>
      </c>
      <c r="AI26" s="460"/>
      <c r="AJ26" s="209" t="s">
        <v>139</v>
      </c>
      <c r="AK26" s="209" t="s">
        <v>140</v>
      </c>
      <c r="AL26" s="209" t="s">
        <v>141</v>
      </c>
      <c r="AM26" s="211" t="s">
        <v>134</v>
      </c>
      <c r="AN26" s="460"/>
      <c r="AO26" s="209" t="s">
        <v>139</v>
      </c>
      <c r="AP26" s="209" t="s">
        <v>140</v>
      </c>
      <c r="AQ26" s="209" t="s">
        <v>141</v>
      </c>
      <c r="AR26" s="211" t="s">
        <v>134</v>
      </c>
      <c r="AS26" s="460"/>
      <c r="AT26" s="209" t="s">
        <v>139</v>
      </c>
      <c r="AU26" s="209" t="s">
        <v>140</v>
      </c>
      <c r="AV26" s="209" t="s">
        <v>141</v>
      </c>
      <c r="AW26" s="211" t="s">
        <v>134</v>
      </c>
      <c r="AX26" s="460"/>
    </row>
    <row r="27" spans="2:50" ht="14.25" hidden="1" customHeight="1" outlineLevel="1">
      <c r="B27" s="460" t="s">
        <v>212</v>
      </c>
      <c r="C27" s="209">
        <v>1</v>
      </c>
      <c r="D27" s="212" t="s">
        <v>213</v>
      </c>
      <c r="E27" s="213">
        <v>6</v>
      </c>
      <c r="F27" s="209">
        <v>2500</v>
      </c>
      <c r="G27" s="214">
        <f t="shared" ref="G27:G36" si="23">F27/E27</f>
        <v>416.66666666666669</v>
      </c>
      <c r="H27" s="501">
        <f>AVERAGE(G27:G41)</f>
        <v>303.22388591800353</v>
      </c>
      <c r="I27" s="215">
        <f>AVERAGE(P27,U27,Z27,AE27,AJ27,AO27,AT27)</f>
        <v>6</v>
      </c>
      <c r="J27" s="215">
        <f>AVERAGE(Q27,V27,AA27,AF27,AK27,AP27,AU27)</f>
        <v>2124.5776249680453</v>
      </c>
      <c r="K27" s="216">
        <f>AVERAGE(R27,W27,AB27,AG27,AL27,AQ27,AV27)</f>
        <v>354.0962708280075</v>
      </c>
      <c r="L27" s="502">
        <f>IFERROR(AVERAGE(K27:K41),"-")</f>
        <v>254.00095374216556</v>
      </c>
      <c r="M27" s="215">
        <f>RANK(K27, K$27:$K$41)</f>
        <v>3</v>
      </c>
      <c r="N27" s="460"/>
      <c r="O27" s="460"/>
      <c r="P27" s="209">
        <v>6</v>
      </c>
      <c r="Q27" s="213">
        <v>2125.7889009793257</v>
      </c>
      <c r="R27" s="214">
        <f t="shared" ref="R27:R36" si="24">Q27/P27</f>
        <v>354.29815016322095</v>
      </c>
      <c r="S27" s="211">
        <f>RANK(R27, R$27:R$41)</f>
        <v>3</v>
      </c>
      <c r="T27" s="501">
        <f>AVERAGE(R27:R41)</f>
        <v>254.19065656804983</v>
      </c>
      <c r="U27" s="209">
        <v>6</v>
      </c>
      <c r="V27" s="213">
        <v>2126.8330134356956</v>
      </c>
      <c r="W27" s="214">
        <f t="shared" ref="W27:W36" si="25">V27/U27</f>
        <v>354.47216890594927</v>
      </c>
      <c r="X27" s="211">
        <f>RANK(W27, W$27:W$41)</f>
        <v>3</v>
      </c>
      <c r="Y27" s="501">
        <f>AVERAGE(W27:W41)</f>
        <v>254.2528154183006</v>
      </c>
      <c r="Z27" s="209">
        <v>6</v>
      </c>
      <c r="AA27" s="213">
        <v>2127.0758122743673</v>
      </c>
      <c r="AB27" s="214">
        <f t="shared" ref="AB27:AB36" si="26">AA27/Z27</f>
        <v>354.51263537906124</v>
      </c>
      <c r="AC27" s="211">
        <f>RANK(AB27, AB$27:AB$41)</f>
        <v>3</v>
      </c>
      <c r="AD27" s="501">
        <f>AVERAGE(AB27:AB41)</f>
        <v>254.19962854717807</v>
      </c>
      <c r="AE27" s="209">
        <v>6</v>
      </c>
      <c r="AF27" s="213">
        <v>2127.1860095389534</v>
      </c>
      <c r="AG27" s="214">
        <f t="shared" ref="AG27:AG36" si="27">AF27/AE27</f>
        <v>354.53100158982556</v>
      </c>
      <c r="AH27" s="211">
        <f>RANK(AG27, AG$27:AG$41)</f>
        <v>3</v>
      </c>
      <c r="AI27" s="501">
        <f>AVERAGE(AG27:AG41)</f>
        <v>253.95549352148404</v>
      </c>
      <c r="AJ27" s="209">
        <v>6</v>
      </c>
      <c r="AK27" s="213">
        <v>2122.1864951768498</v>
      </c>
      <c r="AL27" s="214">
        <f t="shared" ref="AL27:AL36" si="28">AK27/AJ27</f>
        <v>353.69774919614161</v>
      </c>
      <c r="AM27" s="211">
        <f>RANK(AL27, AL$27:AL$41)</f>
        <v>3</v>
      </c>
      <c r="AN27" s="501">
        <f>AVERAGE(AL27:AL41)</f>
        <v>253.78969264166872</v>
      </c>
      <c r="AO27" s="209">
        <v>6</v>
      </c>
      <c r="AP27" s="213">
        <v>2120.3795066413695</v>
      </c>
      <c r="AQ27" s="214">
        <f t="shared" ref="AQ27:AQ36" si="29">AP27/AO27</f>
        <v>353.39658444022825</v>
      </c>
      <c r="AR27" s="211">
        <f>RANK(AQ27, AQ$27:AQ$41)</f>
        <v>3</v>
      </c>
      <c r="AS27" s="501">
        <f>AVERAGE(AQ27:AQ41)</f>
        <v>253.82374875894229</v>
      </c>
      <c r="AT27" s="209">
        <v>6</v>
      </c>
      <c r="AU27" s="213">
        <v>2122.5936367297559</v>
      </c>
      <c r="AV27" s="214">
        <f t="shared" ref="AV27:AV36" si="30">AU27/AT27</f>
        <v>353.76560612162598</v>
      </c>
      <c r="AW27" s="211">
        <f>RANK(AV27, AV$27:AV$41)</f>
        <v>3</v>
      </c>
      <c r="AX27" s="501">
        <f>AVERAGE(AV27:AV41)</f>
        <v>253.7946407395354</v>
      </c>
    </row>
    <row r="28" spans="2:50" ht="14.25" hidden="1" customHeight="1" outlineLevel="1">
      <c r="B28" s="460"/>
      <c r="C28" s="209">
        <v>2</v>
      </c>
      <c r="D28" s="212" t="s">
        <v>223</v>
      </c>
      <c r="E28" s="213">
        <v>6</v>
      </c>
      <c r="F28" s="209">
        <v>2600</v>
      </c>
      <c r="G28" s="214">
        <f t="shared" si="23"/>
        <v>433.33333333333331</v>
      </c>
      <c r="H28" s="501"/>
      <c r="I28" s="215">
        <f t="shared" ref="I28:K36" si="31">AVERAGE(P28,U28,Z28,AE28,AJ28,AO28,AT28)</f>
        <v>6</v>
      </c>
      <c r="J28" s="215">
        <f t="shared" si="31"/>
        <v>2083.3355192786216</v>
      </c>
      <c r="K28" s="216">
        <f t="shared" si="31"/>
        <v>347.22258654643696</v>
      </c>
      <c r="L28" s="502"/>
      <c r="M28" s="215">
        <f>RANK(K28, K$27:$K$41)</f>
        <v>4</v>
      </c>
      <c r="N28" s="460"/>
      <c r="O28" s="460"/>
      <c r="P28" s="209">
        <v>6</v>
      </c>
      <c r="Q28" s="213">
        <v>2086.3636363636365</v>
      </c>
      <c r="R28" s="214">
        <f t="shared" si="24"/>
        <v>347.72727272727275</v>
      </c>
      <c r="S28" s="211">
        <f t="shared" ref="S28:S36" si="32">RANK(R28, R$27:R$41)</f>
        <v>4</v>
      </c>
      <c r="T28" s="501"/>
      <c r="U28" s="209">
        <v>6</v>
      </c>
      <c r="V28" s="213">
        <v>2086.7614061331319</v>
      </c>
      <c r="W28" s="214">
        <f t="shared" si="25"/>
        <v>347.79356768885532</v>
      </c>
      <c r="X28" s="211">
        <f t="shared" ref="X28:X36" si="33">RANK(W28, W$27:W$41)</f>
        <v>4</v>
      </c>
      <c r="Y28" s="501"/>
      <c r="Z28" s="209">
        <v>6</v>
      </c>
      <c r="AA28" s="213">
        <v>2085.2459016393309</v>
      </c>
      <c r="AB28" s="214">
        <f t="shared" si="26"/>
        <v>347.54098360655513</v>
      </c>
      <c r="AC28" s="211">
        <f t="shared" ref="AC28:AC36" si="34">RANK(AB28, AB$27:AB$41)</f>
        <v>4</v>
      </c>
      <c r="AD28" s="501"/>
      <c r="AE28" s="209">
        <v>6</v>
      </c>
      <c r="AF28" s="213">
        <v>2081.7391304347757</v>
      </c>
      <c r="AG28" s="214">
        <f t="shared" si="27"/>
        <v>346.9565217391293</v>
      </c>
      <c r="AH28" s="211">
        <f t="shared" ref="AH28:AH36" si="35">RANK(AG28, AG$27:AG$41)</f>
        <v>4</v>
      </c>
      <c r="AI28" s="501"/>
      <c r="AJ28" s="209">
        <v>6</v>
      </c>
      <c r="AK28" s="213">
        <v>2081.1083123425624</v>
      </c>
      <c r="AL28" s="214">
        <f t="shared" si="28"/>
        <v>346.85138539042708</v>
      </c>
      <c r="AM28" s="211">
        <f t="shared" ref="AM28:AM36" si="36">RANK(AL28, AL$27:AL$41)</f>
        <v>4</v>
      </c>
      <c r="AN28" s="501"/>
      <c r="AO28" s="209">
        <v>6</v>
      </c>
      <c r="AP28" s="213">
        <v>2080.9248554913265</v>
      </c>
      <c r="AQ28" s="214">
        <f t="shared" si="29"/>
        <v>346.82080924855444</v>
      </c>
      <c r="AR28" s="211">
        <f t="shared" ref="AR28:AR36" si="37">RANK(AQ28, AQ$27:AQ$41)</f>
        <v>4</v>
      </c>
      <c r="AS28" s="501"/>
      <c r="AT28" s="209">
        <v>6</v>
      </c>
      <c r="AU28" s="213">
        <v>2081.2053925455875</v>
      </c>
      <c r="AV28" s="214">
        <f t="shared" si="30"/>
        <v>346.86756542426457</v>
      </c>
      <c r="AW28" s="211">
        <f t="shared" ref="AW28:AW36" si="38">RANK(AV28, AV$27:AV$41)</f>
        <v>4</v>
      </c>
      <c r="AX28" s="501"/>
    </row>
    <row r="29" spans="2:50" ht="14.25" hidden="1" customHeight="1" outlineLevel="1">
      <c r="B29" s="460"/>
      <c r="C29" s="209">
        <v>3</v>
      </c>
      <c r="D29" s="212" t="s">
        <v>215</v>
      </c>
      <c r="E29" s="213">
        <v>6</v>
      </c>
      <c r="F29" s="209">
        <v>2600</v>
      </c>
      <c r="G29" s="214">
        <f t="shared" si="23"/>
        <v>433.33333333333331</v>
      </c>
      <c r="H29" s="501"/>
      <c r="I29" s="215">
        <f t="shared" si="31"/>
        <v>6</v>
      </c>
      <c r="J29" s="215">
        <f t="shared" si="31"/>
        <v>2145.5653466297049</v>
      </c>
      <c r="K29" s="216">
        <f t="shared" si="31"/>
        <v>357.59422443828407</v>
      </c>
      <c r="L29" s="502"/>
      <c r="M29" s="215">
        <f>RANK(K29, K$27:$K$41)</f>
        <v>2</v>
      </c>
      <c r="N29" s="460"/>
      <c r="O29" s="460"/>
      <c r="P29" s="209">
        <v>6</v>
      </c>
      <c r="Q29" s="213">
        <v>2148.4193011647267</v>
      </c>
      <c r="R29" s="214">
        <f t="shared" si="24"/>
        <v>358.06988352745446</v>
      </c>
      <c r="S29" s="211">
        <f t="shared" si="32"/>
        <v>2</v>
      </c>
      <c r="T29" s="501"/>
      <c r="U29" s="209">
        <v>6</v>
      </c>
      <c r="V29" s="213">
        <v>2149.6540713145314</v>
      </c>
      <c r="W29" s="214">
        <f t="shared" si="25"/>
        <v>358.27567855242188</v>
      </c>
      <c r="X29" s="211">
        <f t="shared" si="33"/>
        <v>2</v>
      </c>
      <c r="Y29" s="501"/>
      <c r="Z29" s="209">
        <v>6</v>
      </c>
      <c r="AA29" s="213">
        <v>2147.9665738161571</v>
      </c>
      <c r="AB29" s="214">
        <f t="shared" si="26"/>
        <v>357.99442896935949</v>
      </c>
      <c r="AC29" s="211">
        <f t="shared" si="34"/>
        <v>2</v>
      </c>
      <c r="AD29" s="501"/>
      <c r="AE29" s="209">
        <v>6</v>
      </c>
      <c r="AF29" s="213">
        <v>2144.4676409185818</v>
      </c>
      <c r="AG29" s="214">
        <f t="shared" si="27"/>
        <v>357.41127348643028</v>
      </c>
      <c r="AH29" s="211">
        <f t="shared" si="35"/>
        <v>2</v>
      </c>
      <c r="AI29" s="501"/>
      <c r="AJ29" s="209">
        <v>6</v>
      </c>
      <c r="AK29" s="213">
        <v>2143.4298440979965</v>
      </c>
      <c r="AL29" s="214">
        <f t="shared" si="28"/>
        <v>357.23830734966606</v>
      </c>
      <c r="AM29" s="211">
        <f t="shared" si="36"/>
        <v>2</v>
      </c>
      <c r="AN29" s="501"/>
      <c r="AO29" s="209">
        <v>6</v>
      </c>
      <c r="AP29" s="213">
        <v>2142.3548215237088</v>
      </c>
      <c r="AQ29" s="214">
        <f t="shared" si="29"/>
        <v>357.05913692061813</v>
      </c>
      <c r="AR29" s="211">
        <f t="shared" si="37"/>
        <v>2</v>
      </c>
      <c r="AS29" s="501"/>
      <c r="AT29" s="209">
        <v>6</v>
      </c>
      <c r="AU29" s="213">
        <v>2142.6651735722312</v>
      </c>
      <c r="AV29" s="214">
        <f t="shared" si="30"/>
        <v>357.11086226203855</v>
      </c>
      <c r="AW29" s="211">
        <f t="shared" si="38"/>
        <v>2</v>
      </c>
      <c r="AX29" s="501"/>
    </row>
    <row r="30" spans="2:50" ht="14.25" hidden="1" customHeight="1" outlineLevel="1">
      <c r="B30" s="460"/>
      <c r="C30" s="209">
        <v>4</v>
      </c>
      <c r="D30" s="212" t="s">
        <v>216</v>
      </c>
      <c r="E30" s="213">
        <v>11</v>
      </c>
      <c r="F30" s="209">
        <v>3000</v>
      </c>
      <c r="G30" s="214">
        <f t="shared" si="23"/>
        <v>272.72727272727275</v>
      </c>
      <c r="H30" s="501"/>
      <c r="I30" s="215">
        <f t="shared" si="31"/>
        <v>11</v>
      </c>
      <c r="J30" s="215">
        <f t="shared" si="31"/>
        <v>2559.6278358995946</v>
      </c>
      <c r="K30" s="216">
        <f t="shared" si="31"/>
        <v>232.69343962723585</v>
      </c>
      <c r="L30" s="502"/>
      <c r="M30" s="215">
        <f>RANK(K30, K$27:$K$41)</f>
        <v>5</v>
      </c>
      <c r="N30" s="460"/>
      <c r="O30" s="460"/>
      <c r="P30" s="209">
        <v>11</v>
      </c>
      <c r="Q30" s="213">
        <v>2560.4227212681608</v>
      </c>
      <c r="R30" s="214">
        <f t="shared" si="24"/>
        <v>232.76570193346916</v>
      </c>
      <c r="S30" s="211">
        <f t="shared" si="32"/>
        <v>5</v>
      </c>
      <c r="T30" s="501"/>
      <c r="U30" s="209">
        <v>11</v>
      </c>
      <c r="V30" s="213">
        <v>2560.4278074866293</v>
      </c>
      <c r="W30" s="214">
        <f t="shared" si="25"/>
        <v>232.7661643169663</v>
      </c>
      <c r="X30" s="211">
        <f t="shared" si="33"/>
        <v>6</v>
      </c>
      <c r="Y30" s="501"/>
      <c r="Z30" s="209">
        <v>11</v>
      </c>
      <c r="AA30" s="213">
        <v>2560.9299688120195</v>
      </c>
      <c r="AB30" s="214">
        <f t="shared" si="26"/>
        <v>232.81181534654723</v>
      </c>
      <c r="AC30" s="211">
        <f t="shared" si="34"/>
        <v>5</v>
      </c>
      <c r="AD30" s="501"/>
      <c r="AE30" s="209">
        <v>11</v>
      </c>
      <c r="AF30" s="213">
        <v>2558.6159169550151</v>
      </c>
      <c r="AG30" s="214">
        <f t="shared" si="27"/>
        <v>232.60144699591046</v>
      </c>
      <c r="AH30" s="211">
        <f t="shared" si="35"/>
        <v>5</v>
      </c>
      <c r="AI30" s="501"/>
      <c r="AJ30" s="209">
        <v>11</v>
      </c>
      <c r="AK30" s="213">
        <v>2558.8295338550547</v>
      </c>
      <c r="AL30" s="214">
        <f t="shared" si="28"/>
        <v>232.62086671409588</v>
      </c>
      <c r="AM30" s="211">
        <f t="shared" si="36"/>
        <v>5</v>
      </c>
      <c r="AN30" s="501"/>
      <c r="AO30" s="209">
        <v>11</v>
      </c>
      <c r="AP30" s="213">
        <v>2560</v>
      </c>
      <c r="AQ30" s="214">
        <f t="shared" si="29"/>
        <v>232.72727272727272</v>
      </c>
      <c r="AR30" s="211">
        <f t="shared" si="37"/>
        <v>5</v>
      </c>
      <c r="AS30" s="501"/>
      <c r="AT30" s="209">
        <v>11</v>
      </c>
      <c r="AU30" s="213">
        <v>2558.1689029202812</v>
      </c>
      <c r="AV30" s="214">
        <f t="shared" si="30"/>
        <v>232.5608093563892</v>
      </c>
      <c r="AW30" s="211">
        <f t="shared" si="38"/>
        <v>6</v>
      </c>
      <c r="AX30" s="501"/>
    </row>
    <row r="31" spans="2:50" ht="14.25" hidden="1" customHeight="1" outlineLevel="1">
      <c r="B31" s="460"/>
      <c r="C31" s="209">
        <v>5</v>
      </c>
      <c r="D31" s="212" t="s">
        <v>217</v>
      </c>
      <c r="E31" s="213">
        <v>17</v>
      </c>
      <c r="F31" s="209">
        <v>3273</v>
      </c>
      <c r="G31" s="214">
        <f t="shared" si="23"/>
        <v>192.52941176470588</v>
      </c>
      <c r="H31" s="501"/>
      <c r="I31" s="215">
        <f t="shared" si="31"/>
        <v>17</v>
      </c>
      <c r="J31" s="215">
        <f t="shared" si="31"/>
        <v>2791.7275714604048</v>
      </c>
      <c r="K31" s="216">
        <f t="shared" si="31"/>
        <v>164.21926890943556</v>
      </c>
      <c r="L31" s="502"/>
      <c r="M31" s="215">
        <f>RANK(K31, K$27:$K$41)</f>
        <v>9</v>
      </c>
      <c r="N31" s="460"/>
      <c r="O31" s="460"/>
      <c r="P31" s="209">
        <v>17</v>
      </c>
      <c r="Q31" s="213">
        <v>2790.4864864864844</v>
      </c>
      <c r="R31" s="214">
        <f t="shared" si="24"/>
        <v>164.14626391096968</v>
      </c>
      <c r="S31" s="211">
        <f t="shared" si="32"/>
        <v>10</v>
      </c>
      <c r="T31" s="501"/>
      <c r="U31" s="209">
        <v>17</v>
      </c>
      <c r="V31" s="213">
        <v>2790.7894736842145</v>
      </c>
      <c r="W31" s="214">
        <f t="shared" si="25"/>
        <v>164.16408668730674</v>
      </c>
      <c r="X31" s="211">
        <f t="shared" si="33"/>
        <v>10</v>
      </c>
      <c r="Y31" s="501"/>
      <c r="Z31" s="209">
        <v>17</v>
      </c>
      <c r="AA31" s="213">
        <v>2791.8098720292464</v>
      </c>
      <c r="AB31" s="214">
        <f t="shared" si="26"/>
        <v>164.22411011936742</v>
      </c>
      <c r="AC31" s="211">
        <f t="shared" si="34"/>
        <v>9</v>
      </c>
      <c r="AD31" s="501"/>
      <c r="AE31" s="209">
        <v>17</v>
      </c>
      <c r="AF31" s="213">
        <v>2791.9738684087779</v>
      </c>
      <c r="AG31" s="214">
        <f t="shared" si="27"/>
        <v>164.23375696522223</v>
      </c>
      <c r="AH31" s="211">
        <f t="shared" si="35"/>
        <v>8</v>
      </c>
      <c r="AI31" s="501"/>
      <c r="AJ31" s="209">
        <v>17</v>
      </c>
      <c r="AK31" s="213">
        <v>2791.3284132841368</v>
      </c>
      <c r="AL31" s="214">
        <f t="shared" si="28"/>
        <v>164.19578901671392</v>
      </c>
      <c r="AM31" s="211">
        <f t="shared" si="36"/>
        <v>8</v>
      </c>
      <c r="AN31" s="501"/>
      <c r="AO31" s="209">
        <v>17</v>
      </c>
      <c r="AP31" s="213">
        <v>2792.5801011804388</v>
      </c>
      <c r="AQ31" s="214">
        <f t="shared" si="29"/>
        <v>164.26941771649641</v>
      </c>
      <c r="AR31" s="211">
        <f t="shared" si="37"/>
        <v>8</v>
      </c>
      <c r="AS31" s="501"/>
      <c r="AT31" s="209">
        <v>17</v>
      </c>
      <c r="AU31" s="213">
        <v>2793.1247851495341</v>
      </c>
      <c r="AV31" s="214">
        <f t="shared" si="30"/>
        <v>164.30145794997259</v>
      </c>
      <c r="AW31" s="211">
        <f t="shared" si="38"/>
        <v>7</v>
      </c>
      <c r="AX31" s="501"/>
    </row>
    <row r="32" spans="2:50" ht="14.25" hidden="1" customHeight="1" outlineLevel="1">
      <c r="B32" s="460"/>
      <c r="C32" s="209">
        <v>6</v>
      </c>
      <c r="D32" s="212" t="s">
        <v>218</v>
      </c>
      <c r="E32" s="213">
        <v>6</v>
      </c>
      <c r="F32" s="209">
        <v>2600</v>
      </c>
      <c r="G32" s="214">
        <f t="shared" si="23"/>
        <v>433.33333333333331</v>
      </c>
      <c r="H32" s="501"/>
      <c r="I32" s="215">
        <f t="shared" si="31"/>
        <v>6</v>
      </c>
      <c r="J32" s="215">
        <f t="shared" si="31"/>
        <v>2153.0706628775611</v>
      </c>
      <c r="K32" s="216">
        <f t="shared" si="31"/>
        <v>358.84511047959353</v>
      </c>
      <c r="L32" s="502"/>
      <c r="M32" s="215">
        <f>RANK(K32, K$27:$K$41)</f>
        <v>1</v>
      </c>
      <c r="N32" s="460"/>
      <c r="O32" s="460"/>
      <c r="P32" s="209">
        <v>6</v>
      </c>
      <c r="Q32" s="213">
        <v>2155.7729941291541</v>
      </c>
      <c r="R32" s="214">
        <f t="shared" si="24"/>
        <v>359.2954990215257</v>
      </c>
      <c r="S32" s="211">
        <f t="shared" si="32"/>
        <v>1</v>
      </c>
      <c r="T32" s="501"/>
      <c r="U32" s="209">
        <v>6</v>
      </c>
      <c r="V32" s="213">
        <v>2156.62763466042</v>
      </c>
      <c r="W32" s="214">
        <f t="shared" si="25"/>
        <v>359.43793911006998</v>
      </c>
      <c r="X32" s="211">
        <f t="shared" si="33"/>
        <v>1</v>
      </c>
      <c r="Y32" s="501"/>
      <c r="Z32" s="209">
        <v>6</v>
      </c>
      <c r="AA32" s="213">
        <v>2156.0830860534134</v>
      </c>
      <c r="AB32" s="214">
        <f t="shared" si="26"/>
        <v>359.34718100890223</v>
      </c>
      <c r="AC32" s="211">
        <f t="shared" si="34"/>
        <v>1</v>
      </c>
      <c r="AD32" s="501"/>
      <c r="AE32" s="209">
        <v>6</v>
      </c>
      <c r="AF32" s="213">
        <v>2151.648351648349</v>
      </c>
      <c r="AG32" s="214">
        <f t="shared" si="27"/>
        <v>358.60805860805817</v>
      </c>
      <c r="AH32" s="211">
        <f t="shared" si="35"/>
        <v>1</v>
      </c>
      <c r="AI32" s="501"/>
      <c r="AJ32" s="209">
        <v>6</v>
      </c>
      <c r="AK32" s="213">
        <v>2150.6188925081456</v>
      </c>
      <c r="AL32" s="214">
        <f t="shared" si="28"/>
        <v>358.43648208469091</v>
      </c>
      <c r="AM32" s="211">
        <f t="shared" si="36"/>
        <v>1</v>
      </c>
      <c r="AN32" s="501"/>
      <c r="AO32" s="209">
        <v>6</v>
      </c>
      <c r="AP32" s="213">
        <v>2152.2441651705553</v>
      </c>
      <c r="AQ32" s="214">
        <f t="shared" si="29"/>
        <v>358.70736086175924</v>
      </c>
      <c r="AR32" s="211">
        <f t="shared" si="37"/>
        <v>1</v>
      </c>
      <c r="AS32" s="501"/>
      <c r="AT32" s="209">
        <v>6</v>
      </c>
      <c r="AU32" s="213">
        <v>2148.4995159728892</v>
      </c>
      <c r="AV32" s="214">
        <f t="shared" si="30"/>
        <v>358.0832526621482</v>
      </c>
      <c r="AW32" s="211">
        <f t="shared" si="38"/>
        <v>1</v>
      </c>
      <c r="AX32" s="501"/>
    </row>
    <row r="33" spans="1:50" ht="14.25" hidden="1" customHeight="1" outlineLevel="1">
      <c r="B33" s="460"/>
      <c r="C33" s="209">
        <v>7</v>
      </c>
      <c r="D33" s="212" t="s">
        <v>219</v>
      </c>
      <c r="E33" s="213">
        <v>17</v>
      </c>
      <c r="F33" s="209">
        <v>3273</v>
      </c>
      <c r="G33" s="214">
        <f t="shared" si="23"/>
        <v>192.52941176470588</v>
      </c>
      <c r="H33" s="501"/>
      <c r="I33" s="215">
        <f t="shared" si="31"/>
        <v>17</v>
      </c>
      <c r="J33" s="215">
        <f t="shared" si="31"/>
        <v>2793.0906807385577</v>
      </c>
      <c r="K33" s="216">
        <f t="shared" si="31"/>
        <v>164.29945180815045</v>
      </c>
      <c r="L33" s="502"/>
      <c r="M33" s="215">
        <f>RANK(K33, K$27:$K$41)</f>
        <v>7</v>
      </c>
      <c r="N33" s="460"/>
      <c r="O33" s="460"/>
      <c r="P33" s="209">
        <v>17</v>
      </c>
      <c r="Q33" s="213">
        <v>2793.4144595561897</v>
      </c>
      <c r="R33" s="214">
        <f t="shared" si="24"/>
        <v>164.31849762095234</v>
      </c>
      <c r="S33" s="211">
        <f t="shared" si="32"/>
        <v>7</v>
      </c>
      <c r="T33" s="501"/>
      <c r="U33" s="209">
        <v>17</v>
      </c>
      <c r="V33" s="213">
        <v>2793.4774902516824</v>
      </c>
      <c r="W33" s="214">
        <f t="shared" si="25"/>
        <v>164.32220530892249</v>
      </c>
      <c r="X33" s="211">
        <f t="shared" si="33"/>
        <v>7</v>
      </c>
      <c r="Y33" s="501"/>
      <c r="Z33" s="209">
        <v>17</v>
      </c>
      <c r="AA33" s="213">
        <v>2795.0704225352056</v>
      </c>
      <c r="AB33" s="214">
        <f t="shared" si="26"/>
        <v>164.41590720795327</v>
      </c>
      <c r="AC33" s="211">
        <f t="shared" si="34"/>
        <v>7</v>
      </c>
      <c r="AD33" s="501"/>
      <c r="AE33" s="209">
        <v>17</v>
      </c>
      <c r="AF33" s="213">
        <v>2792.4324324324361</v>
      </c>
      <c r="AG33" s="214">
        <f t="shared" si="27"/>
        <v>164.26073131955508</v>
      </c>
      <c r="AH33" s="211">
        <f t="shared" si="35"/>
        <v>7</v>
      </c>
      <c r="AI33" s="501"/>
      <c r="AJ33" s="209">
        <v>17</v>
      </c>
      <c r="AK33" s="213">
        <v>2792.1064708581957</v>
      </c>
      <c r="AL33" s="214">
        <f t="shared" si="28"/>
        <v>164.24155710930563</v>
      </c>
      <c r="AM33" s="211">
        <f t="shared" si="36"/>
        <v>7</v>
      </c>
      <c r="AN33" s="501"/>
      <c r="AO33" s="209">
        <v>17</v>
      </c>
      <c r="AP33" s="213">
        <v>2792.6910299003302</v>
      </c>
      <c r="AQ33" s="214">
        <f t="shared" si="29"/>
        <v>164.27594293531354</v>
      </c>
      <c r="AR33" s="211">
        <f t="shared" si="37"/>
        <v>7</v>
      </c>
      <c r="AS33" s="501"/>
      <c r="AT33" s="209">
        <v>17</v>
      </c>
      <c r="AU33" s="213">
        <v>2792.4424596358631</v>
      </c>
      <c r="AV33" s="214">
        <f t="shared" si="30"/>
        <v>164.26132115505078</v>
      </c>
      <c r="AW33" s="211">
        <f t="shared" si="38"/>
        <v>8</v>
      </c>
      <c r="AX33" s="501"/>
    </row>
    <row r="34" spans="1:50" ht="14.25" hidden="1" customHeight="1" outlineLevel="1">
      <c r="B34" s="460"/>
      <c r="C34" s="209">
        <v>8</v>
      </c>
      <c r="D34" s="212" t="s">
        <v>220</v>
      </c>
      <c r="E34" s="213">
        <v>11</v>
      </c>
      <c r="F34" s="209">
        <v>3000</v>
      </c>
      <c r="G34" s="214">
        <f t="shared" si="23"/>
        <v>272.72727272727275</v>
      </c>
      <c r="H34" s="501"/>
      <c r="I34" s="215">
        <f t="shared" si="31"/>
        <v>11</v>
      </c>
      <c r="J34" s="215">
        <f t="shared" si="31"/>
        <v>2558.9598843454419</v>
      </c>
      <c r="K34" s="216">
        <f t="shared" si="31"/>
        <v>232.63271675867654</v>
      </c>
      <c r="L34" s="502"/>
      <c r="M34" s="215">
        <f>RANK(K34, K$27:$K$41)</f>
        <v>6</v>
      </c>
      <c r="N34" s="460"/>
      <c r="O34" s="460"/>
      <c r="P34" s="209">
        <v>11</v>
      </c>
      <c r="Q34" s="213">
        <v>2560.1286173633453</v>
      </c>
      <c r="R34" s="214">
        <f t="shared" si="24"/>
        <v>232.73896521484957</v>
      </c>
      <c r="S34" s="211">
        <f t="shared" si="32"/>
        <v>6</v>
      </c>
      <c r="T34" s="501"/>
      <c r="U34" s="209">
        <v>11</v>
      </c>
      <c r="V34" s="213">
        <v>2560.4924454392844</v>
      </c>
      <c r="W34" s="214">
        <f t="shared" si="25"/>
        <v>232.77204049448039</v>
      </c>
      <c r="X34" s="211">
        <f t="shared" si="33"/>
        <v>5</v>
      </c>
      <c r="Y34" s="501"/>
      <c r="Z34" s="209">
        <v>11</v>
      </c>
      <c r="AA34" s="213">
        <v>2559.5498963577111</v>
      </c>
      <c r="AB34" s="214">
        <f t="shared" si="26"/>
        <v>232.68635421433737</v>
      </c>
      <c r="AC34" s="211">
        <f t="shared" si="34"/>
        <v>6</v>
      </c>
      <c r="AD34" s="501"/>
      <c r="AE34" s="209">
        <v>11</v>
      </c>
      <c r="AF34" s="213">
        <v>2557.7350859453963</v>
      </c>
      <c r="AG34" s="214">
        <f t="shared" si="27"/>
        <v>232.52137144958149</v>
      </c>
      <c r="AH34" s="211">
        <f t="shared" si="35"/>
        <v>6</v>
      </c>
      <c r="AI34" s="501"/>
      <c r="AJ34" s="209">
        <v>11</v>
      </c>
      <c r="AK34" s="213">
        <v>2557.5333757151971</v>
      </c>
      <c r="AL34" s="214">
        <f t="shared" si="28"/>
        <v>232.503034155927</v>
      </c>
      <c r="AM34" s="211">
        <f t="shared" si="36"/>
        <v>6</v>
      </c>
      <c r="AN34" s="501"/>
      <c r="AO34" s="209">
        <v>11</v>
      </c>
      <c r="AP34" s="213">
        <v>2558.4657534246521</v>
      </c>
      <c r="AQ34" s="214">
        <f t="shared" si="29"/>
        <v>232.58779576587747</v>
      </c>
      <c r="AR34" s="211">
        <f t="shared" si="37"/>
        <v>6</v>
      </c>
      <c r="AS34" s="501"/>
      <c r="AT34" s="209">
        <v>11</v>
      </c>
      <c r="AU34" s="213">
        <v>2558.8140161725082</v>
      </c>
      <c r="AV34" s="214">
        <f t="shared" si="30"/>
        <v>232.61945601568257</v>
      </c>
      <c r="AW34" s="211">
        <f t="shared" si="38"/>
        <v>5</v>
      </c>
      <c r="AX34" s="501"/>
    </row>
    <row r="35" spans="1:50" ht="14.25" hidden="1" customHeight="1" outlineLevel="1">
      <c r="B35" s="460"/>
      <c r="C35" s="209">
        <v>9</v>
      </c>
      <c r="D35" s="212" t="s">
        <v>221</v>
      </c>
      <c r="E35" s="213">
        <v>17</v>
      </c>
      <c r="F35" s="209">
        <v>3273</v>
      </c>
      <c r="G35" s="214">
        <f t="shared" si="23"/>
        <v>192.52941176470588</v>
      </c>
      <c r="H35" s="501"/>
      <c r="I35" s="215">
        <f t="shared" si="31"/>
        <v>17</v>
      </c>
      <c r="J35" s="215">
        <f t="shared" si="31"/>
        <v>2791.7422458657006</v>
      </c>
      <c r="K35" s="216">
        <f t="shared" si="31"/>
        <v>164.22013210974708</v>
      </c>
      <c r="L35" s="502"/>
      <c r="M35" s="215">
        <f>RANK(K35, K$27:$K$41)</f>
        <v>8</v>
      </c>
      <c r="N35" s="460"/>
      <c r="O35" s="460"/>
      <c r="P35" s="209">
        <v>17</v>
      </c>
      <c r="Q35" s="213">
        <v>2793.0635838150311</v>
      </c>
      <c r="R35" s="214">
        <f t="shared" si="24"/>
        <v>164.29785787147242</v>
      </c>
      <c r="S35" s="211">
        <f t="shared" si="32"/>
        <v>8</v>
      </c>
      <c r="T35" s="501"/>
      <c r="U35" s="209">
        <v>17</v>
      </c>
      <c r="V35" s="213">
        <v>2792.7725118483436</v>
      </c>
      <c r="W35" s="214">
        <f t="shared" si="25"/>
        <v>164.28073599107904</v>
      </c>
      <c r="X35" s="211">
        <f t="shared" si="33"/>
        <v>8</v>
      </c>
      <c r="Y35" s="501"/>
      <c r="Z35" s="209">
        <v>17</v>
      </c>
      <c r="AA35" s="213">
        <v>2792.0831935592091</v>
      </c>
      <c r="AB35" s="214">
        <f t="shared" si="26"/>
        <v>164.24018785642406</v>
      </c>
      <c r="AC35" s="211">
        <f t="shared" si="34"/>
        <v>8</v>
      </c>
      <c r="AD35" s="501"/>
      <c r="AE35" s="209">
        <v>17</v>
      </c>
      <c r="AF35" s="213">
        <v>2791.8660287081352</v>
      </c>
      <c r="AG35" s="214">
        <f t="shared" si="27"/>
        <v>164.22741345341973</v>
      </c>
      <c r="AH35" s="211">
        <f t="shared" si="35"/>
        <v>9</v>
      </c>
      <c r="AI35" s="501"/>
      <c r="AJ35" s="209">
        <v>17</v>
      </c>
      <c r="AK35" s="213">
        <v>2789.0496675792015</v>
      </c>
      <c r="AL35" s="214">
        <f t="shared" si="28"/>
        <v>164.06174515171773</v>
      </c>
      <c r="AM35" s="211">
        <f t="shared" si="36"/>
        <v>9</v>
      </c>
      <c r="AN35" s="501"/>
      <c r="AO35" s="209">
        <v>17</v>
      </c>
      <c r="AP35" s="213">
        <v>2791.4313534566681</v>
      </c>
      <c r="AQ35" s="214">
        <f t="shared" si="29"/>
        <v>164.20184432098048</v>
      </c>
      <c r="AR35" s="211">
        <f t="shared" si="37"/>
        <v>9</v>
      </c>
      <c r="AS35" s="501"/>
      <c r="AT35" s="209">
        <v>17</v>
      </c>
      <c r="AU35" s="213">
        <v>2791.9293820933135</v>
      </c>
      <c r="AV35" s="214">
        <f t="shared" si="30"/>
        <v>164.2311401231361</v>
      </c>
      <c r="AW35" s="211">
        <f t="shared" si="38"/>
        <v>9</v>
      </c>
      <c r="AX35" s="501"/>
    </row>
    <row r="36" spans="1:50" ht="14.25" hidden="1" customHeight="1" outlineLevel="1">
      <c r="B36" s="460"/>
      <c r="C36" s="209">
        <v>10</v>
      </c>
      <c r="D36" s="212" t="s">
        <v>222</v>
      </c>
      <c r="E36" s="213">
        <v>17</v>
      </c>
      <c r="F36" s="209">
        <v>3273</v>
      </c>
      <c r="G36" s="214">
        <f t="shared" si="23"/>
        <v>192.52941176470588</v>
      </c>
      <c r="H36" s="501"/>
      <c r="I36" s="215">
        <f t="shared" si="31"/>
        <v>17</v>
      </c>
      <c r="J36" s="215">
        <f t="shared" si="31"/>
        <v>2791.1677105734948</v>
      </c>
      <c r="K36" s="216">
        <f t="shared" si="31"/>
        <v>164.18633591608793</v>
      </c>
      <c r="L36" s="502"/>
      <c r="M36" s="215">
        <f>RANK(K36, K$27:$K$41)</f>
        <v>10</v>
      </c>
      <c r="N36" s="460"/>
      <c r="O36" s="460"/>
      <c r="P36" s="209">
        <v>17</v>
      </c>
      <c r="Q36" s="213">
        <v>2792.2240527182885</v>
      </c>
      <c r="R36" s="214">
        <f t="shared" si="24"/>
        <v>164.24847368931108</v>
      </c>
      <c r="S36" s="211">
        <f t="shared" si="32"/>
        <v>9</v>
      </c>
      <c r="T36" s="501"/>
      <c r="U36" s="209">
        <v>17</v>
      </c>
      <c r="V36" s="213">
        <v>2792.1406411582284</v>
      </c>
      <c r="W36" s="214">
        <f t="shared" si="25"/>
        <v>164.24356712695462</v>
      </c>
      <c r="X36" s="211">
        <f t="shared" si="33"/>
        <v>9</v>
      </c>
      <c r="Y36" s="501"/>
      <c r="Z36" s="209">
        <v>17</v>
      </c>
      <c r="AA36" s="213">
        <v>2791.7855899756341</v>
      </c>
      <c r="AB36" s="214">
        <f t="shared" si="26"/>
        <v>164.22268176327259</v>
      </c>
      <c r="AC36" s="211">
        <f t="shared" si="34"/>
        <v>10</v>
      </c>
      <c r="AD36" s="501"/>
      <c r="AE36" s="209">
        <v>17</v>
      </c>
      <c r="AF36" s="213">
        <v>2791.4571133310401</v>
      </c>
      <c r="AG36" s="214">
        <f t="shared" si="27"/>
        <v>164.20335960770825</v>
      </c>
      <c r="AH36" s="211">
        <f t="shared" si="35"/>
        <v>10</v>
      </c>
      <c r="AI36" s="501"/>
      <c r="AJ36" s="209">
        <v>17</v>
      </c>
      <c r="AK36" s="213">
        <v>2788.850174216027</v>
      </c>
      <c r="AL36" s="214">
        <f t="shared" si="28"/>
        <v>164.0500102480016</v>
      </c>
      <c r="AM36" s="211">
        <f t="shared" si="36"/>
        <v>10</v>
      </c>
      <c r="AN36" s="501"/>
      <c r="AO36" s="209">
        <v>17</v>
      </c>
      <c r="AP36" s="213">
        <v>2791.2524850894706</v>
      </c>
      <c r="AQ36" s="214">
        <f t="shared" si="29"/>
        <v>164.19132265232179</v>
      </c>
      <c r="AR36" s="211">
        <f t="shared" si="37"/>
        <v>10</v>
      </c>
      <c r="AS36" s="501"/>
      <c r="AT36" s="209">
        <v>17</v>
      </c>
      <c r="AU36" s="213">
        <v>2790.4639175257739</v>
      </c>
      <c r="AV36" s="214">
        <f t="shared" si="30"/>
        <v>164.14493632504553</v>
      </c>
      <c r="AW36" s="211">
        <f t="shared" si="38"/>
        <v>10</v>
      </c>
      <c r="AX36" s="501"/>
    </row>
    <row r="37" spans="1:50" ht="14.25" hidden="1" customHeight="1" outlineLevel="1">
      <c r="B37" s="460"/>
      <c r="C37" s="209">
        <v>11</v>
      </c>
      <c r="D37" s="212"/>
      <c r="E37" s="213"/>
      <c r="F37" s="209"/>
      <c r="G37" s="214"/>
      <c r="H37" s="501"/>
      <c r="I37" s="215"/>
      <c r="J37" s="215"/>
      <c r="K37" s="216"/>
      <c r="L37" s="502"/>
      <c r="M37" s="215"/>
      <c r="N37" s="460"/>
      <c r="O37" s="460"/>
      <c r="P37" s="209"/>
      <c r="Q37" s="213"/>
      <c r="R37" s="214"/>
      <c r="S37" s="211"/>
      <c r="T37" s="501"/>
      <c r="U37" s="209"/>
      <c r="V37" s="213"/>
      <c r="W37" s="214"/>
      <c r="X37" s="211"/>
      <c r="Y37" s="501"/>
      <c r="Z37" s="209"/>
      <c r="AA37" s="213"/>
      <c r="AB37" s="214"/>
      <c r="AC37" s="211"/>
      <c r="AD37" s="501"/>
      <c r="AE37" s="209"/>
      <c r="AF37" s="213"/>
      <c r="AG37" s="214"/>
      <c r="AH37" s="211"/>
      <c r="AI37" s="501"/>
      <c r="AJ37" s="209"/>
      <c r="AK37" s="213"/>
      <c r="AL37" s="214"/>
      <c r="AM37" s="211"/>
      <c r="AN37" s="501"/>
      <c r="AO37" s="209"/>
      <c r="AP37" s="213"/>
      <c r="AQ37" s="214"/>
      <c r="AR37" s="211"/>
      <c r="AS37" s="501"/>
      <c r="AT37" s="209"/>
      <c r="AU37" s="213"/>
      <c r="AV37" s="214"/>
      <c r="AW37" s="211"/>
      <c r="AX37" s="501"/>
    </row>
    <row r="38" spans="1:50" ht="14.25" hidden="1" customHeight="1" outlineLevel="1">
      <c r="B38" s="460"/>
      <c r="C38" s="209">
        <v>12</v>
      </c>
      <c r="D38" s="212"/>
      <c r="E38" s="213"/>
      <c r="F38" s="209"/>
      <c r="G38" s="214"/>
      <c r="H38" s="501"/>
      <c r="I38" s="215"/>
      <c r="J38" s="215"/>
      <c r="K38" s="216"/>
      <c r="L38" s="502"/>
      <c r="M38" s="215"/>
      <c r="N38" s="460"/>
      <c r="O38" s="460"/>
      <c r="P38" s="209"/>
      <c r="Q38" s="213"/>
      <c r="R38" s="214"/>
      <c r="S38" s="211"/>
      <c r="T38" s="501"/>
      <c r="U38" s="209"/>
      <c r="V38" s="213"/>
      <c r="W38" s="214"/>
      <c r="X38" s="211"/>
      <c r="Y38" s="501"/>
      <c r="Z38" s="209"/>
      <c r="AA38" s="213"/>
      <c r="AB38" s="214"/>
      <c r="AC38" s="211"/>
      <c r="AD38" s="501"/>
      <c r="AE38" s="209"/>
      <c r="AF38" s="213"/>
      <c r="AG38" s="214"/>
      <c r="AH38" s="211"/>
      <c r="AI38" s="501"/>
      <c r="AJ38" s="209"/>
      <c r="AK38" s="213"/>
      <c r="AL38" s="214"/>
      <c r="AM38" s="211"/>
      <c r="AN38" s="501"/>
      <c r="AO38" s="209"/>
      <c r="AP38" s="213"/>
      <c r="AQ38" s="214"/>
      <c r="AR38" s="211"/>
      <c r="AS38" s="501"/>
      <c r="AT38" s="209"/>
      <c r="AU38" s="213"/>
      <c r="AV38" s="214"/>
      <c r="AW38" s="211"/>
      <c r="AX38" s="501"/>
    </row>
    <row r="39" spans="1:50" ht="14.25" hidden="1" customHeight="1" outlineLevel="1">
      <c r="B39" s="460"/>
      <c r="C39" s="209">
        <v>13</v>
      </c>
      <c r="D39" s="212"/>
      <c r="E39" s="213"/>
      <c r="F39" s="209"/>
      <c r="G39" s="214"/>
      <c r="H39" s="501"/>
      <c r="I39" s="215"/>
      <c r="J39" s="215"/>
      <c r="K39" s="216"/>
      <c r="L39" s="502"/>
      <c r="M39" s="215"/>
      <c r="N39" s="460"/>
      <c r="O39" s="460"/>
      <c r="P39" s="209"/>
      <c r="Q39" s="213"/>
      <c r="R39" s="214"/>
      <c r="S39" s="211"/>
      <c r="T39" s="501"/>
      <c r="U39" s="209"/>
      <c r="V39" s="213"/>
      <c r="W39" s="214"/>
      <c r="X39" s="211"/>
      <c r="Y39" s="501"/>
      <c r="Z39" s="209"/>
      <c r="AA39" s="213"/>
      <c r="AB39" s="214"/>
      <c r="AC39" s="211"/>
      <c r="AD39" s="501"/>
      <c r="AE39" s="209"/>
      <c r="AF39" s="213"/>
      <c r="AG39" s="214"/>
      <c r="AH39" s="211"/>
      <c r="AI39" s="501"/>
      <c r="AJ39" s="209"/>
      <c r="AK39" s="213"/>
      <c r="AL39" s="214"/>
      <c r="AM39" s="211"/>
      <c r="AN39" s="501"/>
      <c r="AO39" s="209"/>
      <c r="AP39" s="213"/>
      <c r="AQ39" s="214"/>
      <c r="AR39" s="211"/>
      <c r="AS39" s="501"/>
      <c r="AT39" s="209"/>
      <c r="AU39" s="213"/>
      <c r="AV39" s="214"/>
      <c r="AW39" s="211"/>
      <c r="AX39" s="501"/>
    </row>
    <row r="40" spans="1:50" ht="14.25" hidden="1" customHeight="1" outlineLevel="1">
      <c r="B40" s="460"/>
      <c r="C40" s="209">
        <v>14</v>
      </c>
      <c r="D40" s="212"/>
      <c r="E40" s="209"/>
      <c r="F40" s="209"/>
      <c r="G40" s="209"/>
      <c r="H40" s="501"/>
      <c r="I40" s="215"/>
      <c r="J40" s="215"/>
      <c r="K40" s="216"/>
      <c r="L40" s="502"/>
      <c r="M40" s="215"/>
      <c r="N40" s="460"/>
      <c r="O40" s="460"/>
      <c r="P40" s="209"/>
      <c r="Q40" s="213"/>
      <c r="R40" s="214"/>
      <c r="S40" s="211"/>
      <c r="T40" s="501"/>
      <c r="U40" s="209"/>
      <c r="V40" s="213"/>
      <c r="W40" s="214"/>
      <c r="X40" s="211"/>
      <c r="Y40" s="501"/>
      <c r="Z40" s="209"/>
      <c r="AA40" s="213"/>
      <c r="AB40" s="214"/>
      <c r="AC40" s="211"/>
      <c r="AD40" s="501"/>
      <c r="AE40" s="209"/>
      <c r="AF40" s="213"/>
      <c r="AG40" s="214"/>
      <c r="AH40" s="211"/>
      <c r="AI40" s="501"/>
      <c r="AJ40" s="209"/>
      <c r="AK40" s="213"/>
      <c r="AL40" s="214"/>
      <c r="AM40" s="211"/>
      <c r="AN40" s="501"/>
      <c r="AO40" s="209"/>
      <c r="AP40" s="213"/>
      <c r="AQ40" s="214"/>
      <c r="AR40" s="211"/>
      <c r="AS40" s="501"/>
      <c r="AT40" s="209"/>
      <c r="AU40" s="213"/>
      <c r="AV40" s="214"/>
      <c r="AW40" s="211"/>
      <c r="AX40" s="501"/>
    </row>
    <row r="41" spans="1:50" ht="14.25" hidden="1" customHeight="1" outlineLevel="1">
      <c r="B41" s="460"/>
      <c r="C41" s="209">
        <v>15</v>
      </c>
      <c r="D41" s="212"/>
      <c r="E41" s="209"/>
      <c r="F41" s="209"/>
      <c r="G41" s="209"/>
      <c r="H41" s="501"/>
      <c r="I41" s="215"/>
      <c r="J41" s="215"/>
      <c r="K41" s="216"/>
      <c r="L41" s="502"/>
      <c r="M41" s="215"/>
      <c r="N41" s="460"/>
      <c r="O41" s="460"/>
      <c r="P41" s="209"/>
      <c r="Q41" s="213"/>
      <c r="R41" s="214"/>
      <c r="S41" s="211"/>
      <c r="T41" s="501"/>
      <c r="U41" s="209"/>
      <c r="V41" s="213"/>
      <c r="W41" s="214"/>
      <c r="X41" s="211"/>
      <c r="Y41" s="501"/>
      <c r="Z41" s="209"/>
      <c r="AA41" s="213"/>
      <c r="AB41" s="214"/>
      <c r="AC41" s="211"/>
      <c r="AD41" s="501"/>
      <c r="AE41" s="209"/>
      <c r="AF41" s="213"/>
      <c r="AG41" s="214"/>
      <c r="AH41" s="211"/>
      <c r="AI41" s="501"/>
      <c r="AJ41" s="209"/>
      <c r="AK41" s="213"/>
      <c r="AL41" s="214"/>
      <c r="AM41" s="211"/>
      <c r="AN41" s="501"/>
      <c r="AO41" s="209"/>
      <c r="AP41" s="213"/>
      <c r="AQ41" s="214"/>
      <c r="AR41" s="211"/>
      <c r="AS41" s="501"/>
      <c r="AT41" s="209"/>
      <c r="AU41" s="213"/>
      <c r="AV41" s="214"/>
      <c r="AW41" s="211"/>
      <c r="AX41" s="501"/>
    </row>
    <row r="42" spans="1:50" ht="14.25" hidden="1" customHeight="1" outlineLevel="1" collapsed="1">
      <c r="B42" s="503" t="s">
        <v>224</v>
      </c>
      <c r="C42" s="503"/>
      <c r="D42" s="503"/>
      <c r="E42" s="503"/>
      <c r="F42" s="503"/>
      <c r="G42" s="503"/>
      <c r="H42" s="503"/>
      <c r="I42" s="503"/>
      <c r="J42" s="503"/>
      <c r="K42" s="503"/>
      <c r="L42" s="503"/>
      <c r="M42" s="504"/>
      <c r="N42" s="521" t="s">
        <v>128</v>
      </c>
      <c r="O42" s="521" t="s">
        <v>77</v>
      </c>
      <c r="P42" s="559">
        <v>45881</v>
      </c>
      <c r="Q42" s="560"/>
      <c r="R42" s="560"/>
      <c r="S42" s="560"/>
      <c r="T42" s="560"/>
      <c r="U42" s="561">
        <f>P42+1</f>
        <v>45882</v>
      </c>
      <c r="V42" s="562"/>
      <c r="W42" s="562"/>
      <c r="X42" s="562"/>
      <c r="Y42" s="562"/>
      <c r="Z42" s="559">
        <f t="shared" ref="Z42" si="39">U42+1</f>
        <v>45883</v>
      </c>
      <c r="AA42" s="560"/>
      <c r="AB42" s="560"/>
      <c r="AC42" s="560"/>
      <c r="AD42" s="560"/>
      <c r="AE42" s="561">
        <f t="shared" ref="AE42" si="40">Z42+1</f>
        <v>45884</v>
      </c>
      <c r="AF42" s="562"/>
      <c r="AG42" s="562"/>
      <c r="AH42" s="562"/>
      <c r="AI42" s="562"/>
      <c r="AJ42" s="563">
        <f t="shared" ref="AJ42" si="41">AE42+1</f>
        <v>45885</v>
      </c>
      <c r="AK42" s="564"/>
      <c r="AL42" s="564"/>
      <c r="AM42" s="564"/>
      <c r="AN42" s="565"/>
      <c r="AO42" s="561">
        <f t="shared" ref="AO42" si="42">AJ42+1</f>
        <v>45886</v>
      </c>
      <c r="AP42" s="562"/>
      <c r="AQ42" s="562"/>
      <c r="AR42" s="562"/>
      <c r="AS42" s="562"/>
      <c r="AT42" s="563">
        <f t="shared" ref="AT42" si="43">AO42+1</f>
        <v>45887</v>
      </c>
      <c r="AU42" s="564"/>
      <c r="AV42" s="564"/>
      <c r="AW42" s="564"/>
      <c r="AX42" s="565"/>
    </row>
    <row r="43" spans="1:50" ht="14.25" hidden="1" customHeight="1" outlineLevel="1">
      <c r="B43" s="505"/>
      <c r="C43" s="505"/>
      <c r="D43" s="505"/>
      <c r="E43" s="505"/>
      <c r="F43" s="505"/>
      <c r="G43" s="505"/>
      <c r="H43" s="505"/>
      <c r="I43" s="505"/>
      <c r="J43" s="505"/>
      <c r="K43" s="505"/>
      <c r="L43" s="505"/>
      <c r="M43" s="506"/>
      <c r="N43" s="523"/>
      <c r="O43" s="523"/>
      <c r="P43" s="566">
        <f>P42</f>
        <v>45881</v>
      </c>
      <c r="Q43" s="566"/>
      <c r="R43" s="566"/>
      <c r="S43" s="566"/>
      <c r="T43" s="566"/>
      <c r="U43" s="567">
        <f>U42</f>
        <v>45882</v>
      </c>
      <c r="V43" s="567"/>
      <c r="W43" s="567"/>
      <c r="X43" s="567"/>
      <c r="Y43" s="567"/>
      <c r="Z43" s="566">
        <f t="shared" ref="Z43" si="44">Z42</f>
        <v>45883</v>
      </c>
      <c r="AA43" s="566"/>
      <c r="AB43" s="566"/>
      <c r="AC43" s="566"/>
      <c r="AD43" s="566"/>
      <c r="AE43" s="567">
        <f t="shared" ref="AE43" si="45">AE42</f>
        <v>45884</v>
      </c>
      <c r="AF43" s="567"/>
      <c r="AG43" s="567"/>
      <c r="AH43" s="567"/>
      <c r="AI43" s="567"/>
      <c r="AJ43" s="568">
        <f t="shared" ref="AJ43" si="46">AJ42</f>
        <v>45885</v>
      </c>
      <c r="AK43" s="569"/>
      <c r="AL43" s="569"/>
      <c r="AM43" s="569"/>
      <c r="AN43" s="570"/>
      <c r="AO43" s="567">
        <f t="shared" ref="AO43" si="47">AO42</f>
        <v>45886</v>
      </c>
      <c r="AP43" s="567"/>
      <c r="AQ43" s="567"/>
      <c r="AR43" s="567"/>
      <c r="AS43" s="567"/>
      <c r="AT43" s="568">
        <f t="shared" ref="AT43" si="48">AT42</f>
        <v>45887</v>
      </c>
      <c r="AU43" s="569"/>
      <c r="AV43" s="569"/>
      <c r="AW43" s="569"/>
      <c r="AX43" s="570"/>
    </row>
    <row r="44" spans="1:50" ht="14.25" hidden="1" customHeight="1" outlineLevel="1">
      <c r="B44" s="460" t="s">
        <v>129</v>
      </c>
      <c r="C44" s="460" t="s">
        <v>130</v>
      </c>
      <c r="D44" s="460"/>
      <c r="E44" s="460" t="s">
        <v>131</v>
      </c>
      <c r="F44" s="460"/>
      <c r="G44" s="460"/>
      <c r="H44" s="460" t="s">
        <v>132</v>
      </c>
      <c r="I44" s="499" t="s">
        <v>133</v>
      </c>
      <c r="J44" s="499"/>
      <c r="K44" s="499"/>
      <c r="L44" s="499" t="s">
        <v>132</v>
      </c>
      <c r="M44" s="499" t="s">
        <v>134</v>
      </c>
      <c r="N44" s="460"/>
      <c r="O44" s="460" t="s">
        <v>135</v>
      </c>
      <c r="P44" s="460" t="s">
        <v>136</v>
      </c>
      <c r="Q44" s="460"/>
      <c r="R44" s="460"/>
      <c r="S44" s="460"/>
      <c r="T44" s="460" t="s">
        <v>132</v>
      </c>
      <c r="U44" s="460" t="s">
        <v>136</v>
      </c>
      <c r="V44" s="460"/>
      <c r="W44" s="460"/>
      <c r="X44" s="460"/>
      <c r="Y44" s="460" t="s">
        <v>132</v>
      </c>
      <c r="Z44" s="460" t="s">
        <v>136</v>
      </c>
      <c r="AA44" s="460"/>
      <c r="AB44" s="460"/>
      <c r="AC44" s="460"/>
      <c r="AD44" s="460" t="s">
        <v>132</v>
      </c>
      <c r="AE44" s="460" t="s">
        <v>136</v>
      </c>
      <c r="AF44" s="460"/>
      <c r="AG44" s="460"/>
      <c r="AH44" s="460"/>
      <c r="AI44" s="460" t="s">
        <v>132</v>
      </c>
      <c r="AJ44" s="460" t="s">
        <v>136</v>
      </c>
      <c r="AK44" s="460"/>
      <c r="AL44" s="460"/>
      <c r="AM44" s="460"/>
      <c r="AN44" s="460" t="s">
        <v>132</v>
      </c>
      <c r="AO44" s="460" t="s">
        <v>136</v>
      </c>
      <c r="AP44" s="460"/>
      <c r="AQ44" s="460"/>
      <c r="AR44" s="460"/>
      <c r="AS44" s="460" t="s">
        <v>132</v>
      </c>
      <c r="AT44" s="460" t="s">
        <v>136</v>
      </c>
      <c r="AU44" s="460"/>
      <c r="AV44" s="460"/>
      <c r="AW44" s="460"/>
      <c r="AX44" s="460" t="s">
        <v>132</v>
      </c>
    </row>
    <row r="45" spans="1:50" ht="14.25" hidden="1" customHeight="1" outlineLevel="1">
      <c r="B45" s="460"/>
      <c r="C45" s="460"/>
      <c r="D45" s="460"/>
      <c r="E45" s="460" t="s">
        <v>137</v>
      </c>
      <c r="F45" s="460"/>
      <c r="G45" s="460"/>
      <c r="H45" s="460"/>
      <c r="I45" s="499" t="s">
        <v>137</v>
      </c>
      <c r="J45" s="499"/>
      <c r="K45" s="499"/>
      <c r="L45" s="499"/>
      <c r="M45" s="499"/>
      <c r="N45" s="460"/>
      <c r="O45" s="460"/>
      <c r="P45" s="460" t="s">
        <v>138</v>
      </c>
      <c r="Q45" s="460"/>
      <c r="R45" s="460"/>
      <c r="S45" s="460"/>
      <c r="T45" s="460"/>
      <c r="U45" s="460" t="s">
        <v>138</v>
      </c>
      <c r="V45" s="460"/>
      <c r="W45" s="460"/>
      <c r="X45" s="460"/>
      <c r="Y45" s="460"/>
      <c r="Z45" s="460" t="s">
        <v>138</v>
      </c>
      <c r="AA45" s="460"/>
      <c r="AB45" s="460"/>
      <c r="AC45" s="460"/>
      <c r="AD45" s="460"/>
      <c r="AE45" s="460" t="s">
        <v>138</v>
      </c>
      <c r="AF45" s="460"/>
      <c r="AG45" s="460"/>
      <c r="AH45" s="460"/>
      <c r="AI45" s="460"/>
      <c r="AJ45" s="460" t="s">
        <v>138</v>
      </c>
      <c r="AK45" s="460"/>
      <c r="AL45" s="460"/>
      <c r="AM45" s="460"/>
      <c r="AN45" s="460"/>
      <c r="AO45" s="460" t="s">
        <v>138</v>
      </c>
      <c r="AP45" s="460"/>
      <c r="AQ45" s="460"/>
      <c r="AR45" s="460"/>
      <c r="AS45" s="460"/>
      <c r="AT45" s="460" t="s">
        <v>138</v>
      </c>
      <c r="AU45" s="460"/>
      <c r="AV45" s="460"/>
      <c r="AW45" s="460"/>
      <c r="AX45" s="460"/>
    </row>
    <row r="46" spans="1:50" ht="14.25" hidden="1" customHeight="1" outlineLevel="1">
      <c r="B46" s="460"/>
      <c r="C46" s="460"/>
      <c r="D46" s="460"/>
      <c r="E46" s="209" t="s">
        <v>139</v>
      </c>
      <c r="F46" s="209" t="s">
        <v>140</v>
      </c>
      <c r="G46" s="209" t="s">
        <v>141</v>
      </c>
      <c r="H46" s="460"/>
      <c r="I46" s="210" t="s">
        <v>139</v>
      </c>
      <c r="J46" s="210" t="s">
        <v>140</v>
      </c>
      <c r="K46" s="210" t="s">
        <v>141</v>
      </c>
      <c r="L46" s="499"/>
      <c r="M46" s="499"/>
      <c r="N46" s="460"/>
      <c r="O46" s="460"/>
      <c r="P46" s="209" t="s">
        <v>139</v>
      </c>
      <c r="Q46" s="209" t="s">
        <v>140</v>
      </c>
      <c r="R46" s="209" t="s">
        <v>141</v>
      </c>
      <c r="S46" s="211" t="s">
        <v>134</v>
      </c>
      <c r="T46" s="460"/>
      <c r="U46" s="209" t="s">
        <v>139</v>
      </c>
      <c r="V46" s="209" t="s">
        <v>140</v>
      </c>
      <c r="W46" s="209" t="s">
        <v>141</v>
      </c>
      <c r="X46" s="211" t="s">
        <v>134</v>
      </c>
      <c r="Y46" s="460"/>
      <c r="Z46" s="209" t="s">
        <v>139</v>
      </c>
      <c r="AA46" s="209" t="s">
        <v>140</v>
      </c>
      <c r="AB46" s="209" t="s">
        <v>141</v>
      </c>
      <c r="AC46" s="211" t="s">
        <v>134</v>
      </c>
      <c r="AD46" s="460"/>
      <c r="AE46" s="209" t="s">
        <v>139</v>
      </c>
      <c r="AF46" s="209" t="s">
        <v>140</v>
      </c>
      <c r="AG46" s="209" t="s">
        <v>141</v>
      </c>
      <c r="AH46" s="211" t="s">
        <v>134</v>
      </c>
      <c r="AI46" s="460"/>
      <c r="AJ46" s="209" t="s">
        <v>139</v>
      </c>
      <c r="AK46" s="209" t="s">
        <v>140</v>
      </c>
      <c r="AL46" s="209" t="s">
        <v>141</v>
      </c>
      <c r="AM46" s="211" t="s">
        <v>134</v>
      </c>
      <c r="AN46" s="460"/>
      <c r="AO46" s="209" t="s">
        <v>139</v>
      </c>
      <c r="AP46" s="209" t="s">
        <v>140</v>
      </c>
      <c r="AQ46" s="209" t="s">
        <v>141</v>
      </c>
      <c r="AR46" s="211" t="s">
        <v>134</v>
      </c>
      <c r="AS46" s="460"/>
      <c r="AT46" s="209" t="s">
        <v>139</v>
      </c>
      <c r="AU46" s="209" t="s">
        <v>140</v>
      </c>
      <c r="AV46" s="209" t="s">
        <v>141</v>
      </c>
      <c r="AW46" s="211" t="s">
        <v>134</v>
      </c>
      <c r="AX46" s="460"/>
    </row>
    <row r="47" spans="1:50" ht="14.25" hidden="1" customHeight="1" outlineLevel="1">
      <c r="A47" s="286"/>
      <c r="B47" s="460" t="s">
        <v>212</v>
      </c>
      <c r="C47" s="209">
        <v>1</v>
      </c>
      <c r="D47" s="212" t="s">
        <v>215</v>
      </c>
      <c r="E47" s="209">
        <v>6</v>
      </c>
      <c r="F47" s="209">
        <v>2600</v>
      </c>
      <c r="G47" s="214">
        <f t="shared" ref="G47:G56" si="49">F47/E47</f>
        <v>433.33333333333331</v>
      </c>
      <c r="H47" s="501">
        <f>AVERAGE(G47:G61)</f>
        <v>303.22388591800353</v>
      </c>
      <c r="I47" s="215">
        <f>AVERAGE(P47,U47,Z47,AE47,AJ47,AO47,AT47)</f>
        <v>6</v>
      </c>
      <c r="J47" s="215">
        <f>AVERAGE(Q47,V47,AA47,AF47,AK47,AP47,AU47)</f>
        <v>2142.7613265761343</v>
      </c>
      <c r="K47" s="216">
        <f>AVERAGE(R47,W47,AB47,AG47,AL47,AQ47,AV47)</f>
        <v>357.12688776268902</v>
      </c>
      <c r="L47" s="502">
        <f>IFERROR(AVERAGE(K47:K61),"-")</f>
        <v>253.71062463566892</v>
      </c>
      <c r="M47" s="215">
        <f>RANK(K47, K$47:$K$61)</f>
        <v>2</v>
      </c>
      <c r="N47" s="460"/>
      <c r="O47" s="460"/>
      <c r="P47" s="209">
        <v>6</v>
      </c>
      <c r="Q47" s="213">
        <v>2142.8046540110254</v>
      </c>
      <c r="R47" s="214">
        <f t="shared" ref="R47:R56" si="50">Q47/P47</f>
        <v>357.13410900183754</v>
      </c>
      <c r="S47" s="211">
        <f>RANK(R47, R$47:R$61)</f>
        <v>2</v>
      </c>
      <c r="T47" s="501">
        <f>AVERAGE(R47:R61)</f>
        <v>253.80602877900145</v>
      </c>
      <c r="U47" s="209">
        <v>6</v>
      </c>
      <c r="V47" s="213">
        <v>2142.8072218986645</v>
      </c>
      <c r="W47" s="214">
        <f t="shared" ref="W47:W56" si="51">V47/U47</f>
        <v>357.13453698311076</v>
      </c>
      <c r="X47" s="211">
        <f>RANK(W47, W$47:W$61)</f>
        <v>2</v>
      </c>
      <c r="Y47" s="501">
        <f>AVERAGE(W47:W61)</f>
        <v>253.82560534983503</v>
      </c>
      <c r="Z47" s="209">
        <v>6</v>
      </c>
      <c r="AA47" s="213">
        <v>2142.8571428571445</v>
      </c>
      <c r="AB47" s="214">
        <f t="shared" ref="AB47:AB56" si="52">AA47/Z47</f>
        <v>357.14285714285739</v>
      </c>
      <c r="AC47" s="211">
        <f>RANK(AB47, AB$47:AB$61)</f>
        <v>2</v>
      </c>
      <c r="AD47" s="501">
        <f>AVERAGE(AB47:AB61)</f>
        <v>253.76298541065671</v>
      </c>
      <c r="AE47" s="209">
        <v>6</v>
      </c>
      <c r="AF47" s="213">
        <v>2142.9837518463773</v>
      </c>
      <c r="AG47" s="214">
        <f t="shared" ref="AG47:AG56" si="53">AF47/AE47</f>
        <v>357.16395864106289</v>
      </c>
      <c r="AH47" s="211">
        <f>RANK(AG47, AG$47:AG$61)</f>
        <v>2</v>
      </c>
      <c r="AI47" s="501">
        <f>AVERAGE(AG47:AG61)</f>
        <v>253.66578042521684</v>
      </c>
      <c r="AJ47" s="209">
        <v>6</v>
      </c>
      <c r="AK47" s="213">
        <v>2142.2155688622761</v>
      </c>
      <c r="AL47" s="214">
        <f t="shared" ref="AL47:AL56" si="54">AK47/AJ47</f>
        <v>357.03592814371268</v>
      </c>
      <c r="AM47" s="211">
        <f>RANK(AL47, AL$47:AL$61)</f>
        <v>2</v>
      </c>
      <c r="AN47" s="501">
        <f>AVERAGE(AL47:AL61)</f>
        <v>253.62390231479307</v>
      </c>
      <c r="AO47" s="209">
        <v>6</v>
      </c>
      <c r="AP47" s="213">
        <v>2142.3312883435578</v>
      </c>
      <c r="AQ47" s="214">
        <f t="shared" ref="AQ47:AQ56" si="55">AP47/AO47</f>
        <v>357.05521472392633</v>
      </c>
      <c r="AR47" s="211">
        <f>RANK(AQ47, AQ$47:AQ$61)</f>
        <v>2</v>
      </c>
      <c r="AS47" s="501">
        <f>AVERAGE(AQ47:AQ61)</f>
        <v>253.62011685148201</v>
      </c>
      <c r="AT47" s="209">
        <v>6</v>
      </c>
      <c r="AU47" s="213">
        <v>2143.3296582138928</v>
      </c>
      <c r="AV47" s="214">
        <f t="shared" ref="AV47:AV56" si="56">AU47/AT47</f>
        <v>357.22160970231545</v>
      </c>
      <c r="AW47" s="211">
        <f>RANK(AV47, AV$47:AV$61)</f>
        <v>2</v>
      </c>
      <c r="AX47" s="501">
        <f>AVERAGE(AV47:AV61)</f>
        <v>253.66995331869725</v>
      </c>
    </row>
    <row r="48" spans="1:50" ht="14.25" hidden="1" customHeight="1" outlineLevel="1">
      <c r="A48" s="286"/>
      <c r="B48" s="460"/>
      <c r="C48" s="209">
        <v>2</v>
      </c>
      <c r="D48" s="212" t="s">
        <v>218</v>
      </c>
      <c r="E48" s="209">
        <v>6</v>
      </c>
      <c r="F48" s="209">
        <v>2600</v>
      </c>
      <c r="G48" s="214">
        <f t="shared" si="49"/>
        <v>433.33333333333331</v>
      </c>
      <c r="H48" s="501"/>
      <c r="I48" s="215">
        <f t="shared" ref="I48:K56" si="57">AVERAGE(P48,U48,Z48,AE48,AJ48,AO48,AT48)</f>
        <v>6</v>
      </c>
      <c r="J48" s="215">
        <f t="shared" si="57"/>
        <v>2148.2614221991912</v>
      </c>
      <c r="K48" s="216">
        <f t="shared" si="57"/>
        <v>358.04357036653192</v>
      </c>
      <c r="L48" s="502"/>
      <c r="M48" s="215">
        <f>RANK(K48, K$47:$K$61)</f>
        <v>1</v>
      </c>
      <c r="N48" s="460"/>
      <c r="O48" s="460"/>
      <c r="P48" s="209">
        <v>6</v>
      </c>
      <c r="Q48" s="213">
        <v>2148.3557951482489</v>
      </c>
      <c r="R48" s="214">
        <f t="shared" si="50"/>
        <v>358.05929919137481</v>
      </c>
      <c r="S48" s="211">
        <f t="shared" ref="S48:S56" si="58">RANK(R48, R$47:R$61)</f>
        <v>1</v>
      </c>
      <c r="T48" s="501"/>
      <c r="U48" s="209">
        <v>6</v>
      </c>
      <c r="V48" s="213">
        <v>2148.5316077650564</v>
      </c>
      <c r="W48" s="214">
        <f t="shared" si="51"/>
        <v>358.08860129417604</v>
      </c>
      <c r="X48" s="211">
        <f t="shared" ref="X48:X56" si="59">RANK(W48, W$47:W$61)</f>
        <v>1</v>
      </c>
      <c r="Y48" s="501"/>
      <c r="Z48" s="209">
        <v>6</v>
      </c>
      <c r="AA48" s="213">
        <v>2148.5316077650564</v>
      </c>
      <c r="AB48" s="214">
        <f t="shared" si="52"/>
        <v>358.08860129417604</v>
      </c>
      <c r="AC48" s="211">
        <f t="shared" ref="AC48:AC56" si="60">RANK(AB48, AB$47:AB$61)</f>
        <v>1</v>
      </c>
      <c r="AD48" s="501"/>
      <c r="AE48" s="209">
        <v>6</v>
      </c>
      <c r="AF48" s="213">
        <v>2148.2780212899161</v>
      </c>
      <c r="AG48" s="214">
        <f t="shared" si="53"/>
        <v>358.04633688165268</v>
      </c>
      <c r="AH48" s="211">
        <f t="shared" ref="AH48:AH56" si="61">RANK(AG48, AG$47:AG$61)</f>
        <v>1</v>
      </c>
      <c r="AI48" s="501"/>
      <c r="AJ48" s="209">
        <v>6</v>
      </c>
      <c r="AK48" s="213">
        <v>2147.7806788511775</v>
      </c>
      <c r="AL48" s="214">
        <f t="shared" si="54"/>
        <v>357.96344647519624</v>
      </c>
      <c r="AM48" s="211">
        <f t="shared" ref="AM48:AM56" si="62">RANK(AL48, AL$47:AL$61)</f>
        <v>1</v>
      </c>
      <c r="AN48" s="501"/>
      <c r="AO48" s="209">
        <v>6</v>
      </c>
      <c r="AP48" s="213">
        <v>2147.802197802197</v>
      </c>
      <c r="AQ48" s="214">
        <f t="shared" si="55"/>
        <v>357.96703296703282</v>
      </c>
      <c r="AR48" s="211">
        <f t="shared" ref="AR48:AR56" si="63">RANK(AQ48, AQ$47:AQ$61)</f>
        <v>1</v>
      </c>
      <c r="AS48" s="501"/>
      <c r="AT48" s="209">
        <v>6</v>
      </c>
      <c r="AU48" s="213">
        <v>2148.5500467726879</v>
      </c>
      <c r="AV48" s="214">
        <f t="shared" si="56"/>
        <v>358.09167446211467</v>
      </c>
      <c r="AW48" s="211">
        <f t="shared" ref="AW48:AW56" si="64">RANK(AV48, AV$47:AV$61)</f>
        <v>1</v>
      </c>
      <c r="AX48" s="501"/>
    </row>
    <row r="49" spans="1:50" ht="14.25" hidden="1" customHeight="1" outlineLevel="1">
      <c r="A49" s="286"/>
      <c r="B49" s="460"/>
      <c r="C49" s="209">
        <v>3</v>
      </c>
      <c r="D49" s="212" t="s">
        <v>223</v>
      </c>
      <c r="E49" s="209">
        <v>6</v>
      </c>
      <c r="F49" s="209">
        <v>2600</v>
      </c>
      <c r="G49" s="214">
        <f t="shared" si="49"/>
        <v>433.33333333333331</v>
      </c>
      <c r="H49" s="501"/>
      <c r="I49" s="215">
        <f t="shared" si="57"/>
        <v>6</v>
      </c>
      <c r="J49" s="215">
        <f t="shared" si="57"/>
        <v>2081.2045280591419</v>
      </c>
      <c r="K49" s="216">
        <f t="shared" si="57"/>
        <v>346.86742134319019</v>
      </c>
      <c r="L49" s="502"/>
      <c r="M49" s="215">
        <f>RANK(K49, K$47:$K$61)</f>
        <v>4</v>
      </c>
      <c r="N49" s="460"/>
      <c r="O49" s="460"/>
      <c r="P49" s="209">
        <v>6</v>
      </c>
      <c r="Q49" s="213">
        <v>2080.8510638297803</v>
      </c>
      <c r="R49" s="214">
        <f t="shared" si="50"/>
        <v>346.8085106382967</v>
      </c>
      <c r="S49" s="211">
        <f t="shared" si="58"/>
        <v>4</v>
      </c>
      <c r="T49" s="501"/>
      <c r="U49" s="209">
        <v>6</v>
      </c>
      <c r="V49" s="213">
        <v>2081.751824817517</v>
      </c>
      <c r="W49" s="214">
        <f t="shared" si="51"/>
        <v>346.95863746958617</v>
      </c>
      <c r="X49" s="211">
        <f t="shared" si="59"/>
        <v>4</v>
      </c>
      <c r="Y49" s="501"/>
      <c r="Z49" s="209">
        <v>6</v>
      </c>
      <c r="AA49" s="213">
        <v>2081.0526315789461</v>
      </c>
      <c r="AB49" s="214">
        <f t="shared" si="52"/>
        <v>346.84210526315769</v>
      </c>
      <c r="AC49" s="211">
        <f t="shared" si="60"/>
        <v>4</v>
      </c>
      <c r="AD49" s="501"/>
      <c r="AE49" s="209">
        <v>6</v>
      </c>
      <c r="AF49" s="213">
        <v>2081.0631229235833</v>
      </c>
      <c r="AG49" s="214">
        <f t="shared" si="53"/>
        <v>346.84385382059719</v>
      </c>
      <c r="AH49" s="211">
        <f t="shared" si="61"/>
        <v>4</v>
      </c>
      <c r="AI49" s="501"/>
      <c r="AJ49" s="209">
        <v>6</v>
      </c>
      <c r="AK49" s="213">
        <v>2080.8080808080804</v>
      </c>
      <c r="AL49" s="214">
        <f t="shared" si="54"/>
        <v>346.80134680134671</v>
      </c>
      <c r="AM49" s="211">
        <f t="shared" si="62"/>
        <v>4</v>
      </c>
      <c r="AN49" s="501"/>
      <c r="AO49" s="209">
        <v>6</v>
      </c>
      <c r="AP49" s="213">
        <v>2081.4717477003878</v>
      </c>
      <c r="AQ49" s="214">
        <f t="shared" si="55"/>
        <v>346.91195795006462</v>
      </c>
      <c r="AR49" s="211">
        <f t="shared" si="63"/>
        <v>4</v>
      </c>
      <c r="AS49" s="501"/>
      <c r="AT49" s="209">
        <v>6</v>
      </c>
      <c r="AU49" s="213">
        <v>2081.4332247556972</v>
      </c>
      <c r="AV49" s="214">
        <f t="shared" si="56"/>
        <v>346.90553745928287</v>
      </c>
      <c r="AW49" s="211">
        <f t="shared" si="64"/>
        <v>4</v>
      </c>
      <c r="AX49" s="501"/>
    </row>
    <row r="50" spans="1:50" ht="14.25" hidden="1" customHeight="1" outlineLevel="1">
      <c r="A50" s="286"/>
      <c r="B50" s="460"/>
      <c r="C50" s="209">
        <v>4</v>
      </c>
      <c r="D50" s="212" t="s">
        <v>217</v>
      </c>
      <c r="E50" s="209">
        <v>17</v>
      </c>
      <c r="F50" s="209">
        <v>3273</v>
      </c>
      <c r="G50" s="214">
        <f t="shared" si="49"/>
        <v>192.52941176470588</v>
      </c>
      <c r="H50" s="501"/>
      <c r="I50" s="215">
        <f t="shared" si="57"/>
        <v>17</v>
      </c>
      <c r="J50" s="215">
        <f t="shared" si="57"/>
        <v>2792.4024076452065</v>
      </c>
      <c r="K50" s="216">
        <f t="shared" si="57"/>
        <v>164.25896515560035</v>
      </c>
      <c r="L50" s="502"/>
      <c r="M50" s="215">
        <f>RANK(K50, K$47:$K$61)</f>
        <v>7</v>
      </c>
      <c r="N50" s="460"/>
      <c r="O50" s="460"/>
      <c r="P50" s="209">
        <v>17</v>
      </c>
      <c r="Q50" s="213">
        <v>2792.9163526752063</v>
      </c>
      <c r="R50" s="214">
        <f t="shared" si="50"/>
        <v>164.2891972161886</v>
      </c>
      <c r="S50" s="211">
        <f t="shared" si="58"/>
        <v>7</v>
      </c>
      <c r="T50" s="501"/>
      <c r="U50" s="209">
        <v>17</v>
      </c>
      <c r="V50" s="213">
        <v>2792.1259842519667</v>
      </c>
      <c r="W50" s="214">
        <f t="shared" si="51"/>
        <v>164.24270495599805</v>
      </c>
      <c r="X50" s="211">
        <f t="shared" si="59"/>
        <v>8</v>
      </c>
      <c r="Y50" s="501"/>
      <c r="Z50" s="209">
        <v>17</v>
      </c>
      <c r="AA50" s="213">
        <v>2791.7570498915343</v>
      </c>
      <c r="AB50" s="214">
        <f t="shared" si="52"/>
        <v>164.22100293479613</v>
      </c>
      <c r="AC50" s="211">
        <f t="shared" si="60"/>
        <v>8</v>
      </c>
      <c r="AD50" s="501"/>
      <c r="AE50" s="209">
        <v>17</v>
      </c>
      <c r="AF50" s="213">
        <v>2791.9377004122716</v>
      </c>
      <c r="AG50" s="214">
        <f t="shared" si="53"/>
        <v>164.23162943601596</v>
      </c>
      <c r="AH50" s="211">
        <f t="shared" si="61"/>
        <v>8</v>
      </c>
      <c r="AI50" s="501"/>
      <c r="AJ50" s="209">
        <v>17</v>
      </c>
      <c r="AK50" s="213">
        <v>2792.2859830667862</v>
      </c>
      <c r="AL50" s="214">
        <f t="shared" si="54"/>
        <v>164.25211665098743</v>
      </c>
      <c r="AM50" s="211">
        <f t="shared" si="62"/>
        <v>7</v>
      </c>
      <c r="AN50" s="501"/>
      <c r="AO50" s="209">
        <v>17</v>
      </c>
      <c r="AP50" s="213">
        <v>2793.0009904258814</v>
      </c>
      <c r="AQ50" s="214">
        <f t="shared" si="55"/>
        <v>164.29417590740479</v>
      </c>
      <c r="AR50" s="211">
        <f t="shared" si="63"/>
        <v>7</v>
      </c>
      <c r="AS50" s="501"/>
      <c r="AT50" s="209">
        <v>17</v>
      </c>
      <c r="AU50" s="213">
        <v>2792.7927927927944</v>
      </c>
      <c r="AV50" s="214">
        <f t="shared" si="56"/>
        <v>164.28192898781143</v>
      </c>
      <c r="AW50" s="211">
        <f t="shared" si="64"/>
        <v>8</v>
      </c>
      <c r="AX50" s="501"/>
    </row>
    <row r="51" spans="1:50" ht="14.25" hidden="1" customHeight="1" outlineLevel="1">
      <c r="A51" s="286"/>
      <c r="B51" s="460"/>
      <c r="C51" s="209">
        <v>5</v>
      </c>
      <c r="D51" s="212" t="s">
        <v>219</v>
      </c>
      <c r="E51" s="209">
        <v>17</v>
      </c>
      <c r="F51" s="209">
        <v>3273</v>
      </c>
      <c r="G51" s="214">
        <f t="shared" si="49"/>
        <v>192.52941176470588</v>
      </c>
      <c r="H51" s="501"/>
      <c r="I51" s="215">
        <f t="shared" si="57"/>
        <v>17</v>
      </c>
      <c r="J51" s="215">
        <f t="shared" si="57"/>
        <v>2792.0379328894919</v>
      </c>
      <c r="K51" s="216">
        <f t="shared" si="57"/>
        <v>164.23752546408781</v>
      </c>
      <c r="L51" s="502"/>
      <c r="M51" s="215">
        <f>RANK(K51, K$47:$K$61)</f>
        <v>9</v>
      </c>
      <c r="N51" s="460"/>
      <c r="O51" s="460"/>
      <c r="P51" s="209">
        <v>17</v>
      </c>
      <c r="Q51" s="213">
        <v>2792.4107142857165</v>
      </c>
      <c r="R51" s="214">
        <f t="shared" si="50"/>
        <v>164.25945378151275</v>
      </c>
      <c r="S51" s="211">
        <f t="shared" si="58"/>
        <v>9</v>
      </c>
      <c r="T51" s="501"/>
      <c r="U51" s="209">
        <v>17</v>
      </c>
      <c r="V51" s="213">
        <v>2791.8367346938771</v>
      </c>
      <c r="W51" s="214">
        <f t="shared" si="51"/>
        <v>164.22569027611041</v>
      </c>
      <c r="X51" s="211">
        <f t="shared" si="59"/>
        <v>9</v>
      </c>
      <c r="Y51" s="501"/>
      <c r="Z51" s="209">
        <v>17</v>
      </c>
      <c r="AA51" s="213">
        <v>2791.4235500878685</v>
      </c>
      <c r="AB51" s="214">
        <f t="shared" si="52"/>
        <v>164.20138529928639</v>
      </c>
      <c r="AC51" s="211">
        <f t="shared" si="60"/>
        <v>9</v>
      </c>
      <c r="AD51" s="501"/>
      <c r="AE51" s="209">
        <v>17</v>
      </c>
      <c r="AF51" s="213">
        <v>2792.0361990950246</v>
      </c>
      <c r="AG51" s="214">
        <f t="shared" si="53"/>
        <v>164.23742347617792</v>
      </c>
      <c r="AH51" s="211">
        <f t="shared" si="61"/>
        <v>7</v>
      </c>
      <c r="AI51" s="501"/>
      <c r="AJ51" s="209">
        <v>17</v>
      </c>
      <c r="AK51" s="213">
        <v>2791.769547325101</v>
      </c>
      <c r="AL51" s="214">
        <f t="shared" si="54"/>
        <v>164.22173807794712</v>
      </c>
      <c r="AM51" s="211">
        <f t="shared" si="62"/>
        <v>8</v>
      </c>
      <c r="AN51" s="501"/>
      <c r="AO51" s="209">
        <v>17</v>
      </c>
      <c r="AP51" s="213">
        <v>2792.5878594249148</v>
      </c>
      <c r="AQ51" s="214">
        <f t="shared" si="55"/>
        <v>164.26987408381851</v>
      </c>
      <c r="AR51" s="211">
        <f t="shared" si="63"/>
        <v>8</v>
      </c>
      <c r="AS51" s="501"/>
      <c r="AT51" s="209">
        <v>17</v>
      </c>
      <c r="AU51" s="213">
        <v>2792.2009253139445</v>
      </c>
      <c r="AV51" s="214">
        <f t="shared" si="56"/>
        <v>164.24711325376143</v>
      </c>
      <c r="AW51" s="211">
        <f t="shared" si="64"/>
        <v>9</v>
      </c>
      <c r="AX51" s="501"/>
    </row>
    <row r="52" spans="1:50" ht="14.25" hidden="1" customHeight="1" outlineLevel="1">
      <c r="A52" s="286"/>
      <c r="B52" s="460"/>
      <c r="C52" s="209">
        <v>6</v>
      </c>
      <c r="D52" s="212" t="s">
        <v>213</v>
      </c>
      <c r="E52" s="209">
        <v>6</v>
      </c>
      <c r="F52" s="209">
        <v>2500</v>
      </c>
      <c r="G52" s="214">
        <f t="shared" si="49"/>
        <v>416.66666666666669</v>
      </c>
      <c r="H52" s="501"/>
      <c r="I52" s="215">
        <f t="shared" si="57"/>
        <v>6</v>
      </c>
      <c r="J52" s="215">
        <f t="shared" si="57"/>
        <v>2117.2868074625635</v>
      </c>
      <c r="K52" s="216">
        <f t="shared" si="57"/>
        <v>352.88113457709397</v>
      </c>
      <c r="L52" s="502"/>
      <c r="M52" s="215">
        <f>RANK(K52, K$47:$K$61)</f>
        <v>3</v>
      </c>
      <c r="N52" s="460"/>
      <c r="O52" s="460"/>
      <c r="P52" s="209">
        <v>6</v>
      </c>
      <c r="Q52" s="213">
        <v>2122.6569608735249</v>
      </c>
      <c r="R52" s="214">
        <f t="shared" si="50"/>
        <v>353.77616014558748</v>
      </c>
      <c r="S52" s="211">
        <f t="shared" si="58"/>
        <v>3</v>
      </c>
      <c r="T52" s="501"/>
      <c r="U52" s="209">
        <v>6</v>
      </c>
      <c r="V52" s="213">
        <v>2122.9921982560745</v>
      </c>
      <c r="W52" s="214">
        <f t="shared" si="51"/>
        <v>353.83203304267909</v>
      </c>
      <c r="X52" s="211">
        <f t="shared" si="59"/>
        <v>3</v>
      </c>
      <c r="Y52" s="501"/>
      <c r="Z52" s="209">
        <v>6</v>
      </c>
      <c r="AA52" s="213">
        <v>2120.3315455875108</v>
      </c>
      <c r="AB52" s="214">
        <f t="shared" si="52"/>
        <v>353.38859093125183</v>
      </c>
      <c r="AC52" s="211">
        <f t="shared" si="60"/>
        <v>3</v>
      </c>
      <c r="AD52" s="501"/>
      <c r="AE52" s="209">
        <v>6</v>
      </c>
      <c r="AF52" s="213">
        <v>2114.8080438756829</v>
      </c>
      <c r="AG52" s="214">
        <f t="shared" si="53"/>
        <v>352.46800731261379</v>
      </c>
      <c r="AH52" s="211">
        <f t="shared" si="61"/>
        <v>3</v>
      </c>
      <c r="AI52" s="501"/>
      <c r="AJ52" s="209">
        <v>6</v>
      </c>
      <c r="AK52" s="213">
        <v>2115.085932527054</v>
      </c>
      <c r="AL52" s="214">
        <f t="shared" si="54"/>
        <v>352.51432208784234</v>
      </c>
      <c r="AM52" s="211">
        <f t="shared" si="62"/>
        <v>3</v>
      </c>
      <c r="AN52" s="501"/>
      <c r="AO52" s="209">
        <v>6</v>
      </c>
      <c r="AP52" s="213">
        <v>2112.3076923076869</v>
      </c>
      <c r="AQ52" s="214">
        <f t="shared" si="55"/>
        <v>352.05128205128113</v>
      </c>
      <c r="AR52" s="211">
        <f t="shared" si="63"/>
        <v>3</v>
      </c>
      <c r="AS52" s="501"/>
      <c r="AT52" s="209">
        <v>6</v>
      </c>
      <c r="AU52" s="213">
        <v>2112.8252788104114</v>
      </c>
      <c r="AV52" s="214">
        <f t="shared" si="56"/>
        <v>352.13754646840192</v>
      </c>
      <c r="AW52" s="211">
        <f t="shared" si="64"/>
        <v>3</v>
      </c>
      <c r="AX52" s="501"/>
    </row>
    <row r="53" spans="1:50" ht="14.25" hidden="1" customHeight="1" outlineLevel="1">
      <c r="A53" s="286"/>
      <c r="B53" s="460"/>
      <c r="C53" s="209">
        <v>7</v>
      </c>
      <c r="D53" s="212" t="s">
        <v>216</v>
      </c>
      <c r="E53" s="209">
        <v>11</v>
      </c>
      <c r="F53" s="209">
        <v>3000</v>
      </c>
      <c r="G53" s="214">
        <f t="shared" si="49"/>
        <v>272.72727272727275</v>
      </c>
      <c r="H53" s="501"/>
      <c r="I53" s="215">
        <f t="shared" si="57"/>
        <v>11</v>
      </c>
      <c r="J53" s="215">
        <f t="shared" si="57"/>
        <v>2559.0449165106743</v>
      </c>
      <c r="K53" s="216">
        <f t="shared" si="57"/>
        <v>232.64044695551587</v>
      </c>
      <c r="L53" s="502"/>
      <c r="M53" s="215">
        <f>RANK(K53, K$47:$K$61)</f>
        <v>6</v>
      </c>
      <c r="N53" s="460"/>
      <c r="O53" s="460"/>
      <c r="P53" s="209">
        <v>11</v>
      </c>
      <c r="Q53" s="213">
        <v>2558.5352112676019</v>
      </c>
      <c r="R53" s="214">
        <f t="shared" si="50"/>
        <v>232.59411011523653</v>
      </c>
      <c r="S53" s="211">
        <f t="shared" si="58"/>
        <v>6</v>
      </c>
      <c r="T53" s="501"/>
      <c r="U53" s="209">
        <v>11</v>
      </c>
      <c r="V53" s="213">
        <v>2559.0361445783096</v>
      </c>
      <c r="W53" s="214">
        <f t="shared" si="51"/>
        <v>232.63964950711906</v>
      </c>
      <c r="X53" s="211">
        <f t="shared" si="59"/>
        <v>6</v>
      </c>
      <c r="Y53" s="501"/>
      <c r="Z53" s="209">
        <v>11</v>
      </c>
      <c r="AA53" s="213">
        <v>2558.730158730159</v>
      </c>
      <c r="AB53" s="214">
        <f t="shared" si="52"/>
        <v>232.61183261183263</v>
      </c>
      <c r="AC53" s="211">
        <f t="shared" si="60"/>
        <v>6</v>
      </c>
      <c r="AD53" s="501"/>
      <c r="AE53" s="209">
        <v>11</v>
      </c>
      <c r="AF53" s="213">
        <v>2558.9432345590862</v>
      </c>
      <c r="AG53" s="214">
        <f t="shared" si="53"/>
        <v>232.63120314173511</v>
      </c>
      <c r="AH53" s="211">
        <f t="shared" si="61"/>
        <v>6</v>
      </c>
      <c r="AI53" s="501"/>
      <c r="AJ53" s="209">
        <v>11</v>
      </c>
      <c r="AK53" s="213">
        <v>2558.6353944562911</v>
      </c>
      <c r="AL53" s="214">
        <f t="shared" si="54"/>
        <v>232.60321767784464</v>
      </c>
      <c r="AM53" s="211">
        <f t="shared" si="62"/>
        <v>5</v>
      </c>
      <c r="AN53" s="501"/>
      <c r="AO53" s="209">
        <v>11</v>
      </c>
      <c r="AP53" s="213">
        <v>2559.7311966916523</v>
      </c>
      <c r="AQ53" s="214">
        <f t="shared" si="55"/>
        <v>232.70283606287748</v>
      </c>
      <c r="AR53" s="211">
        <f t="shared" si="63"/>
        <v>5</v>
      </c>
      <c r="AS53" s="501"/>
      <c r="AT53" s="209">
        <v>11</v>
      </c>
      <c r="AU53" s="213">
        <v>2559.7030752916216</v>
      </c>
      <c r="AV53" s="214">
        <f t="shared" si="56"/>
        <v>232.70027957196561</v>
      </c>
      <c r="AW53" s="211">
        <f t="shared" si="64"/>
        <v>5</v>
      </c>
      <c r="AX53" s="501"/>
    </row>
    <row r="54" spans="1:50" ht="14.25" hidden="1" customHeight="1" outlineLevel="1">
      <c r="A54" s="286"/>
      <c r="B54" s="460"/>
      <c r="C54" s="209">
        <v>8</v>
      </c>
      <c r="D54" s="212" t="s">
        <v>221</v>
      </c>
      <c r="E54" s="209">
        <v>17</v>
      </c>
      <c r="F54" s="209">
        <v>3273</v>
      </c>
      <c r="G54" s="214">
        <f t="shared" si="49"/>
        <v>192.52941176470588</v>
      </c>
      <c r="H54" s="501"/>
      <c r="I54" s="215">
        <f t="shared" si="57"/>
        <v>17</v>
      </c>
      <c r="J54" s="215">
        <f t="shared" si="57"/>
        <v>2792.1065800008737</v>
      </c>
      <c r="K54" s="216">
        <f t="shared" si="57"/>
        <v>164.24156352946321</v>
      </c>
      <c r="L54" s="502"/>
      <c r="M54" s="215">
        <f>RANK(K54, K$47:$K$61)</f>
        <v>8</v>
      </c>
      <c r="N54" s="460"/>
      <c r="O54" s="460"/>
      <c r="P54" s="209">
        <v>17</v>
      </c>
      <c r="Q54" s="213">
        <v>2792.8994082840277</v>
      </c>
      <c r="R54" s="214">
        <f t="shared" si="50"/>
        <v>164.28820048729574</v>
      </c>
      <c r="S54" s="211">
        <f t="shared" si="58"/>
        <v>8</v>
      </c>
      <c r="T54" s="501"/>
      <c r="U54" s="209">
        <v>17</v>
      </c>
      <c r="V54" s="213">
        <v>2792.556317335946</v>
      </c>
      <c r="W54" s="214">
        <f t="shared" si="51"/>
        <v>164.26801866682035</v>
      </c>
      <c r="X54" s="211">
        <f t="shared" si="59"/>
        <v>7</v>
      </c>
      <c r="Y54" s="501"/>
      <c r="Z54" s="209">
        <v>17</v>
      </c>
      <c r="AA54" s="213">
        <v>2792.3076923076896</v>
      </c>
      <c r="AB54" s="214">
        <f t="shared" si="52"/>
        <v>164.25339366515823</v>
      </c>
      <c r="AC54" s="211">
        <f t="shared" si="60"/>
        <v>7</v>
      </c>
      <c r="AD54" s="501"/>
      <c r="AE54" s="209">
        <v>17</v>
      </c>
      <c r="AF54" s="213">
        <v>2791.5254237288136</v>
      </c>
      <c r="AG54" s="214">
        <f t="shared" si="53"/>
        <v>164.2073778664008</v>
      </c>
      <c r="AH54" s="211">
        <f t="shared" si="61"/>
        <v>9</v>
      </c>
      <c r="AI54" s="501"/>
      <c r="AJ54" s="209">
        <v>17</v>
      </c>
      <c r="AK54" s="213">
        <v>2790.8571428571345</v>
      </c>
      <c r="AL54" s="214">
        <f t="shared" si="54"/>
        <v>164.16806722689026</v>
      </c>
      <c r="AM54" s="211">
        <f t="shared" si="62"/>
        <v>9</v>
      </c>
      <c r="AN54" s="501"/>
      <c r="AO54" s="209">
        <v>17</v>
      </c>
      <c r="AP54" s="213">
        <v>2791.5350600126321</v>
      </c>
      <c r="AQ54" s="214">
        <f t="shared" si="55"/>
        <v>164.20794470662543</v>
      </c>
      <c r="AR54" s="211">
        <f t="shared" si="63"/>
        <v>9</v>
      </c>
      <c r="AS54" s="501"/>
      <c r="AT54" s="209">
        <v>17</v>
      </c>
      <c r="AU54" s="213">
        <v>2793.0650154798764</v>
      </c>
      <c r="AV54" s="214">
        <f t="shared" si="56"/>
        <v>164.29794208705155</v>
      </c>
      <c r="AW54" s="211">
        <f t="shared" si="64"/>
        <v>7</v>
      </c>
      <c r="AX54" s="501"/>
    </row>
    <row r="55" spans="1:50" ht="14.25" hidden="1" customHeight="1" outlineLevel="1">
      <c r="A55" s="286"/>
      <c r="B55" s="460"/>
      <c r="C55" s="209">
        <v>9</v>
      </c>
      <c r="D55" s="212" t="s">
        <v>222</v>
      </c>
      <c r="E55" s="209">
        <v>17</v>
      </c>
      <c r="F55" s="209">
        <v>3273</v>
      </c>
      <c r="G55" s="214">
        <f t="shared" si="49"/>
        <v>192.52941176470588</v>
      </c>
      <c r="H55" s="501"/>
      <c r="I55" s="215">
        <f t="shared" si="57"/>
        <v>17</v>
      </c>
      <c r="J55" s="215">
        <f t="shared" si="57"/>
        <v>2790.7875681374435</v>
      </c>
      <c r="K55" s="216">
        <f t="shared" si="57"/>
        <v>164.1639745963202</v>
      </c>
      <c r="L55" s="502"/>
      <c r="M55" s="215">
        <f>RANK(K55, K$47:$K$61)</f>
        <v>10</v>
      </c>
      <c r="N55" s="460"/>
      <c r="O55" s="460"/>
      <c r="P55" s="209">
        <v>17</v>
      </c>
      <c r="Q55" s="213">
        <v>2790.8594815825336</v>
      </c>
      <c r="R55" s="214">
        <f t="shared" si="50"/>
        <v>164.16820479897257</v>
      </c>
      <c r="S55" s="211">
        <f t="shared" si="58"/>
        <v>10</v>
      </c>
      <c r="T55" s="501"/>
      <c r="U55" s="209">
        <v>17</v>
      </c>
      <c r="V55" s="213">
        <v>2790.3614457831263</v>
      </c>
      <c r="W55" s="214">
        <f t="shared" si="51"/>
        <v>164.13890857547801</v>
      </c>
      <c r="X55" s="211">
        <f t="shared" si="59"/>
        <v>10</v>
      </c>
      <c r="Y55" s="501"/>
      <c r="Z55" s="209">
        <v>17</v>
      </c>
      <c r="AA55" s="213">
        <v>2791.0806174957133</v>
      </c>
      <c r="AB55" s="214">
        <f t="shared" si="52"/>
        <v>164.18121279386548</v>
      </c>
      <c r="AC55" s="211">
        <f t="shared" si="60"/>
        <v>10</v>
      </c>
      <c r="AD55" s="501"/>
      <c r="AE55" s="209">
        <v>17</v>
      </c>
      <c r="AF55" s="213">
        <v>2790.9481076863003</v>
      </c>
      <c r="AG55" s="214">
        <f t="shared" si="53"/>
        <v>164.17341809919412</v>
      </c>
      <c r="AH55" s="211">
        <f t="shared" si="61"/>
        <v>10</v>
      </c>
      <c r="AI55" s="501"/>
      <c r="AJ55" s="209">
        <v>17</v>
      </c>
      <c r="AK55" s="213">
        <v>2790.6323185011634</v>
      </c>
      <c r="AL55" s="214">
        <f t="shared" si="54"/>
        <v>164.15484226477432</v>
      </c>
      <c r="AM55" s="211">
        <f t="shared" si="62"/>
        <v>10</v>
      </c>
      <c r="AN55" s="501"/>
      <c r="AO55" s="209">
        <v>17</v>
      </c>
      <c r="AP55" s="213">
        <v>2790.6705539358659</v>
      </c>
      <c r="AQ55" s="214">
        <f t="shared" si="55"/>
        <v>164.15709140799211</v>
      </c>
      <c r="AR55" s="211">
        <f t="shared" si="63"/>
        <v>10</v>
      </c>
      <c r="AS55" s="501"/>
      <c r="AT55" s="209">
        <v>17</v>
      </c>
      <c r="AU55" s="213">
        <v>2790.960451977402</v>
      </c>
      <c r="AV55" s="214">
        <f t="shared" si="56"/>
        <v>164.17414423396482</v>
      </c>
      <c r="AW55" s="211">
        <f t="shared" si="64"/>
        <v>10</v>
      </c>
      <c r="AX55" s="501"/>
    </row>
    <row r="56" spans="1:50" ht="14.25" hidden="1" customHeight="1" outlineLevel="1">
      <c r="A56" s="286"/>
      <c r="B56" s="460"/>
      <c r="C56" s="209">
        <v>10</v>
      </c>
      <c r="D56" s="212" t="s">
        <v>220</v>
      </c>
      <c r="E56" s="209">
        <v>11</v>
      </c>
      <c r="F56" s="209">
        <v>3000</v>
      </c>
      <c r="G56" s="214">
        <f t="shared" si="49"/>
        <v>272.72727272727275</v>
      </c>
      <c r="H56" s="501"/>
      <c r="I56" s="215">
        <f t="shared" si="57"/>
        <v>11</v>
      </c>
      <c r="J56" s="215">
        <f t="shared" si="57"/>
        <v>2559.0923226681639</v>
      </c>
      <c r="K56" s="216">
        <f t="shared" si="57"/>
        <v>232.64475660619672</v>
      </c>
      <c r="L56" s="502"/>
      <c r="M56" s="215">
        <f>RANK(K56, K$47:$K$61)</f>
        <v>5</v>
      </c>
      <c r="N56" s="460"/>
      <c r="O56" s="460"/>
      <c r="P56" s="209">
        <v>11</v>
      </c>
      <c r="Q56" s="213">
        <v>2559.5134665508308</v>
      </c>
      <c r="R56" s="214">
        <f t="shared" si="50"/>
        <v>232.68304241371189</v>
      </c>
      <c r="S56" s="211">
        <f t="shared" si="58"/>
        <v>5</v>
      </c>
      <c r="T56" s="501"/>
      <c r="U56" s="209">
        <v>11</v>
      </c>
      <c r="V56" s="213">
        <v>2560</v>
      </c>
      <c r="W56" s="214">
        <f t="shared" si="51"/>
        <v>232.72727272727272</v>
      </c>
      <c r="X56" s="211">
        <f t="shared" si="59"/>
        <v>5</v>
      </c>
      <c r="Y56" s="501"/>
      <c r="Z56" s="209">
        <v>11</v>
      </c>
      <c r="AA56" s="213">
        <v>2559.6875938720368</v>
      </c>
      <c r="AB56" s="214">
        <f t="shared" si="52"/>
        <v>232.69887217018515</v>
      </c>
      <c r="AC56" s="211">
        <f t="shared" si="60"/>
        <v>5</v>
      </c>
      <c r="AD56" s="501"/>
      <c r="AE56" s="209">
        <v>11</v>
      </c>
      <c r="AF56" s="213">
        <v>2559.2005513439012</v>
      </c>
      <c r="AG56" s="214">
        <f t="shared" si="53"/>
        <v>232.65459557671829</v>
      </c>
      <c r="AH56" s="211">
        <f t="shared" si="61"/>
        <v>5</v>
      </c>
      <c r="AI56" s="501"/>
      <c r="AJ56" s="209">
        <v>11</v>
      </c>
      <c r="AK56" s="213">
        <v>2557.7639751552774</v>
      </c>
      <c r="AL56" s="214">
        <f t="shared" si="54"/>
        <v>232.52399774138885</v>
      </c>
      <c r="AM56" s="211">
        <f t="shared" si="62"/>
        <v>6</v>
      </c>
      <c r="AN56" s="501"/>
      <c r="AO56" s="209">
        <v>11</v>
      </c>
      <c r="AP56" s="213">
        <v>2558.4213451917713</v>
      </c>
      <c r="AQ56" s="214">
        <f t="shared" si="55"/>
        <v>232.58375865379739</v>
      </c>
      <c r="AR56" s="211">
        <f t="shared" si="63"/>
        <v>6</v>
      </c>
      <c r="AS56" s="501"/>
      <c r="AT56" s="209">
        <v>11</v>
      </c>
      <c r="AU56" s="213">
        <v>2559.0593265633306</v>
      </c>
      <c r="AV56" s="214">
        <f t="shared" si="56"/>
        <v>232.64175696030279</v>
      </c>
      <c r="AW56" s="211">
        <f t="shared" si="64"/>
        <v>6</v>
      </c>
      <c r="AX56" s="501"/>
    </row>
    <row r="57" spans="1:50" ht="14.25" hidden="1" customHeight="1" outlineLevel="1">
      <c r="A57" s="286"/>
      <c r="B57" s="460"/>
      <c r="C57" s="209">
        <v>11</v>
      </c>
      <c r="D57" s="212"/>
      <c r="E57" s="209"/>
      <c r="F57" s="209"/>
      <c r="G57" s="209"/>
      <c r="H57" s="501"/>
      <c r="I57" s="215"/>
      <c r="J57" s="215"/>
      <c r="K57" s="216"/>
      <c r="L57" s="502"/>
      <c r="M57" s="215"/>
      <c r="N57" s="460"/>
      <c r="O57" s="460"/>
      <c r="P57" s="209"/>
      <c r="Q57" s="213"/>
      <c r="R57" s="214"/>
      <c r="S57" s="211"/>
      <c r="T57" s="501"/>
      <c r="U57" s="209"/>
      <c r="V57" s="213"/>
      <c r="W57" s="214"/>
      <c r="X57" s="211"/>
      <c r="Y57" s="501"/>
      <c r="Z57" s="209"/>
      <c r="AA57" s="213"/>
      <c r="AB57" s="214"/>
      <c r="AC57" s="211"/>
      <c r="AD57" s="501"/>
      <c r="AE57" s="209"/>
      <c r="AF57" s="213"/>
      <c r="AG57" s="214"/>
      <c r="AH57" s="211"/>
      <c r="AI57" s="501"/>
      <c r="AJ57" s="209"/>
      <c r="AK57" s="213"/>
      <c r="AL57" s="214"/>
      <c r="AM57" s="211"/>
      <c r="AN57" s="501"/>
      <c r="AO57" s="209"/>
      <c r="AP57" s="213"/>
      <c r="AQ57" s="214"/>
      <c r="AR57" s="211"/>
      <c r="AS57" s="501"/>
      <c r="AT57" s="209"/>
      <c r="AU57" s="213"/>
      <c r="AV57" s="214"/>
      <c r="AW57" s="211"/>
      <c r="AX57" s="501"/>
    </row>
    <row r="58" spans="1:50" ht="14.25" hidden="1" customHeight="1" outlineLevel="1">
      <c r="A58" s="286"/>
      <c r="B58" s="460"/>
      <c r="C58" s="209">
        <v>12</v>
      </c>
      <c r="D58" s="212"/>
      <c r="E58" s="209"/>
      <c r="F58" s="209"/>
      <c r="G58" s="209"/>
      <c r="H58" s="501"/>
      <c r="I58" s="215"/>
      <c r="J58" s="215"/>
      <c r="K58" s="216"/>
      <c r="L58" s="502"/>
      <c r="M58" s="215"/>
      <c r="N58" s="460"/>
      <c r="O58" s="460"/>
      <c r="P58" s="209"/>
      <c r="Q58" s="213"/>
      <c r="R58" s="214"/>
      <c r="S58" s="211"/>
      <c r="T58" s="501"/>
      <c r="U58" s="209"/>
      <c r="V58" s="213"/>
      <c r="W58" s="214"/>
      <c r="X58" s="211"/>
      <c r="Y58" s="501"/>
      <c r="Z58" s="209"/>
      <c r="AA58" s="213"/>
      <c r="AB58" s="214"/>
      <c r="AC58" s="211"/>
      <c r="AD58" s="501"/>
      <c r="AE58" s="209"/>
      <c r="AF58" s="213"/>
      <c r="AG58" s="214"/>
      <c r="AH58" s="211"/>
      <c r="AI58" s="501"/>
      <c r="AJ58" s="209"/>
      <c r="AK58" s="213"/>
      <c r="AL58" s="214"/>
      <c r="AM58" s="211"/>
      <c r="AN58" s="501"/>
      <c r="AO58" s="209"/>
      <c r="AP58" s="213"/>
      <c r="AQ58" s="214"/>
      <c r="AR58" s="211"/>
      <c r="AS58" s="501"/>
      <c r="AT58" s="209"/>
      <c r="AU58" s="213"/>
      <c r="AV58" s="214"/>
      <c r="AW58" s="211"/>
      <c r="AX58" s="501"/>
    </row>
    <row r="59" spans="1:50" ht="14.25" hidden="1" customHeight="1" outlineLevel="1">
      <c r="A59" s="286"/>
      <c r="B59" s="460"/>
      <c r="C59" s="209">
        <v>13</v>
      </c>
      <c r="D59" s="212"/>
      <c r="E59" s="209"/>
      <c r="F59" s="209"/>
      <c r="G59" s="209"/>
      <c r="H59" s="501"/>
      <c r="I59" s="215"/>
      <c r="J59" s="215"/>
      <c r="K59" s="216"/>
      <c r="L59" s="502"/>
      <c r="M59" s="215"/>
      <c r="N59" s="460"/>
      <c r="O59" s="460"/>
      <c r="P59" s="209"/>
      <c r="Q59" s="213"/>
      <c r="R59" s="214"/>
      <c r="S59" s="211"/>
      <c r="T59" s="501"/>
      <c r="U59" s="209"/>
      <c r="V59" s="213"/>
      <c r="W59" s="214"/>
      <c r="X59" s="211"/>
      <c r="Y59" s="501"/>
      <c r="Z59" s="209"/>
      <c r="AA59" s="213"/>
      <c r="AB59" s="214"/>
      <c r="AC59" s="211"/>
      <c r="AD59" s="501"/>
      <c r="AE59" s="209"/>
      <c r="AF59" s="213"/>
      <c r="AG59" s="214"/>
      <c r="AH59" s="211"/>
      <c r="AI59" s="501"/>
      <c r="AJ59" s="209"/>
      <c r="AK59" s="213"/>
      <c r="AL59" s="214"/>
      <c r="AM59" s="211"/>
      <c r="AN59" s="501"/>
      <c r="AO59" s="209"/>
      <c r="AP59" s="213"/>
      <c r="AQ59" s="214"/>
      <c r="AR59" s="211"/>
      <c r="AS59" s="501"/>
      <c r="AT59" s="209"/>
      <c r="AU59" s="213"/>
      <c r="AV59" s="214"/>
      <c r="AW59" s="211"/>
      <c r="AX59" s="501"/>
    </row>
    <row r="60" spans="1:50" ht="14.25" hidden="1" customHeight="1" outlineLevel="1">
      <c r="A60" s="286"/>
      <c r="B60" s="460"/>
      <c r="C60" s="209">
        <v>14</v>
      </c>
      <c r="D60" s="212"/>
      <c r="E60" s="209"/>
      <c r="F60" s="209"/>
      <c r="G60" s="209"/>
      <c r="H60" s="501"/>
      <c r="I60" s="215"/>
      <c r="J60" s="215"/>
      <c r="K60" s="216"/>
      <c r="L60" s="502"/>
      <c r="M60" s="215"/>
      <c r="N60" s="460"/>
      <c r="O60" s="460"/>
      <c r="P60" s="209"/>
      <c r="Q60" s="213"/>
      <c r="R60" s="214"/>
      <c r="S60" s="211"/>
      <c r="T60" s="501"/>
      <c r="U60" s="209"/>
      <c r="V60" s="213"/>
      <c r="W60" s="214"/>
      <c r="X60" s="211"/>
      <c r="Y60" s="501"/>
      <c r="Z60" s="209"/>
      <c r="AA60" s="213"/>
      <c r="AB60" s="214"/>
      <c r="AC60" s="211"/>
      <c r="AD60" s="501"/>
      <c r="AE60" s="209"/>
      <c r="AF60" s="213"/>
      <c r="AG60" s="214"/>
      <c r="AH60" s="211"/>
      <c r="AI60" s="501"/>
      <c r="AJ60" s="209"/>
      <c r="AK60" s="213"/>
      <c r="AL60" s="214"/>
      <c r="AM60" s="211"/>
      <c r="AN60" s="501"/>
      <c r="AO60" s="209"/>
      <c r="AP60" s="213"/>
      <c r="AQ60" s="214"/>
      <c r="AR60" s="211"/>
      <c r="AS60" s="501"/>
      <c r="AT60" s="209"/>
      <c r="AU60" s="213"/>
      <c r="AV60" s="214"/>
      <c r="AW60" s="211"/>
      <c r="AX60" s="501"/>
    </row>
    <row r="61" spans="1:50" ht="14.25" hidden="1" customHeight="1" outlineLevel="1">
      <c r="A61" s="286"/>
      <c r="B61" s="460"/>
      <c r="C61" s="209">
        <v>15</v>
      </c>
      <c r="D61" s="212"/>
      <c r="E61" s="209"/>
      <c r="F61" s="209"/>
      <c r="G61" s="209"/>
      <c r="H61" s="501"/>
      <c r="I61" s="215"/>
      <c r="J61" s="215"/>
      <c r="K61" s="216"/>
      <c r="L61" s="502"/>
      <c r="M61" s="215"/>
      <c r="N61" s="460"/>
      <c r="O61" s="460"/>
      <c r="P61" s="209"/>
      <c r="Q61" s="213"/>
      <c r="R61" s="214"/>
      <c r="S61" s="211"/>
      <c r="T61" s="501"/>
      <c r="U61" s="209"/>
      <c r="V61" s="213"/>
      <c r="W61" s="214"/>
      <c r="X61" s="211"/>
      <c r="Y61" s="501"/>
      <c r="Z61" s="209"/>
      <c r="AA61" s="213"/>
      <c r="AB61" s="214"/>
      <c r="AC61" s="211"/>
      <c r="AD61" s="501"/>
      <c r="AE61" s="209"/>
      <c r="AF61" s="213"/>
      <c r="AG61" s="214"/>
      <c r="AH61" s="211"/>
      <c r="AI61" s="501"/>
      <c r="AJ61" s="209"/>
      <c r="AK61" s="213"/>
      <c r="AL61" s="214"/>
      <c r="AM61" s="211"/>
      <c r="AN61" s="501"/>
      <c r="AO61" s="209"/>
      <c r="AP61" s="213"/>
      <c r="AQ61" s="214"/>
      <c r="AR61" s="211"/>
      <c r="AS61" s="501"/>
      <c r="AT61" s="209"/>
      <c r="AU61" s="213"/>
      <c r="AV61" s="214"/>
      <c r="AW61" s="211"/>
      <c r="AX61" s="501"/>
    </row>
    <row r="62" spans="1:50" ht="14.25" hidden="1" customHeight="1" outlineLevel="1" collapsed="1">
      <c r="B62" s="503" t="s">
        <v>200</v>
      </c>
      <c r="C62" s="503"/>
      <c r="D62" s="503"/>
      <c r="E62" s="503"/>
      <c r="F62" s="503"/>
      <c r="G62" s="503"/>
      <c r="H62" s="503"/>
      <c r="I62" s="503"/>
      <c r="J62" s="503"/>
      <c r="K62" s="503"/>
      <c r="L62" s="503"/>
      <c r="M62" s="504"/>
      <c r="N62" s="521" t="s">
        <v>128</v>
      </c>
      <c r="O62" s="521" t="s">
        <v>77</v>
      </c>
      <c r="P62" s="559">
        <v>45888</v>
      </c>
      <c r="Q62" s="560"/>
      <c r="R62" s="560"/>
      <c r="S62" s="560"/>
      <c r="T62" s="560"/>
      <c r="U62" s="561">
        <f>P62+1</f>
        <v>45889</v>
      </c>
      <c r="V62" s="562"/>
      <c r="W62" s="562"/>
      <c r="X62" s="562"/>
      <c r="Y62" s="562"/>
      <c r="Z62" s="559">
        <f t="shared" ref="Z62" si="65">U62+1</f>
        <v>45890</v>
      </c>
      <c r="AA62" s="560"/>
      <c r="AB62" s="560"/>
      <c r="AC62" s="560"/>
      <c r="AD62" s="560"/>
      <c r="AE62" s="561">
        <f t="shared" ref="AE62" si="66">Z62+1</f>
        <v>45891</v>
      </c>
      <c r="AF62" s="562"/>
      <c r="AG62" s="562"/>
      <c r="AH62" s="562"/>
      <c r="AI62" s="562"/>
      <c r="AJ62" s="563">
        <f t="shared" ref="AJ62" si="67">AE62+1</f>
        <v>45892</v>
      </c>
      <c r="AK62" s="564"/>
      <c r="AL62" s="564"/>
      <c r="AM62" s="564"/>
      <c r="AN62" s="565"/>
      <c r="AO62" s="561">
        <f t="shared" ref="AO62" si="68">AJ62+1</f>
        <v>45893</v>
      </c>
      <c r="AP62" s="562"/>
      <c r="AQ62" s="562"/>
      <c r="AR62" s="562"/>
      <c r="AS62" s="562"/>
      <c r="AT62" s="563">
        <f t="shared" ref="AT62" si="69">AO62+1</f>
        <v>45894</v>
      </c>
      <c r="AU62" s="564"/>
      <c r="AV62" s="564"/>
      <c r="AW62" s="564"/>
      <c r="AX62" s="565"/>
    </row>
    <row r="63" spans="1:50" ht="14.25" hidden="1" customHeight="1" outlineLevel="1">
      <c r="B63" s="505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6"/>
      <c r="N63" s="523"/>
      <c r="O63" s="523"/>
      <c r="P63" s="566">
        <f>P62</f>
        <v>45888</v>
      </c>
      <c r="Q63" s="566"/>
      <c r="R63" s="566"/>
      <c r="S63" s="566"/>
      <c r="T63" s="566"/>
      <c r="U63" s="567">
        <f>U62</f>
        <v>45889</v>
      </c>
      <c r="V63" s="567"/>
      <c r="W63" s="567"/>
      <c r="X63" s="567"/>
      <c r="Y63" s="567"/>
      <c r="Z63" s="566">
        <f t="shared" ref="Z63" si="70">Z62</f>
        <v>45890</v>
      </c>
      <c r="AA63" s="566"/>
      <c r="AB63" s="566"/>
      <c r="AC63" s="566"/>
      <c r="AD63" s="566"/>
      <c r="AE63" s="567">
        <f t="shared" ref="AE63" si="71">AE62</f>
        <v>45891</v>
      </c>
      <c r="AF63" s="567"/>
      <c r="AG63" s="567"/>
      <c r="AH63" s="567"/>
      <c r="AI63" s="567"/>
      <c r="AJ63" s="568">
        <f t="shared" ref="AJ63" si="72">AJ62</f>
        <v>45892</v>
      </c>
      <c r="AK63" s="569"/>
      <c r="AL63" s="569"/>
      <c r="AM63" s="569"/>
      <c r="AN63" s="570"/>
      <c r="AO63" s="567">
        <f t="shared" ref="AO63" si="73">AO62</f>
        <v>45893</v>
      </c>
      <c r="AP63" s="567"/>
      <c r="AQ63" s="567"/>
      <c r="AR63" s="567"/>
      <c r="AS63" s="567"/>
      <c r="AT63" s="568">
        <f t="shared" ref="AT63" si="74">AT62</f>
        <v>45894</v>
      </c>
      <c r="AU63" s="569"/>
      <c r="AV63" s="569"/>
      <c r="AW63" s="569"/>
      <c r="AX63" s="570"/>
    </row>
    <row r="64" spans="1:50" ht="14.25" hidden="1" customHeight="1" outlineLevel="1">
      <c r="B64" s="460" t="s">
        <v>129</v>
      </c>
      <c r="C64" s="460" t="s">
        <v>130</v>
      </c>
      <c r="D64" s="460"/>
      <c r="E64" s="460" t="s">
        <v>131</v>
      </c>
      <c r="F64" s="460"/>
      <c r="G64" s="460"/>
      <c r="H64" s="460" t="s">
        <v>132</v>
      </c>
      <c r="I64" s="499" t="s">
        <v>133</v>
      </c>
      <c r="J64" s="499"/>
      <c r="K64" s="499"/>
      <c r="L64" s="499" t="s">
        <v>132</v>
      </c>
      <c r="M64" s="499" t="s">
        <v>134</v>
      </c>
      <c r="N64" s="460"/>
      <c r="O64" s="460" t="s">
        <v>135</v>
      </c>
      <c r="P64" s="460" t="s">
        <v>136</v>
      </c>
      <c r="Q64" s="460"/>
      <c r="R64" s="460"/>
      <c r="S64" s="460"/>
      <c r="T64" s="460" t="s">
        <v>132</v>
      </c>
      <c r="U64" s="460" t="s">
        <v>136</v>
      </c>
      <c r="V64" s="460"/>
      <c r="W64" s="460"/>
      <c r="X64" s="460"/>
      <c r="Y64" s="460" t="s">
        <v>132</v>
      </c>
      <c r="Z64" s="460" t="s">
        <v>136</v>
      </c>
      <c r="AA64" s="460"/>
      <c r="AB64" s="460"/>
      <c r="AC64" s="460"/>
      <c r="AD64" s="460" t="s">
        <v>132</v>
      </c>
      <c r="AE64" s="460" t="s">
        <v>136</v>
      </c>
      <c r="AF64" s="460"/>
      <c r="AG64" s="460"/>
      <c r="AH64" s="460"/>
      <c r="AI64" s="460" t="s">
        <v>132</v>
      </c>
      <c r="AJ64" s="460" t="s">
        <v>136</v>
      </c>
      <c r="AK64" s="460"/>
      <c r="AL64" s="460"/>
      <c r="AM64" s="460"/>
      <c r="AN64" s="460" t="s">
        <v>132</v>
      </c>
      <c r="AO64" s="460" t="s">
        <v>136</v>
      </c>
      <c r="AP64" s="460"/>
      <c r="AQ64" s="460"/>
      <c r="AR64" s="460"/>
      <c r="AS64" s="460" t="s">
        <v>132</v>
      </c>
      <c r="AT64" s="460" t="s">
        <v>136</v>
      </c>
      <c r="AU64" s="460"/>
      <c r="AV64" s="460"/>
      <c r="AW64" s="460"/>
      <c r="AX64" s="460" t="s">
        <v>132</v>
      </c>
    </row>
    <row r="65" spans="2:50" ht="14.25" hidden="1" customHeight="1" outlineLevel="1">
      <c r="B65" s="460"/>
      <c r="C65" s="460"/>
      <c r="D65" s="460"/>
      <c r="E65" s="460" t="s">
        <v>137</v>
      </c>
      <c r="F65" s="460"/>
      <c r="G65" s="460"/>
      <c r="H65" s="460"/>
      <c r="I65" s="499" t="s">
        <v>137</v>
      </c>
      <c r="J65" s="499"/>
      <c r="K65" s="499"/>
      <c r="L65" s="499"/>
      <c r="M65" s="499"/>
      <c r="N65" s="460"/>
      <c r="O65" s="460"/>
      <c r="P65" s="460" t="s">
        <v>138</v>
      </c>
      <c r="Q65" s="460"/>
      <c r="R65" s="460"/>
      <c r="S65" s="460"/>
      <c r="T65" s="460"/>
      <c r="U65" s="460" t="s">
        <v>138</v>
      </c>
      <c r="V65" s="460"/>
      <c r="W65" s="460"/>
      <c r="X65" s="460"/>
      <c r="Y65" s="460"/>
      <c r="Z65" s="460" t="s">
        <v>138</v>
      </c>
      <c r="AA65" s="460"/>
      <c r="AB65" s="460"/>
      <c r="AC65" s="460"/>
      <c r="AD65" s="460"/>
      <c r="AE65" s="460" t="s">
        <v>138</v>
      </c>
      <c r="AF65" s="460"/>
      <c r="AG65" s="460"/>
      <c r="AH65" s="460"/>
      <c r="AI65" s="460"/>
      <c r="AJ65" s="460" t="s">
        <v>138</v>
      </c>
      <c r="AK65" s="460"/>
      <c r="AL65" s="460"/>
      <c r="AM65" s="460"/>
      <c r="AN65" s="460"/>
      <c r="AO65" s="460" t="s">
        <v>138</v>
      </c>
      <c r="AP65" s="460"/>
      <c r="AQ65" s="460"/>
      <c r="AR65" s="460"/>
      <c r="AS65" s="460"/>
      <c r="AT65" s="460" t="s">
        <v>138</v>
      </c>
      <c r="AU65" s="460"/>
      <c r="AV65" s="460"/>
      <c r="AW65" s="460"/>
      <c r="AX65" s="460"/>
    </row>
    <row r="66" spans="2:50" ht="14.25" hidden="1" customHeight="1" outlineLevel="1">
      <c r="B66" s="460"/>
      <c r="C66" s="460"/>
      <c r="D66" s="460"/>
      <c r="E66" s="209" t="s">
        <v>139</v>
      </c>
      <c r="F66" s="209" t="s">
        <v>140</v>
      </c>
      <c r="G66" s="209" t="s">
        <v>141</v>
      </c>
      <c r="H66" s="460"/>
      <c r="I66" s="210" t="s">
        <v>139</v>
      </c>
      <c r="J66" s="210" t="s">
        <v>140</v>
      </c>
      <c r="K66" s="210" t="s">
        <v>141</v>
      </c>
      <c r="L66" s="499"/>
      <c r="M66" s="499"/>
      <c r="N66" s="460"/>
      <c r="O66" s="460"/>
      <c r="P66" s="209" t="s">
        <v>139</v>
      </c>
      <c r="Q66" s="209" t="s">
        <v>140</v>
      </c>
      <c r="R66" s="209" t="s">
        <v>141</v>
      </c>
      <c r="S66" s="211" t="s">
        <v>134</v>
      </c>
      <c r="T66" s="460"/>
      <c r="U66" s="209" t="s">
        <v>139</v>
      </c>
      <c r="V66" s="209" t="s">
        <v>140</v>
      </c>
      <c r="W66" s="209" t="s">
        <v>141</v>
      </c>
      <c r="X66" s="211" t="s">
        <v>134</v>
      </c>
      <c r="Y66" s="460"/>
      <c r="Z66" s="209" t="s">
        <v>139</v>
      </c>
      <c r="AA66" s="209" t="s">
        <v>140</v>
      </c>
      <c r="AB66" s="209" t="s">
        <v>141</v>
      </c>
      <c r="AC66" s="211" t="s">
        <v>134</v>
      </c>
      <c r="AD66" s="460"/>
      <c r="AE66" s="209" t="s">
        <v>139</v>
      </c>
      <c r="AF66" s="209" t="s">
        <v>140</v>
      </c>
      <c r="AG66" s="209" t="s">
        <v>141</v>
      </c>
      <c r="AH66" s="211" t="s">
        <v>134</v>
      </c>
      <c r="AI66" s="460"/>
      <c r="AJ66" s="209" t="s">
        <v>139</v>
      </c>
      <c r="AK66" s="209" t="s">
        <v>140</v>
      </c>
      <c r="AL66" s="209" t="s">
        <v>141</v>
      </c>
      <c r="AM66" s="211" t="s">
        <v>134</v>
      </c>
      <c r="AN66" s="460"/>
      <c r="AO66" s="209" t="s">
        <v>139</v>
      </c>
      <c r="AP66" s="209" t="s">
        <v>140</v>
      </c>
      <c r="AQ66" s="209" t="s">
        <v>141</v>
      </c>
      <c r="AR66" s="211" t="s">
        <v>134</v>
      </c>
      <c r="AS66" s="460"/>
      <c r="AT66" s="209" t="s">
        <v>139</v>
      </c>
      <c r="AU66" s="209" t="s">
        <v>140</v>
      </c>
      <c r="AV66" s="209" t="s">
        <v>141</v>
      </c>
      <c r="AW66" s="211" t="s">
        <v>134</v>
      </c>
      <c r="AX66" s="460"/>
    </row>
    <row r="67" spans="2:50" ht="14.25" hidden="1" customHeight="1" outlineLevel="1">
      <c r="B67" s="460" t="s">
        <v>212</v>
      </c>
      <c r="C67" s="209">
        <v>1</v>
      </c>
      <c r="D67" s="212" t="s">
        <v>215</v>
      </c>
      <c r="E67" s="209">
        <v>6</v>
      </c>
      <c r="F67" s="209">
        <v>2600</v>
      </c>
      <c r="G67" s="214">
        <f t="shared" ref="G67:G77" si="75">F67/E67</f>
        <v>433.33333333333331</v>
      </c>
      <c r="H67" s="501">
        <f>AVERAGE(F67:F81)</f>
        <v>2944.7272727272725</v>
      </c>
      <c r="I67" s="215">
        <f>AVERAGE(P67,U67,Z67,AE67,AJ67,AO67,AT67)</f>
        <v>6</v>
      </c>
      <c r="J67" s="215">
        <f>AVERAGE(Q67,V67,AA67,AF67,AK67,AP67,AU67)</f>
        <v>2147.9217844874911</v>
      </c>
      <c r="K67" s="216">
        <f>AVERAGE(R67,W67,AB67,AG67,AL67,AQ67,AV67)</f>
        <v>357.98696408124852</v>
      </c>
      <c r="L67" s="502">
        <f>IFERROR(AVERAGE(K67:K81),"-")</f>
        <v>250.37909083677599</v>
      </c>
      <c r="M67" s="215">
        <f>RANK(K67, K$67:$K$81)</f>
        <v>2</v>
      </c>
      <c r="N67" s="460"/>
      <c r="O67" s="460"/>
      <c r="P67" s="209">
        <v>6</v>
      </c>
      <c r="Q67" s="213">
        <v>2144.463373083473</v>
      </c>
      <c r="R67" s="214">
        <f t="shared" ref="R67:R77" si="76">Q67/P67</f>
        <v>357.41056218057884</v>
      </c>
      <c r="S67" s="211">
        <f>RANK(R67, R$67:R$81)</f>
        <v>2</v>
      </c>
      <c r="T67" s="501">
        <f>AVERAGE(R67:R81)</f>
        <v>249.63516653090065</v>
      </c>
      <c r="U67" s="209">
        <v>6</v>
      </c>
      <c r="V67" s="213">
        <v>2144.8504983388711</v>
      </c>
      <c r="W67" s="214">
        <f t="shared" ref="W67:W77" si="77">V67/U67</f>
        <v>357.47508305647852</v>
      </c>
      <c r="X67" s="211">
        <f>RANK(W67, W$67:W$81)</f>
        <v>2</v>
      </c>
      <c r="Y67" s="501">
        <f>AVERAGE(W67:W81)</f>
        <v>250.00954722129703</v>
      </c>
      <c r="Z67" s="209">
        <v>6</v>
      </c>
      <c r="AA67" s="213">
        <v>2147.4395047833473</v>
      </c>
      <c r="AB67" s="214">
        <f t="shared" ref="AB67:AB77" si="78">AA67/Z67</f>
        <v>357.90658413055786</v>
      </c>
      <c r="AC67" s="211">
        <f>RANK(AB67, AB$67:AB$81)</f>
        <v>2</v>
      </c>
      <c r="AD67" s="501">
        <f>AVERAGE(AB67:AB81)</f>
        <v>250.28371411875511</v>
      </c>
      <c r="AE67" s="209">
        <v>6</v>
      </c>
      <c r="AF67" s="213">
        <v>2149.5811119573464</v>
      </c>
      <c r="AG67" s="214">
        <f t="shared" ref="AG67:AG77" si="79">AF67/AE67</f>
        <v>358.26351865955775</v>
      </c>
      <c r="AH67" s="211">
        <f>RANK(AG67, AG$67:AG$81)</f>
        <v>2</v>
      </c>
      <c r="AI67" s="501">
        <f>AVERAGE(AG67:AG81)</f>
        <v>250.59683672275085</v>
      </c>
      <c r="AJ67" s="209">
        <v>6</v>
      </c>
      <c r="AK67" s="213">
        <v>2149.3421052631579</v>
      </c>
      <c r="AL67" s="214">
        <f t="shared" ref="AL67:AL77" si="80">AK67/AJ67</f>
        <v>358.2236842105263</v>
      </c>
      <c r="AM67" s="211">
        <f>RANK(AL67, AL$67:AL$81)</f>
        <v>2</v>
      </c>
      <c r="AN67" s="501">
        <f>AVERAGE(AL67:AL81)</f>
        <v>250.64882718245499</v>
      </c>
      <c r="AO67" s="209">
        <v>6</v>
      </c>
      <c r="AP67" s="213">
        <v>2149.3150684931502</v>
      </c>
      <c r="AQ67" s="214">
        <f t="shared" ref="AQ67:AQ77" si="81">AP67/AO67</f>
        <v>358.21917808219172</v>
      </c>
      <c r="AR67" s="211">
        <f>RANK(AQ67, AQ$67:AQ$81)</f>
        <v>2</v>
      </c>
      <c r="AS67" s="501">
        <f>AVERAGE(AQ67:AQ81)</f>
        <v>250.68182904643538</v>
      </c>
      <c r="AT67" s="209">
        <v>6</v>
      </c>
      <c r="AU67" s="213">
        <v>2150.4608294930922</v>
      </c>
      <c r="AV67" s="214">
        <f t="shared" ref="AV67:AV77" si="82">AU67/AT67</f>
        <v>358.41013824884868</v>
      </c>
      <c r="AW67" s="211">
        <f>RANK(AV67, AV$67:AV$81)</f>
        <v>2</v>
      </c>
      <c r="AX67" s="501">
        <f>AVERAGE(AV67:AV81)</f>
        <v>250.79771503483778</v>
      </c>
    </row>
    <row r="68" spans="2:50" ht="14.25" hidden="1" customHeight="1" outlineLevel="1">
      <c r="B68" s="460"/>
      <c r="C68" s="209">
        <v>2</v>
      </c>
      <c r="D68" s="212" t="s">
        <v>218</v>
      </c>
      <c r="E68" s="209">
        <v>6</v>
      </c>
      <c r="F68" s="209">
        <v>2600</v>
      </c>
      <c r="G68" s="214">
        <f t="shared" si="75"/>
        <v>433.33333333333331</v>
      </c>
      <c r="H68" s="501"/>
      <c r="I68" s="215">
        <f t="shared" ref="I68:K77" si="83">AVERAGE(P68,U68,Z68,AE68,AJ68,AO68,AT68)</f>
        <v>6</v>
      </c>
      <c r="J68" s="215">
        <f t="shared" si="83"/>
        <v>2154.0052109820876</v>
      </c>
      <c r="K68" s="216">
        <f t="shared" si="83"/>
        <v>359.00086849701449</v>
      </c>
      <c r="L68" s="502"/>
      <c r="M68" s="215">
        <f>RANK(K68, K$67:$K$81)</f>
        <v>1</v>
      </c>
      <c r="N68" s="460"/>
      <c r="O68" s="460"/>
      <c r="P68" s="209">
        <v>6</v>
      </c>
      <c r="Q68" s="213">
        <v>2151.2621359223258</v>
      </c>
      <c r="R68" s="214">
        <f t="shared" si="76"/>
        <v>358.54368932038761</v>
      </c>
      <c r="S68" s="211">
        <f t="shared" ref="S68:S77" si="84">RANK(R68, R$67:R$81)</f>
        <v>1</v>
      </c>
      <c r="T68" s="501"/>
      <c r="U68" s="209">
        <v>6</v>
      </c>
      <c r="V68" s="213">
        <v>2151.6034985422789</v>
      </c>
      <c r="W68" s="214">
        <f t="shared" si="77"/>
        <v>358.60058309037981</v>
      </c>
      <c r="X68" s="211">
        <f t="shared" ref="X68:X77" si="85">RANK(W68, W$67:W$81)</f>
        <v>1</v>
      </c>
      <c r="Y68" s="501"/>
      <c r="Z68" s="209">
        <v>6</v>
      </c>
      <c r="AA68" s="213">
        <v>2154.6534653465342</v>
      </c>
      <c r="AB68" s="214">
        <f t="shared" si="78"/>
        <v>359.10891089108901</v>
      </c>
      <c r="AC68" s="211">
        <f t="shared" ref="AC68:AC77" si="86">RANK(AB68, AB$67:AB$81)</f>
        <v>1</v>
      </c>
      <c r="AD68" s="501"/>
      <c r="AE68" s="209">
        <v>6</v>
      </c>
      <c r="AF68" s="213">
        <v>2156.1368209255565</v>
      </c>
      <c r="AG68" s="214">
        <f t="shared" si="79"/>
        <v>359.35613682092611</v>
      </c>
      <c r="AH68" s="211">
        <f t="shared" ref="AH68:AH77" si="87">RANK(AG68, AG$67:AG$81)</f>
        <v>1</v>
      </c>
      <c r="AI68" s="501"/>
      <c r="AJ68" s="209">
        <v>6</v>
      </c>
      <c r="AK68" s="213">
        <v>2154.8201438848873</v>
      </c>
      <c r="AL68" s="214">
        <f t="shared" si="80"/>
        <v>359.1366906474812</v>
      </c>
      <c r="AM68" s="211">
        <f t="shared" ref="AM68:AM77" si="88">RANK(AL68, AL$67:AL$81)</f>
        <v>1</v>
      </c>
      <c r="AN68" s="501"/>
      <c r="AO68" s="209">
        <v>6</v>
      </c>
      <c r="AP68" s="213">
        <v>2154.5064377682384</v>
      </c>
      <c r="AQ68" s="214">
        <f t="shared" si="81"/>
        <v>359.08440629470641</v>
      </c>
      <c r="AR68" s="211">
        <f t="shared" ref="AR68:AR77" si="89">RANK(AQ68, AQ$67:AQ$81)</f>
        <v>1</v>
      </c>
      <c r="AS68" s="501"/>
      <c r="AT68" s="209">
        <v>6</v>
      </c>
      <c r="AU68" s="213">
        <v>2155.0539744847902</v>
      </c>
      <c r="AV68" s="214">
        <f t="shared" si="82"/>
        <v>359.17566241413169</v>
      </c>
      <c r="AW68" s="211">
        <f t="shared" ref="AW68:AW77" si="90">RANK(AV68, AV$67:AV$81)</f>
        <v>1</v>
      </c>
      <c r="AX68" s="501"/>
    </row>
    <row r="69" spans="2:50" ht="14.25" hidden="1" customHeight="1" outlineLevel="1">
      <c r="B69" s="460"/>
      <c r="C69" s="209">
        <v>3</v>
      </c>
      <c r="D69" s="212" t="s">
        <v>223</v>
      </c>
      <c r="E69" s="209">
        <v>6</v>
      </c>
      <c r="F69" s="209">
        <v>2600</v>
      </c>
      <c r="G69" s="214">
        <f t="shared" si="75"/>
        <v>433.33333333333331</v>
      </c>
      <c r="H69" s="501"/>
      <c r="I69" s="215">
        <f t="shared" si="83"/>
        <v>6</v>
      </c>
      <c r="J69" s="215">
        <f t="shared" si="83"/>
        <v>2086.5290334958622</v>
      </c>
      <c r="K69" s="216">
        <f t="shared" si="83"/>
        <v>347.75483891597702</v>
      </c>
      <c r="L69" s="502"/>
      <c r="M69" s="215">
        <f>RANK(K69, K$67:$K$81)</f>
        <v>4</v>
      </c>
      <c r="N69" s="460"/>
      <c r="O69" s="460"/>
      <c r="P69" s="209">
        <v>6</v>
      </c>
      <c r="Q69" s="213">
        <v>2082.4867323730123</v>
      </c>
      <c r="R69" s="214">
        <f t="shared" si="76"/>
        <v>347.08112206216873</v>
      </c>
      <c r="S69" s="211">
        <f t="shared" si="84"/>
        <v>4</v>
      </c>
      <c r="T69" s="501"/>
      <c r="U69" s="209">
        <v>6</v>
      </c>
      <c r="V69" s="213">
        <v>2082.4615384615331</v>
      </c>
      <c r="W69" s="214">
        <f t="shared" si="77"/>
        <v>347.07692307692218</v>
      </c>
      <c r="X69" s="211">
        <f t="shared" si="85"/>
        <v>4</v>
      </c>
      <c r="Y69" s="501"/>
      <c r="Z69" s="209">
        <v>6</v>
      </c>
      <c r="AA69" s="213">
        <v>2082.9821717990312</v>
      </c>
      <c r="AB69" s="214">
        <f t="shared" si="78"/>
        <v>347.16369529983854</v>
      </c>
      <c r="AC69" s="211">
        <f t="shared" si="86"/>
        <v>4</v>
      </c>
      <c r="AD69" s="501"/>
      <c r="AE69" s="209">
        <v>6</v>
      </c>
      <c r="AF69" s="213">
        <v>2085.2678571428587</v>
      </c>
      <c r="AG69" s="214">
        <f t="shared" si="79"/>
        <v>347.54464285714312</v>
      </c>
      <c r="AH69" s="211">
        <f t="shared" si="87"/>
        <v>4</v>
      </c>
      <c r="AI69" s="501"/>
      <c r="AJ69" s="209">
        <v>6</v>
      </c>
      <c r="AK69" s="213">
        <v>2089.2430278884522</v>
      </c>
      <c r="AL69" s="214">
        <f t="shared" si="80"/>
        <v>348.20717131474203</v>
      </c>
      <c r="AM69" s="211">
        <f t="shared" si="88"/>
        <v>4</v>
      </c>
      <c r="AN69" s="501"/>
      <c r="AO69" s="209">
        <v>6</v>
      </c>
      <c r="AP69" s="213">
        <v>2089.624060150371</v>
      </c>
      <c r="AQ69" s="214">
        <f t="shared" si="81"/>
        <v>348.27067669172851</v>
      </c>
      <c r="AR69" s="211">
        <f t="shared" si="89"/>
        <v>4</v>
      </c>
      <c r="AS69" s="501"/>
      <c r="AT69" s="209">
        <v>6</v>
      </c>
      <c r="AU69" s="213">
        <v>2093.637846655778</v>
      </c>
      <c r="AV69" s="214">
        <f t="shared" si="82"/>
        <v>348.93964110929636</v>
      </c>
      <c r="AW69" s="211">
        <f t="shared" si="90"/>
        <v>4</v>
      </c>
      <c r="AX69" s="501"/>
    </row>
    <row r="70" spans="2:50" ht="14.25" hidden="1" customHeight="1" outlineLevel="1">
      <c r="B70" s="460"/>
      <c r="C70" s="209">
        <v>4</v>
      </c>
      <c r="D70" s="212" t="s">
        <v>217</v>
      </c>
      <c r="E70" s="209">
        <v>17</v>
      </c>
      <c r="F70" s="209">
        <v>3273</v>
      </c>
      <c r="G70" s="214">
        <f t="shared" si="75"/>
        <v>192.52941176470588</v>
      </c>
      <c r="H70" s="501"/>
      <c r="I70" s="215">
        <f t="shared" si="83"/>
        <v>17</v>
      </c>
      <c r="J70" s="215">
        <f t="shared" si="83"/>
        <v>2796.5702261299821</v>
      </c>
      <c r="K70" s="216">
        <f t="shared" si="83"/>
        <v>164.50413094882248</v>
      </c>
      <c r="L70" s="502"/>
      <c r="M70" s="215">
        <f>RANK(K70, K$67:$K$81)</f>
        <v>11</v>
      </c>
      <c r="N70" s="460"/>
      <c r="O70" s="460"/>
      <c r="P70" s="209">
        <v>17</v>
      </c>
      <c r="Q70" s="213">
        <v>2795.162404975812</v>
      </c>
      <c r="R70" s="214">
        <f t="shared" si="76"/>
        <v>164.42131793975364</v>
      </c>
      <c r="S70" s="211">
        <f t="shared" si="84"/>
        <v>11</v>
      </c>
      <c r="T70" s="501"/>
      <c r="U70" s="209">
        <v>17</v>
      </c>
      <c r="V70" s="213">
        <v>2794.9158364823079</v>
      </c>
      <c r="W70" s="214">
        <f t="shared" si="77"/>
        <v>164.406813910724</v>
      </c>
      <c r="X70" s="211">
        <f t="shared" si="85"/>
        <v>11</v>
      </c>
      <c r="Y70" s="501"/>
      <c r="Z70" s="209">
        <v>17</v>
      </c>
      <c r="AA70" s="213">
        <v>2794.4405837387067</v>
      </c>
      <c r="AB70" s="214">
        <f t="shared" si="78"/>
        <v>164.37885786698274</v>
      </c>
      <c r="AC70" s="211">
        <f t="shared" si="86"/>
        <v>11</v>
      </c>
      <c r="AD70" s="501"/>
      <c r="AE70" s="209">
        <v>17</v>
      </c>
      <c r="AF70" s="213">
        <v>2797.3509933774844</v>
      </c>
      <c r="AG70" s="214">
        <f t="shared" si="79"/>
        <v>164.55005843396967</v>
      </c>
      <c r="AH70" s="211">
        <f t="shared" si="87"/>
        <v>11</v>
      </c>
      <c r="AI70" s="501"/>
      <c r="AJ70" s="209">
        <v>17</v>
      </c>
      <c r="AK70" s="213">
        <v>2797.6587122917622</v>
      </c>
      <c r="AL70" s="214">
        <f t="shared" si="80"/>
        <v>164.56815954657424</v>
      </c>
      <c r="AM70" s="211">
        <f t="shared" si="88"/>
        <v>11</v>
      </c>
      <c r="AN70" s="501"/>
      <c r="AO70" s="209">
        <v>17</v>
      </c>
      <c r="AP70" s="213">
        <v>2798.0487804878039</v>
      </c>
      <c r="AQ70" s="214">
        <f t="shared" si="81"/>
        <v>164.5911047345767</v>
      </c>
      <c r="AR70" s="211">
        <f t="shared" si="89"/>
        <v>11</v>
      </c>
      <c r="AS70" s="501"/>
      <c r="AT70" s="209">
        <v>17</v>
      </c>
      <c r="AU70" s="213">
        <v>2798.4142715559974</v>
      </c>
      <c r="AV70" s="214">
        <f t="shared" si="82"/>
        <v>164.61260420917631</v>
      </c>
      <c r="AW70" s="211">
        <f t="shared" si="90"/>
        <v>11</v>
      </c>
      <c r="AX70" s="501"/>
    </row>
    <row r="71" spans="2:50" ht="14.25" hidden="1" customHeight="1" outlineLevel="1">
      <c r="B71" s="460"/>
      <c r="C71" s="209">
        <v>5</v>
      </c>
      <c r="D71" s="212" t="s">
        <v>219</v>
      </c>
      <c r="E71" s="209">
        <v>17</v>
      </c>
      <c r="F71" s="209">
        <v>3273</v>
      </c>
      <c r="G71" s="214">
        <f t="shared" si="75"/>
        <v>192.52941176470588</v>
      </c>
      <c r="H71" s="501"/>
      <c r="I71" s="215">
        <f t="shared" si="83"/>
        <v>17</v>
      </c>
      <c r="J71" s="215">
        <f t="shared" si="83"/>
        <v>2797.6077993211111</v>
      </c>
      <c r="K71" s="216">
        <f t="shared" si="83"/>
        <v>164.56516466594775</v>
      </c>
      <c r="L71" s="502"/>
      <c r="M71" s="215">
        <f>RANK(K71, K$67:$K$81)</f>
        <v>10</v>
      </c>
      <c r="N71" s="460"/>
      <c r="O71" s="460"/>
      <c r="P71" s="209">
        <v>17</v>
      </c>
      <c r="Q71" s="213">
        <v>2796.3951473136885</v>
      </c>
      <c r="R71" s="214">
        <f t="shared" si="76"/>
        <v>164.49383219492285</v>
      </c>
      <c r="S71" s="211">
        <f t="shared" si="84"/>
        <v>10</v>
      </c>
      <c r="T71" s="501"/>
      <c r="U71" s="209">
        <v>17</v>
      </c>
      <c r="V71" s="213">
        <v>2795.7446808510626</v>
      </c>
      <c r="W71" s="214">
        <f t="shared" si="77"/>
        <v>164.45556946182722</v>
      </c>
      <c r="X71" s="211">
        <f t="shared" si="85"/>
        <v>10</v>
      </c>
      <c r="Y71" s="501"/>
      <c r="Z71" s="209">
        <v>17</v>
      </c>
      <c r="AA71" s="213">
        <v>2795.5447267664449</v>
      </c>
      <c r="AB71" s="214">
        <f t="shared" si="78"/>
        <v>164.4438074568497</v>
      </c>
      <c r="AC71" s="211">
        <f t="shared" si="86"/>
        <v>10</v>
      </c>
      <c r="AD71" s="501"/>
      <c r="AE71" s="209">
        <v>17</v>
      </c>
      <c r="AF71" s="213">
        <v>2797.8863936591811</v>
      </c>
      <c r="AG71" s="214">
        <f t="shared" si="79"/>
        <v>164.58155256818713</v>
      </c>
      <c r="AH71" s="211">
        <f t="shared" si="87"/>
        <v>10</v>
      </c>
      <c r="AI71" s="501"/>
      <c r="AJ71" s="209">
        <v>17</v>
      </c>
      <c r="AK71" s="213">
        <v>2798.7358916478584</v>
      </c>
      <c r="AL71" s="214">
        <f t="shared" si="80"/>
        <v>164.63152303810932</v>
      </c>
      <c r="AM71" s="211">
        <f t="shared" si="88"/>
        <v>10</v>
      </c>
      <c r="AN71" s="501"/>
      <c r="AO71" s="209">
        <v>17</v>
      </c>
      <c r="AP71" s="213">
        <v>2799.079855405847</v>
      </c>
      <c r="AQ71" s="214">
        <f t="shared" si="81"/>
        <v>164.65175620034393</v>
      </c>
      <c r="AR71" s="211">
        <f t="shared" si="89"/>
        <v>9</v>
      </c>
      <c r="AS71" s="501"/>
      <c r="AT71" s="209">
        <v>17</v>
      </c>
      <c r="AU71" s="213">
        <v>2799.8678996036988</v>
      </c>
      <c r="AV71" s="214">
        <f t="shared" si="82"/>
        <v>164.69811174139406</v>
      </c>
      <c r="AW71" s="211">
        <f t="shared" si="90"/>
        <v>9</v>
      </c>
      <c r="AX71" s="501"/>
    </row>
    <row r="72" spans="2:50" ht="14.25" hidden="1" customHeight="1" outlineLevel="1">
      <c r="B72" s="460"/>
      <c r="C72" s="209">
        <v>6</v>
      </c>
      <c r="D72" s="212" t="s">
        <v>213</v>
      </c>
      <c r="E72" s="209">
        <v>6</v>
      </c>
      <c r="F72" s="209">
        <v>2500</v>
      </c>
      <c r="G72" s="214">
        <f t="shared" si="75"/>
        <v>416.66666666666669</v>
      </c>
      <c r="H72" s="501"/>
      <c r="I72" s="215">
        <f t="shared" si="83"/>
        <v>6</v>
      </c>
      <c r="J72" s="215">
        <f t="shared" si="83"/>
        <v>2116.8091651615468</v>
      </c>
      <c r="K72" s="216">
        <f t="shared" si="83"/>
        <v>352.80152752692447</v>
      </c>
      <c r="L72" s="502"/>
      <c r="M72" s="215">
        <f>RANK(K72, K$67:$K$81)</f>
        <v>3</v>
      </c>
      <c r="N72" s="460"/>
      <c r="O72" s="460"/>
      <c r="P72" s="209">
        <v>6</v>
      </c>
      <c r="Q72" s="213">
        <v>2116.5829145728585</v>
      </c>
      <c r="R72" s="214">
        <f t="shared" si="76"/>
        <v>352.76381909547644</v>
      </c>
      <c r="S72" s="211">
        <f t="shared" si="84"/>
        <v>3</v>
      </c>
      <c r="T72" s="501"/>
      <c r="U72" s="209">
        <v>6</v>
      </c>
      <c r="V72" s="213">
        <v>2117.4273858921083</v>
      </c>
      <c r="W72" s="214">
        <f t="shared" si="77"/>
        <v>352.90456431535137</v>
      </c>
      <c r="X72" s="211">
        <f t="shared" si="85"/>
        <v>3</v>
      </c>
      <c r="Y72" s="501"/>
      <c r="Z72" s="209">
        <v>6</v>
      </c>
      <c r="AA72" s="213">
        <v>2117.4013921113701</v>
      </c>
      <c r="AB72" s="214">
        <f t="shared" si="78"/>
        <v>352.90023201856167</v>
      </c>
      <c r="AC72" s="211">
        <f t="shared" si="86"/>
        <v>3</v>
      </c>
      <c r="AD72" s="501"/>
      <c r="AE72" s="209">
        <v>6</v>
      </c>
      <c r="AF72" s="213">
        <v>2117.9600886917956</v>
      </c>
      <c r="AG72" s="214">
        <f t="shared" si="79"/>
        <v>352.99334811529928</v>
      </c>
      <c r="AH72" s="211">
        <f t="shared" si="87"/>
        <v>3</v>
      </c>
      <c r="AI72" s="501"/>
      <c r="AJ72" s="209">
        <v>6</v>
      </c>
      <c r="AK72" s="213">
        <v>2117.3166926677136</v>
      </c>
      <c r="AL72" s="214">
        <f t="shared" si="80"/>
        <v>352.88611544461895</v>
      </c>
      <c r="AM72" s="211">
        <f t="shared" si="88"/>
        <v>3</v>
      </c>
      <c r="AN72" s="501"/>
      <c r="AO72" s="209">
        <v>6</v>
      </c>
      <c r="AP72" s="213">
        <v>2115.3077327722272</v>
      </c>
      <c r="AQ72" s="214">
        <f t="shared" si="81"/>
        <v>352.55128879537119</v>
      </c>
      <c r="AR72" s="211">
        <f t="shared" si="89"/>
        <v>3</v>
      </c>
      <c r="AS72" s="501"/>
      <c r="AT72" s="209">
        <v>6</v>
      </c>
      <c r="AU72" s="213">
        <v>2115.6679494227565</v>
      </c>
      <c r="AV72" s="214">
        <f t="shared" si="82"/>
        <v>352.61132490379276</v>
      </c>
      <c r="AW72" s="211">
        <f t="shared" si="90"/>
        <v>3</v>
      </c>
      <c r="AX72" s="501"/>
    </row>
    <row r="73" spans="2:50" ht="14.25" hidden="1" customHeight="1" outlineLevel="1">
      <c r="B73" s="460"/>
      <c r="C73" s="209">
        <v>7</v>
      </c>
      <c r="D73" s="212" t="s">
        <v>216</v>
      </c>
      <c r="E73" s="209">
        <v>11</v>
      </c>
      <c r="F73" s="209">
        <v>3000</v>
      </c>
      <c r="G73" s="214">
        <f t="shared" si="75"/>
        <v>272.72727272727275</v>
      </c>
      <c r="H73" s="501"/>
      <c r="I73" s="215">
        <f t="shared" si="83"/>
        <v>11</v>
      </c>
      <c r="J73" s="215">
        <f t="shared" si="83"/>
        <v>2567.3079588083265</v>
      </c>
      <c r="K73" s="216">
        <f t="shared" si="83"/>
        <v>233.39163261893879</v>
      </c>
      <c r="L73" s="502"/>
      <c r="M73" s="215">
        <f>RANK(K73, K$67:$K$81)</f>
        <v>6</v>
      </c>
      <c r="N73" s="460"/>
      <c r="O73" s="460"/>
      <c r="P73" s="209">
        <v>11</v>
      </c>
      <c r="Q73" s="213">
        <v>2566.8409720086065</v>
      </c>
      <c r="R73" s="214">
        <f t="shared" si="76"/>
        <v>233.34917927350969</v>
      </c>
      <c r="S73" s="211">
        <f t="shared" si="84"/>
        <v>6</v>
      </c>
      <c r="T73" s="501"/>
      <c r="U73" s="209">
        <v>11</v>
      </c>
      <c r="V73" s="213">
        <v>2566.7910447761165</v>
      </c>
      <c r="W73" s="214">
        <f t="shared" si="77"/>
        <v>233.3446404341924</v>
      </c>
      <c r="X73" s="211">
        <f t="shared" si="85"/>
        <v>6</v>
      </c>
      <c r="Y73" s="501"/>
      <c r="Z73" s="209">
        <v>11</v>
      </c>
      <c r="AA73" s="213">
        <v>2567.1469740633975</v>
      </c>
      <c r="AB73" s="214">
        <f t="shared" si="78"/>
        <v>233.37699764212704</v>
      </c>
      <c r="AC73" s="211">
        <f t="shared" si="86"/>
        <v>6</v>
      </c>
      <c r="AD73" s="501"/>
      <c r="AE73" s="209">
        <v>11</v>
      </c>
      <c r="AF73" s="213">
        <v>2566.9316375198796</v>
      </c>
      <c r="AG73" s="214">
        <f t="shared" si="79"/>
        <v>233.35742159271632</v>
      </c>
      <c r="AH73" s="211">
        <f t="shared" si="87"/>
        <v>6</v>
      </c>
      <c r="AI73" s="501"/>
      <c r="AJ73" s="209">
        <v>11</v>
      </c>
      <c r="AK73" s="213">
        <v>2567.5309134423596</v>
      </c>
      <c r="AL73" s="214">
        <f t="shared" si="80"/>
        <v>233.4119012220327</v>
      </c>
      <c r="AM73" s="211">
        <f t="shared" si="88"/>
        <v>6</v>
      </c>
      <c r="AN73" s="501"/>
      <c r="AO73" s="209">
        <v>11</v>
      </c>
      <c r="AP73" s="213">
        <v>2567.6932016269589</v>
      </c>
      <c r="AQ73" s="214">
        <f t="shared" si="81"/>
        <v>233.42665469335989</v>
      </c>
      <c r="AR73" s="211">
        <f t="shared" si="89"/>
        <v>6</v>
      </c>
      <c r="AS73" s="501"/>
      <c r="AT73" s="209">
        <v>11</v>
      </c>
      <c r="AU73" s="213">
        <v>2568.2209682209677</v>
      </c>
      <c r="AV73" s="214">
        <f t="shared" si="82"/>
        <v>233.47463347463344</v>
      </c>
      <c r="AW73" s="211">
        <f t="shared" si="90"/>
        <v>6</v>
      </c>
      <c r="AX73" s="501"/>
    </row>
    <row r="74" spans="2:50" ht="14.25" hidden="1" customHeight="1" outlineLevel="1">
      <c r="B74" s="460"/>
      <c r="C74" s="209">
        <v>8</v>
      </c>
      <c r="D74" s="212" t="s">
        <v>225</v>
      </c>
      <c r="E74" s="209">
        <v>12</v>
      </c>
      <c r="F74" s="209">
        <v>3000</v>
      </c>
      <c r="G74" s="214">
        <f t="shared" si="75"/>
        <v>250</v>
      </c>
      <c r="H74" s="501"/>
      <c r="I74" s="215">
        <f t="shared" si="83"/>
        <v>12</v>
      </c>
      <c r="J74" s="215">
        <f t="shared" si="83"/>
        <v>2536.4661852006579</v>
      </c>
      <c r="K74" s="216">
        <f t="shared" si="83"/>
        <v>211.3721821000548</v>
      </c>
      <c r="L74" s="502"/>
      <c r="M74" s="215">
        <f>RANK(K74, K$67:$K$81)</f>
        <v>7</v>
      </c>
      <c r="N74" s="460"/>
      <c r="O74" s="460"/>
      <c r="P74" s="209">
        <v>12</v>
      </c>
      <c r="Q74" s="213">
        <v>2463.9344262295085</v>
      </c>
      <c r="R74" s="214">
        <f t="shared" si="76"/>
        <v>205.32786885245903</v>
      </c>
      <c r="S74" s="211">
        <f t="shared" si="84"/>
        <v>7</v>
      </c>
      <c r="T74" s="501"/>
      <c r="U74" s="209">
        <v>12</v>
      </c>
      <c r="V74" s="213">
        <v>2509.8701298701285</v>
      </c>
      <c r="W74" s="214">
        <f t="shared" si="77"/>
        <v>209.15584415584405</v>
      </c>
      <c r="X74" s="211">
        <f t="shared" si="85"/>
        <v>7</v>
      </c>
      <c r="Y74" s="501"/>
      <c r="Z74" s="209">
        <v>12</v>
      </c>
      <c r="AA74" s="213">
        <v>2533.2352941176441</v>
      </c>
      <c r="AB74" s="214">
        <f t="shared" si="78"/>
        <v>211.10294117647035</v>
      </c>
      <c r="AC74" s="211">
        <f t="shared" si="86"/>
        <v>7</v>
      </c>
      <c r="AD74" s="501"/>
      <c r="AE74" s="209">
        <v>12</v>
      </c>
      <c r="AF74" s="213">
        <v>2556.9775678866586</v>
      </c>
      <c r="AG74" s="214">
        <f t="shared" si="79"/>
        <v>213.08146399055488</v>
      </c>
      <c r="AH74" s="211">
        <f t="shared" si="87"/>
        <v>7</v>
      </c>
      <c r="AI74" s="501"/>
      <c r="AJ74" s="209">
        <v>12</v>
      </c>
      <c r="AK74" s="213">
        <v>2557.5878395215564</v>
      </c>
      <c r="AL74" s="214">
        <f t="shared" si="80"/>
        <v>213.13231996012971</v>
      </c>
      <c r="AM74" s="211">
        <f t="shared" si="88"/>
        <v>7</v>
      </c>
      <c r="AN74" s="501"/>
      <c r="AO74" s="209">
        <v>12</v>
      </c>
      <c r="AP74" s="213">
        <v>2566.666666666667</v>
      </c>
      <c r="AQ74" s="214">
        <f t="shared" si="81"/>
        <v>213.88888888888891</v>
      </c>
      <c r="AR74" s="211">
        <f t="shared" si="89"/>
        <v>7</v>
      </c>
      <c r="AS74" s="501"/>
      <c r="AT74" s="209">
        <v>12</v>
      </c>
      <c r="AU74" s="213">
        <v>2566.9913721124417</v>
      </c>
      <c r="AV74" s="214">
        <f t="shared" si="82"/>
        <v>213.91594767603681</v>
      </c>
      <c r="AW74" s="211">
        <f t="shared" si="90"/>
        <v>7</v>
      </c>
      <c r="AX74" s="501"/>
    </row>
    <row r="75" spans="2:50" ht="14.25" hidden="1" customHeight="1" outlineLevel="1">
      <c r="B75" s="460"/>
      <c r="C75" s="209">
        <v>9</v>
      </c>
      <c r="D75" s="212" t="s">
        <v>221</v>
      </c>
      <c r="E75" s="209">
        <v>17</v>
      </c>
      <c r="F75" s="209">
        <v>3273</v>
      </c>
      <c r="G75" s="214">
        <f t="shared" si="75"/>
        <v>192.52941176470588</v>
      </c>
      <c r="H75" s="501"/>
      <c r="I75" s="215">
        <f t="shared" si="83"/>
        <v>17</v>
      </c>
      <c r="J75" s="215">
        <f t="shared" si="83"/>
        <v>2799.2328758848498</v>
      </c>
      <c r="K75" s="216">
        <f t="shared" si="83"/>
        <v>164.66075740499119</v>
      </c>
      <c r="L75" s="502"/>
      <c r="M75" s="215">
        <f>RANK(K75, K$67:$K$81)</f>
        <v>8</v>
      </c>
      <c r="N75" s="460"/>
      <c r="O75" s="460"/>
      <c r="P75" s="209">
        <v>17</v>
      </c>
      <c r="Q75" s="213">
        <v>2798.667474258024</v>
      </c>
      <c r="R75" s="214">
        <f t="shared" si="76"/>
        <v>164.62749848576613</v>
      </c>
      <c r="S75" s="211">
        <f t="shared" si="84"/>
        <v>8</v>
      </c>
      <c r="T75" s="501"/>
      <c r="U75" s="209">
        <v>17</v>
      </c>
      <c r="V75" s="213">
        <v>2798.7635239567285</v>
      </c>
      <c r="W75" s="214">
        <f t="shared" si="77"/>
        <v>164.63314846804286</v>
      </c>
      <c r="X75" s="211">
        <f t="shared" si="85"/>
        <v>8</v>
      </c>
      <c r="Y75" s="501"/>
      <c r="Z75" s="209">
        <v>17</v>
      </c>
      <c r="AA75" s="213">
        <v>2799.363665287945</v>
      </c>
      <c r="AB75" s="214">
        <f t="shared" si="78"/>
        <v>164.66845089929089</v>
      </c>
      <c r="AC75" s="211">
        <f t="shared" si="86"/>
        <v>8</v>
      </c>
      <c r="AD75" s="501"/>
      <c r="AE75" s="209">
        <v>17</v>
      </c>
      <c r="AF75" s="213">
        <v>2799.242137173168</v>
      </c>
      <c r="AG75" s="214">
        <f t="shared" si="79"/>
        <v>164.66130218665694</v>
      </c>
      <c r="AH75" s="211">
        <f t="shared" si="87"/>
        <v>8</v>
      </c>
      <c r="AI75" s="501"/>
      <c r="AJ75" s="209">
        <v>17</v>
      </c>
      <c r="AK75" s="213">
        <v>2799.8459167950696</v>
      </c>
      <c r="AL75" s="214">
        <f t="shared" si="80"/>
        <v>164.69681863500409</v>
      </c>
      <c r="AM75" s="211">
        <f t="shared" si="88"/>
        <v>8</v>
      </c>
      <c r="AN75" s="501"/>
      <c r="AO75" s="209">
        <v>17</v>
      </c>
      <c r="AP75" s="213">
        <v>2798.997179567531</v>
      </c>
      <c r="AQ75" s="214">
        <f t="shared" si="81"/>
        <v>164.64689291573711</v>
      </c>
      <c r="AR75" s="211">
        <f t="shared" si="89"/>
        <v>10</v>
      </c>
      <c r="AS75" s="501"/>
      <c r="AT75" s="209">
        <v>17</v>
      </c>
      <c r="AU75" s="213">
        <v>2799.7502341554832</v>
      </c>
      <c r="AV75" s="214">
        <f t="shared" si="82"/>
        <v>164.69119024444018</v>
      </c>
      <c r="AW75" s="211">
        <f t="shared" si="90"/>
        <v>10</v>
      </c>
      <c r="AX75" s="501"/>
    </row>
    <row r="76" spans="2:50" ht="14.25" hidden="1" customHeight="1" outlineLevel="1">
      <c r="B76" s="460"/>
      <c r="C76" s="209">
        <v>10</v>
      </c>
      <c r="D76" s="212" t="s">
        <v>222</v>
      </c>
      <c r="E76" s="209">
        <v>17</v>
      </c>
      <c r="F76" s="209">
        <v>3273</v>
      </c>
      <c r="G76" s="214">
        <f t="shared" si="75"/>
        <v>192.52941176470588</v>
      </c>
      <c r="H76" s="501"/>
      <c r="I76" s="215">
        <f t="shared" si="83"/>
        <v>17</v>
      </c>
      <c r="J76" s="215">
        <f t="shared" si="83"/>
        <v>2798.540372124939</v>
      </c>
      <c r="K76" s="216">
        <f t="shared" si="83"/>
        <v>164.62002188970226</v>
      </c>
      <c r="L76" s="502"/>
      <c r="M76" s="215">
        <f>RANK(K76, K$67:$K$81)</f>
        <v>9</v>
      </c>
      <c r="N76" s="460"/>
      <c r="O76" s="460"/>
      <c r="P76" s="209">
        <v>17</v>
      </c>
      <c r="Q76" s="213">
        <v>2797.343453510432</v>
      </c>
      <c r="R76" s="214">
        <f t="shared" si="76"/>
        <v>164.54961491237836</v>
      </c>
      <c r="S76" s="211">
        <f t="shared" si="84"/>
        <v>9</v>
      </c>
      <c r="T76" s="501"/>
      <c r="U76" s="209">
        <v>17</v>
      </c>
      <c r="V76" s="213">
        <v>2797.6608187134489</v>
      </c>
      <c r="W76" s="214">
        <f t="shared" si="77"/>
        <v>164.56828345373228</v>
      </c>
      <c r="X76" s="211">
        <f t="shared" si="85"/>
        <v>9</v>
      </c>
      <c r="Y76" s="501"/>
      <c r="Z76" s="209">
        <v>17</v>
      </c>
      <c r="AA76" s="213">
        <v>2797.5683890577575</v>
      </c>
      <c r="AB76" s="214">
        <f t="shared" si="78"/>
        <v>164.5628464151622</v>
      </c>
      <c r="AC76" s="211">
        <f t="shared" si="86"/>
        <v>9</v>
      </c>
      <c r="AD76" s="501"/>
      <c r="AE76" s="209">
        <v>17</v>
      </c>
      <c r="AF76" s="213">
        <v>2798.6013986013991</v>
      </c>
      <c r="AG76" s="214">
        <f t="shared" si="79"/>
        <v>164.62361168243524</v>
      </c>
      <c r="AH76" s="211">
        <f t="shared" si="87"/>
        <v>9</v>
      </c>
      <c r="AI76" s="501"/>
      <c r="AJ76" s="209">
        <v>17</v>
      </c>
      <c r="AK76" s="213">
        <v>2799.3822393822411</v>
      </c>
      <c r="AL76" s="214">
        <f t="shared" si="80"/>
        <v>164.66954349307301</v>
      </c>
      <c r="AM76" s="211">
        <f t="shared" si="88"/>
        <v>9</v>
      </c>
      <c r="AN76" s="501"/>
      <c r="AO76" s="209">
        <v>17</v>
      </c>
      <c r="AP76" s="213">
        <v>2799.2263056092884</v>
      </c>
      <c r="AQ76" s="214">
        <f t="shared" si="81"/>
        <v>164.66037091819342</v>
      </c>
      <c r="AR76" s="211">
        <f t="shared" si="89"/>
        <v>8</v>
      </c>
      <c r="AS76" s="501"/>
      <c r="AT76" s="209">
        <v>17</v>
      </c>
      <c r="AU76" s="213">
        <v>2800.0000000000064</v>
      </c>
      <c r="AV76" s="214">
        <f t="shared" si="82"/>
        <v>164.70588235294156</v>
      </c>
      <c r="AW76" s="211">
        <f t="shared" si="90"/>
        <v>8</v>
      </c>
      <c r="AX76" s="501"/>
    </row>
    <row r="77" spans="2:50" ht="14.25" hidden="1" customHeight="1" outlineLevel="1">
      <c r="B77" s="460"/>
      <c r="C77" s="209">
        <v>11</v>
      </c>
      <c r="D77" s="212" t="s">
        <v>220</v>
      </c>
      <c r="E77" s="209">
        <v>11</v>
      </c>
      <c r="F77" s="209">
        <v>3000</v>
      </c>
      <c r="G77" s="214">
        <f t="shared" si="75"/>
        <v>272.72727272727275</v>
      </c>
      <c r="H77" s="501"/>
      <c r="I77" s="215">
        <f t="shared" si="83"/>
        <v>11</v>
      </c>
      <c r="J77" s="215">
        <f t="shared" si="83"/>
        <v>2568.6310161040496</v>
      </c>
      <c r="K77" s="216">
        <f t="shared" si="83"/>
        <v>233.51191055491361</v>
      </c>
      <c r="L77" s="502"/>
      <c r="M77" s="215">
        <f>RANK(K77, K$67:$K$81)</f>
        <v>5</v>
      </c>
      <c r="N77" s="460"/>
      <c r="O77" s="460"/>
      <c r="P77" s="209">
        <v>11</v>
      </c>
      <c r="Q77" s="213">
        <v>2567.6016027475653</v>
      </c>
      <c r="R77" s="214">
        <f t="shared" si="76"/>
        <v>233.41832752250593</v>
      </c>
      <c r="S77" s="211">
        <f t="shared" si="84"/>
        <v>5</v>
      </c>
      <c r="T77" s="501"/>
      <c r="U77" s="209">
        <v>11</v>
      </c>
      <c r="V77" s="213">
        <v>2568.319226118499</v>
      </c>
      <c r="W77" s="214">
        <f t="shared" si="77"/>
        <v>233.48356601077265</v>
      </c>
      <c r="X77" s="211">
        <f t="shared" si="85"/>
        <v>5</v>
      </c>
      <c r="Y77" s="501"/>
      <c r="Z77" s="209">
        <v>11</v>
      </c>
      <c r="AA77" s="213">
        <v>2568.5828466031385</v>
      </c>
      <c r="AB77" s="214">
        <f t="shared" si="78"/>
        <v>233.50753150937624</v>
      </c>
      <c r="AC77" s="211">
        <f t="shared" si="86"/>
        <v>5</v>
      </c>
      <c r="AD77" s="501"/>
      <c r="AE77" s="209">
        <v>11</v>
      </c>
      <c r="AF77" s="213">
        <v>2569.0736174709409</v>
      </c>
      <c r="AG77" s="214">
        <f t="shared" si="79"/>
        <v>233.55214704281281</v>
      </c>
      <c r="AH77" s="211">
        <f t="shared" si="87"/>
        <v>5</v>
      </c>
      <c r="AI77" s="501"/>
      <c r="AJ77" s="209">
        <v>11</v>
      </c>
      <c r="AK77" s="213">
        <v>2569.3048864418474</v>
      </c>
      <c r="AL77" s="214">
        <f t="shared" si="80"/>
        <v>233.57317149471339</v>
      </c>
      <c r="AM77" s="211">
        <f t="shared" si="88"/>
        <v>5</v>
      </c>
      <c r="AN77" s="501"/>
      <c r="AO77" s="209">
        <v>11</v>
      </c>
      <c r="AP77" s="213">
        <v>2568.597914252603</v>
      </c>
      <c r="AQ77" s="214">
        <f t="shared" si="81"/>
        <v>233.50890129569117</v>
      </c>
      <c r="AR77" s="211">
        <f t="shared" si="89"/>
        <v>5</v>
      </c>
      <c r="AS77" s="501"/>
      <c r="AT77" s="209">
        <v>11</v>
      </c>
      <c r="AU77" s="213">
        <v>2568.9370190937552</v>
      </c>
      <c r="AV77" s="214">
        <f t="shared" si="82"/>
        <v>233.53972900852321</v>
      </c>
      <c r="AW77" s="211">
        <f t="shared" si="90"/>
        <v>5</v>
      </c>
      <c r="AX77" s="501"/>
    </row>
    <row r="78" spans="2:50" ht="14.25" hidden="1" customHeight="1" outlineLevel="1">
      <c r="B78" s="460"/>
      <c r="C78" s="209">
        <v>12</v>
      </c>
      <c r="D78" s="212"/>
      <c r="E78" s="209"/>
      <c r="F78" s="209"/>
      <c r="G78" s="214"/>
      <c r="H78" s="501"/>
      <c r="I78" s="215"/>
      <c r="J78" s="215"/>
      <c r="K78" s="216"/>
      <c r="L78" s="502"/>
      <c r="M78" s="215"/>
      <c r="N78" s="460"/>
      <c r="O78" s="460"/>
      <c r="P78" s="209"/>
      <c r="Q78" s="213"/>
      <c r="R78" s="214"/>
      <c r="S78" s="211"/>
      <c r="T78" s="501"/>
      <c r="U78" s="209"/>
      <c r="V78" s="213"/>
      <c r="W78" s="214"/>
      <c r="X78" s="211"/>
      <c r="Y78" s="501"/>
      <c r="Z78" s="209"/>
      <c r="AA78" s="213"/>
      <c r="AB78" s="214"/>
      <c r="AC78" s="211"/>
      <c r="AD78" s="501"/>
      <c r="AE78" s="209"/>
      <c r="AF78" s="213"/>
      <c r="AG78" s="214"/>
      <c r="AH78" s="211"/>
      <c r="AI78" s="501"/>
      <c r="AJ78" s="209"/>
      <c r="AK78" s="213"/>
      <c r="AL78" s="214"/>
      <c r="AM78" s="211"/>
      <c r="AN78" s="501"/>
      <c r="AO78" s="209"/>
      <c r="AP78" s="213"/>
      <c r="AQ78" s="214"/>
      <c r="AR78" s="211"/>
      <c r="AS78" s="501"/>
      <c r="AT78" s="209"/>
      <c r="AU78" s="213"/>
      <c r="AV78" s="214"/>
      <c r="AW78" s="211"/>
      <c r="AX78" s="501"/>
    </row>
    <row r="79" spans="2:50" ht="14.25" hidden="1" customHeight="1" outlineLevel="1">
      <c r="B79" s="460"/>
      <c r="C79" s="209">
        <v>13</v>
      </c>
      <c r="D79" s="212"/>
      <c r="E79" s="209"/>
      <c r="F79" s="209"/>
      <c r="G79" s="214"/>
      <c r="H79" s="501"/>
      <c r="I79" s="215"/>
      <c r="J79" s="215"/>
      <c r="K79" s="216"/>
      <c r="L79" s="502"/>
      <c r="M79" s="215"/>
      <c r="N79" s="460"/>
      <c r="O79" s="460"/>
      <c r="P79" s="209"/>
      <c r="Q79" s="213"/>
      <c r="R79" s="214"/>
      <c r="S79" s="211"/>
      <c r="T79" s="501"/>
      <c r="U79" s="209"/>
      <c r="V79" s="213"/>
      <c r="W79" s="214"/>
      <c r="X79" s="211"/>
      <c r="Y79" s="501"/>
      <c r="Z79" s="209"/>
      <c r="AA79" s="213"/>
      <c r="AB79" s="214"/>
      <c r="AC79" s="211"/>
      <c r="AD79" s="501"/>
      <c r="AE79" s="209"/>
      <c r="AF79" s="213"/>
      <c r="AG79" s="214"/>
      <c r="AH79" s="211"/>
      <c r="AI79" s="501"/>
      <c r="AJ79" s="209"/>
      <c r="AK79" s="213"/>
      <c r="AL79" s="214"/>
      <c r="AM79" s="211"/>
      <c r="AN79" s="501"/>
      <c r="AO79" s="209"/>
      <c r="AP79" s="213"/>
      <c r="AQ79" s="214"/>
      <c r="AR79" s="211"/>
      <c r="AS79" s="501"/>
      <c r="AT79" s="209"/>
      <c r="AU79" s="213"/>
      <c r="AV79" s="214"/>
      <c r="AW79" s="211"/>
      <c r="AX79" s="501"/>
    </row>
    <row r="80" spans="2:50" ht="14.25" hidden="1" customHeight="1" outlineLevel="1">
      <c r="B80" s="460"/>
      <c r="C80" s="209">
        <v>14</v>
      </c>
      <c r="D80" s="212"/>
      <c r="E80" s="209"/>
      <c r="F80" s="209"/>
      <c r="G80" s="214"/>
      <c r="H80" s="501"/>
      <c r="I80" s="215"/>
      <c r="J80" s="215"/>
      <c r="K80" s="216"/>
      <c r="L80" s="502"/>
      <c r="M80" s="215"/>
      <c r="N80" s="460"/>
      <c r="O80" s="460"/>
      <c r="P80" s="209"/>
      <c r="Q80" s="213"/>
      <c r="R80" s="214"/>
      <c r="S80" s="211"/>
      <c r="T80" s="501"/>
      <c r="U80" s="209"/>
      <c r="V80" s="213"/>
      <c r="W80" s="214"/>
      <c r="X80" s="211"/>
      <c r="Y80" s="501"/>
      <c r="Z80" s="209"/>
      <c r="AA80" s="213"/>
      <c r="AB80" s="214"/>
      <c r="AC80" s="211"/>
      <c r="AD80" s="501"/>
      <c r="AE80" s="209"/>
      <c r="AF80" s="213"/>
      <c r="AG80" s="214"/>
      <c r="AH80" s="211"/>
      <c r="AI80" s="501"/>
      <c r="AJ80" s="209"/>
      <c r="AK80" s="213"/>
      <c r="AL80" s="214"/>
      <c r="AM80" s="211"/>
      <c r="AN80" s="501"/>
      <c r="AO80" s="209"/>
      <c r="AP80" s="213"/>
      <c r="AQ80" s="214"/>
      <c r="AR80" s="211"/>
      <c r="AS80" s="501"/>
      <c r="AT80" s="209"/>
      <c r="AU80" s="213"/>
      <c r="AV80" s="214"/>
      <c r="AW80" s="211"/>
      <c r="AX80" s="501"/>
    </row>
    <row r="81" spans="2:50" ht="14.25" hidden="1" customHeight="1" outlineLevel="1">
      <c r="B81" s="460"/>
      <c r="C81" s="209">
        <v>15</v>
      </c>
      <c r="D81" s="212"/>
      <c r="E81" s="209"/>
      <c r="F81" s="209"/>
      <c r="G81" s="214"/>
      <c r="H81" s="501"/>
      <c r="I81" s="215"/>
      <c r="J81" s="215"/>
      <c r="K81" s="216"/>
      <c r="L81" s="502"/>
      <c r="M81" s="215"/>
      <c r="N81" s="460"/>
      <c r="O81" s="460"/>
      <c r="P81" s="209"/>
      <c r="Q81" s="213"/>
      <c r="R81" s="214"/>
      <c r="S81" s="211"/>
      <c r="T81" s="501"/>
      <c r="U81" s="209"/>
      <c r="V81" s="213"/>
      <c r="W81" s="214"/>
      <c r="X81" s="211"/>
      <c r="Y81" s="501"/>
      <c r="Z81" s="209"/>
      <c r="AA81" s="213"/>
      <c r="AB81" s="214"/>
      <c r="AC81" s="211"/>
      <c r="AD81" s="501"/>
      <c r="AE81" s="209"/>
      <c r="AF81" s="213"/>
      <c r="AG81" s="214"/>
      <c r="AH81" s="211"/>
      <c r="AI81" s="501"/>
      <c r="AJ81" s="209"/>
      <c r="AK81" s="213"/>
      <c r="AL81" s="214"/>
      <c r="AM81" s="211"/>
      <c r="AN81" s="501"/>
      <c r="AO81" s="209"/>
      <c r="AP81" s="213"/>
      <c r="AQ81" s="214"/>
      <c r="AR81" s="211"/>
      <c r="AS81" s="501"/>
      <c r="AT81" s="209"/>
      <c r="AU81" s="213"/>
      <c r="AV81" s="214"/>
      <c r="AW81" s="211"/>
      <c r="AX81" s="501"/>
    </row>
    <row r="82" spans="2:50" ht="14.25" hidden="1" customHeight="1" outlineLevel="1" collapsed="1">
      <c r="B82" s="503" t="s">
        <v>202</v>
      </c>
      <c r="C82" s="503"/>
      <c r="D82" s="503"/>
      <c r="E82" s="503"/>
      <c r="F82" s="503"/>
      <c r="G82" s="503"/>
      <c r="H82" s="503"/>
      <c r="I82" s="503"/>
      <c r="J82" s="503"/>
      <c r="K82" s="503"/>
      <c r="L82" s="503"/>
      <c r="M82" s="504"/>
      <c r="N82" s="521" t="s">
        <v>128</v>
      </c>
      <c r="O82" s="521" t="s">
        <v>77</v>
      </c>
      <c r="P82" s="559">
        <f>AT62+1</f>
        <v>45895</v>
      </c>
      <c r="Q82" s="560"/>
      <c r="R82" s="560"/>
      <c r="S82" s="560"/>
      <c r="T82" s="560"/>
      <c r="U82" s="561">
        <f>P82+1</f>
        <v>45896</v>
      </c>
      <c r="V82" s="562"/>
      <c r="W82" s="562"/>
      <c r="X82" s="562"/>
      <c r="Y82" s="562"/>
      <c r="Z82" s="559">
        <f t="shared" ref="Z82" si="91">U82+1</f>
        <v>45897</v>
      </c>
      <c r="AA82" s="560"/>
      <c r="AB82" s="560"/>
      <c r="AC82" s="560"/>
      <c r="AD82" s="560"/>
      <c r="AE82" s="561">
        <f t="shared" ref="AE82" si="92">Z82+1</f>
        <v>45898</v>
      </c>
      <c r="AF82" s="562"/>
      <c r="AG82" s="562"/>
      <c r="AH82" s="562"/>
      <c r="AI82" s="562"/>
      <c r="AJ82" s="563">
        <f t="shared" ref="AJ82" si="93">AE82+1</f>
        <v>45899</v>
      </c>
      <c r="AK82" s="564"/>
      <c r="AL82" s="564"/>
      <c r="AM82" s="564"/>
      <c r="AN82" s="565"/>
      <c r="AO82" s="561">
        <f t="shared" ref="AO82" si="94">AJ82+1</f>
        <v>45900</v>
      </c>
      <c r="AP82" s="562"/>
      <c r="AQ82" s="562"/>
      <c r="AR82" s="562"/>
      <c r="AS82" s="562"/>
      <c r="AT82" s="563">
        <f t="shared" ref="AT82" si="95">AO82+1</f>
        <v>45901</v>
      </c>
      <c r="AU82" s="564"/>
      <c r="AV82" s="564"/>
      <c r="AW82" s="564"/>
      <c r="AX82" s="565"/>
    </row>
    <row r="83" spans="2:50" ht="14.25" hidden="1" customHeight="1" outlineLevel="1">
      <c r="B83" s="505"/>
      <c r="C83" s="505"/>
      <c r="D83" s="505"/>
      <c r="E83" s="505"/>
      <c r="F83" s="505"/>
      <c r="G83" s="505"/>
      <c r="H83" s="505"/>
      <c r="I83" s="505"/>
      <c r="J83" s="505"/>
      <c r="K83" s="505"/>
      <c r="L83" s="505"/>
      <c r="M83" s="506"/>
      <c r="N83" s="523"/>
      <c r="O83" s="523"/>
      <c r="P83" s="566">
        <f>P82</f>
        <v>45895</v>
      </c>
      <c r="Q83" s="566"/>
      <c r="R83" s="566"/>
      <c r="S83" s="566"/>
      <c r="T83" s="566"/>
      <c r="U83" s="567">
        <f>U82</f>
        <v>45896</v>
      </c>
      <c r="V83" s="567"/>
      <c r="W83" s="567"/>
      <c r="X83" s="567"/>
      <c r="Y83" s="567"/>
      <c r="Z83" s="566">
        <f t="shared" ref="Z83" si="96">Z82</f>
        <v>45897</v>
      </c>
      <c r="AA83" s="566"/>
      <c r="AB83" s="566"/>
      <c r="AC83" s="566"/>
      <c r="AD83" s="566"/>
      <c r="AE83" s="567">
        <f t="shared" ref="AE83" si="97">AE82</f>
        <v>45898</v>
      </c>
      <c r="AF83" s="567"/>
      <c r="AG83" s="567"/>
      <c r="AH83" s="567"/>
      <c r="AI83" s="567"/>
      <c r="AJ83" s="568">
        <f t="shared" ref="AJ83" si="98">AJ82</f>
        <v>45899</v>
      </c>
      <c r="AK83" s="569"/>
      <c r="AL83" s="569"/>
      <c r="AM83" s="569"/>
      <c r="AN83" s="570"/>
      <c r="AO83" s="567">
        <f t="shared" ref="AO83" si="99">AO82</f>
        <v>45900</v>
      </c>
      <c r="AP83" s="567"/>
      <c r="AQ83" s="567"/>
      <c r="AR83" s="567"/>
      <c r="AS83" s="567"/>
      <c r="AT83" s="568">
        <f t="shared" ref="AT83" si="100">AT82</f>
        <v>45901</v>
      </c>
      <c r="AU83" s="569"/>
      <c r="AV83" s="569"/>
      <c r="AW83" s="569"/>
      <c r="AX83" s="570"/>
    </row>
    <row r="84" spans="2:50" ht="14.25" hidden="1" customHeight="1" outlineLevel="1">
      <c r="B84" s="460" t="s">
        <v>129</v>
      </c>
      <c r="C84" s="460" t="s">
        <v>130</v>
      </c>
      <c r="D84" s="460"/>
      <c r="E84" s="460" t="s">
        <v>131</v>
      </c>
      <c r="F84" s="460"/>
      <c r="G84" s="460"/>
      <c r="H84" s="460" t="s">
        <v>132</v>
      </c>
      <c r="I84" s="499" t="s">
        <v>133</v>
      </c>
      <c r="J84" s="499"/>
      <c r="K84" s="499"/>
      <c r="L84" s="499" t="s">
        <v>132</v>
      </c>
      <c r="M84" s="499" t="s">
        <v>134</v>
      </c>
      <c r="N84" s="460"/>
      <c r="O84" s="460" t="s">
        <v>135</v>
      </c>
      <c r="P84" s="460" t="s">
        <v>136</v>
      </c>
      <c r="Q84" s="460"/>
      <c r="R84" s="460"/>
      <c r="S84" s="460"/>
      <c r="T84" s="460" t="s">
        <v>132</v>
      </c>
      <c r="U84" s="460" t="s">
        <v>136</v>
      </c>
      <c r="V84" s="460"/>
      <c r="W84" s="460"/>
      <c r="X84" s="460"/>
      <c r="Y84" s="460" t="s">
        <v>132</v>
      </c>
      <c r="Z84" s="460" t="s">
        <v>136</v>
      </c>
      <c r="AA84" s="460"/>
      <c r="AB84" s="460"/>
      <c r="AC84" s="460"/>
      <c r="AD84" s="460" t="s">
        <v>132</v>
      </c>
      <c r="AE84" s="460" t="s">
        <v>136</v>
      </c>
      <c r="AF84" s="460"/>
      <c r="AG84" s="460"/>
      <c r="AH84" s="460"/>
      <c r="AI84" s="460" t="s">
        <v>132</v>
      </c>
      <c r="AJ84" s="460" t="s">
        <v>136</v>
      </c>
      <c r="AK84" s="460"/>
      <c r="AL84" s="460"/>
      <c r="AM84" s="460"/>
      <c r="AN84" s="460" t="s">
        <v>132</v>
      </c>
      <c r="AO84" s="460" t="s">
        <v>136</v>
      </c>
      <c r="AP84" s="460"/>
      <c r="AQ84" s="460"/>
      <c r="AR84" s="460"/>
      <c r="AS84" s="460" t="s">
        <v>132</v>
      </c>
      <c r="AT84" s="460" t="s">
        <v>136</v>
      </c>
      <c r="AU84" s="460"/>
      <c r="AV84" s="460"/>
      <c r="AW84" s="460"/>
      <c r="AX84" s="460" t="s">
        <v>132</v>
      </c>
    </row>
    <row r="85" spans="2:50" ht="14.25" hidden="1" customHeight="1" outlineLevel="1">
      <c r="B85" s="460"/>
      <c r="C85" s="460"/>
      <c r="D85" s="460"/>
      <c r="E85" s="460" t="s">
        <v>137</v>
      </c>
      <c r="F85" s="460"/>
      <c r="G85" s="460"/>
      <c r="H85" s="460"/>
      <c r="I85" s="499" t="s">
        <v>137</v>
      </c>
      <c r="J85" s="499"/>
      <c r="K85" s="499"/>
      <c r="L85" s="499"/>
      <c r="M85" s="499"/>
      <c r="N85" s="460"/>
      <c r="O85" s="460"/>
      <c r="P85" s="460" t="s">
        <v>138</v>
      </c>
      <c r="Q85" s="460"/>
      <c r="R85" s="460"/>
      <c r="S85" s="460"/>
      <c r="T85" s="460"/>
      <c r="U85" s="460" t="s">
        <v>138</v>
      </c>
      <c r="V85" s="460"/>
      <c r="W85" s="460"/>
      <c r="X85" s="460"/>
      <c r="Y85" s="460"/>
      <c r="Z85" s="460" t="s">
        <v>138</v>
      </c>
      <c r="AA85" s="460"/>
      <c r="AB85" s="460"/>
      <c r="AC85" s="460"/>
      <c r="AD85" s="460"/>
      <c r="AE85" s="460" t="s">
        <v>138</v>
      </c>
      <c r="AF85" s="460"/>
      <c r="AG85" s="460"/>
      <c r="AH85" s="460"/>
      <c r="AI85" s="460"/>
      <c r="AJ85" s="460" t="s">
        <v>138</v>
      </c>
      <c r="AK85" s="460"/>
      <c r="AL85" s="460"/>
      <c r="AM85" s="460"/>
      <c r="AN85" s="460"/>
      <c r="AO85" s="460" t="s">
        <v>138</v>
      </c>
      <c r="AP85" s="460"/>
      <c r="AQ85" s="460"/>
      <c r="AR85" s="460"/>
      <c r="AS85" s="460"/>
      <c r="AT85" s="460" t="s">
        <v>138</v>
      </c>
      <c r="AU85" s="460"/>
      <c r="AV85" s="460"/>
      <c r="AW85" s="460"/>
      <c r="AX85" s="460"/>
    </row>
    <row r="86" spans="2:50" ht="14.25" hidden="1" customHeight="1" outlineLevel="1">
      <c r="B86" s="460"/>
      <c r="C86" s="460"/>
      <c r="D86" s="460"/>
      <c r="E86" s="209" t="s">
        <v>139</v>
      </c>
      <c r="F86" s="209" t="s">
        <v>140</v>
      </c>
      <c r="G86" s="209" t="s">
        <v>141</v>
      </c>
      <c r="H86" s="460"/>
      <c r="I86" s="210" t="s">
        <v>139</v>
      </c>
      <c r="J86" s="210" t="s">
        <v>140</v>
      </c>
      <c r="K86" s="210" t="s">
        <v>141</v>
      </c>
      <c r="L86" s="499"/>
      <c r="M86" s="499"/>
      <c r="N86" s="460"/>
      <c r="O86" s="460"/>
      <c r="P86" s="209" t="s">
        <v>139</v>
      </c>
      <c r="Q86" s="209" t="s">
        <v>140</v>
      </c>
      <c r="R86" s="209" t="s">
        <v>141</v>
      </c>
      <c r="S86" s="211" t="s">
        <v>134</v>
      </c>
      <c r="T86" s="460"/>
      <c r="U86" s="209" t="s">
        <v>139</v>
      </c>
      <c r="V86" s="209" t="s">
        <v>140</v>
      </c>
      <c r="W86" s="209" t="s">
        <v>141</v>
      </c>
      <c r="X86" s="211" t="s">
        <v>134</v>
      </c>
      <c r="Y86" s="460"/>
      <c r="Z86" s="209" t="s">
        <v>139</v>
      </c>
      <c r="AA86" s="209" t="s">
        <v>140</v>
      </c>
      <c r="AB86" s="209" t="s">
        <v>141</v>
      </c>
      <c r="AC86" s="211" t="s">
        <v>134</v>
      </c>
      <c r="AD86" s="460"/>
      <c r="AE86" s="209" t="s">
        <v>139</v>
      </c>
      <c r="AF86" s="209" t="s">
        <v>140</v>
      </c>
      <c r="AG86" s="209" t="s">
        <v>141</v>
      </c>
      <c r="AH86" s="211" t="s">
        <v>134</v>
      </c>
      <c r="AI86" s="460"/>
      <c r="AJ86" s="209" t="s">
        <v>139</v>
      </c>
      <c r="AK86" s="209" t="s">
        <v>140</v>
      </c>
      <c r="AL86" s="209" t="s">
        <v>141</v>
      </c>
      <c r="AM86" s="211" t="s">
        <v>134</v>
      </c>
      <c r="AN86" s="460"/>
      <c r="AO86" s="209" t="s">
        <v>139</v>
      </c>
      <c r="AP86" s="209" t="s">
        <v>140</v>
      </c>
      <c r="AQ86" s="209" t="s">
        <v>141</v>
      </c>
      <c r="AR86" s="211" t="s">
        <v>134</v>
      </c>
      <c r="AS86" s="460"/>
      <c r="AT86" s="209" t="s">
        <v>139</v>
      </c>
      <c r="AU86" s="209" t="s">
        <v>140</v>
      </c>
      <c r="AV86" s="209" t="s">
        <v>141</v>
      </c>
      <c r="AW86" s="211" t="s">
        <v>134</v>
      </c>
      <c r="AX86" s="460"/>
    </row>
    <row r="87" spans="2:50" ht="14.25" hidden="1" customHeight="1" outlineLevel="1">
      <c r="B87" s="460" t="s">
        <v>212</v>
      </c>
      <c r="C87" s="209">
        <v>1</v>
      </c>
      <c r="D87" s="212" t="s">
        <v>215</v>
      </c>
      <c r="E87" s="209">
        <v>6</v>
      </c>
      <c r="F87" s="209">
        <v>2600</v>
      </c>
      <c r="G87" s="214">
        <f t="shared" ref="G87:G97" si="101">F87/E87</f>
        <v>433.33333333333331</v>
      </c>
      <c r="H87" s="501">
        <f>AVERAGE(F87:F101)</f>
        <v>2944.7272727272725</v>
      </c>
      <c r="I87" s="215">
        <f>AVERAGE(P87,U87,Z87,AE87,AJ87,AO87,AT87)</f>
        <v>6</v>
      </c>
      <c r="J87" s="215">
        <f>AVERAGE(Q87,V87,AA87,AF87,AK87,AP87,AU87)</f>
        <v>2159.2971070312824</v>
      </c>
      <c r="K87" s="216">
        <f>AVERAGE(R87,W87,AB87,AG87,AL87,AQ87,AV87)</f>
        <v>359.88285117188036</v>
      </c>
      <c r="L87" s="502">
        <f>IFERROR(AVERAGE(K87:K101),"-")</f>
        <v>251.57572536254131</v>
      </c>
      <c r="M87" s="215">
        <f>RANK(K87, K$87:$K$101)</f>
        <v>2</v>
      </c>
      <c r="N87" s="460"/>
      <c r="O87" s="460"/>
      <c r="P87" s="213">
        <v>6</v>
      </c>
      <c r="Q87" s="213">
        <v>2150.7917174177842</v>
      </c>
      <c r="R87" s="214">
        <f t="shared" ref="R87:R97" si="102">Q87/P87</f>
        <v>358.46528623629735</v>
      </c>
      <c r="S87" s="211">
        <f>RANK(R87, R$87:R$101)</f>
        <v>2</v>
      </c>
      <c r="T87" s="501">
        <f>AVERAGE(R87:R101)</f>
        <v>250.88970621112222</v>
      </c>
      <c r="U87" s="213">
        <v>6</v>
      </c>
      <c r="V87" s="213">
        <v>2151.3513513513558</v>
      </c>
      <c r="W87" s="214">
        <f t="shared" ref="W87:W97" si="103">V87/U87</f>
        <v>358.5585585585593</v>
      </c>
      <c r="X87" s="211">
        <f>RANK(W87, W$87:W$101)</f>
        <v>2</v>
      </c>
      <c r="Y87" s="501">
        <f>AVERAGE(W87:W101)</f>
        <v>250.99354285135121</v>
      </c>
      <c r="Z87" s="213">
        <v>6</v>
      </c>
      <c r="AA87" s="213">
        <v>2156.379635449402</v>
      </c>
      <c r="AB87" s="214">
        <f t="shared" ref="AB87:AB97" si="104">AA87/Z87</f>
        <v>359.39660590823365</v>
      </c>
      <c r="AC87" s="211">
        <f>RANK(AB87, AB$87:AB$101)</f>
        <v>2</v>
      </c>
      <c r="AD87" s="501">
        <f>AVERAGE(AB87:AB101)</f>
        <v>251.17327305012969</v>
      </c>
      <c r="AE87" s="213">
        <v>6</v>
      </c>
      <c r="AF87" s="213">
        <v>2157.1653543307111</v>
      </c>
      <c r="AG87" s="214">
        <f t="shared" ref="AG87:AG97" si="105">AF87/AE87</f>
        <v>359.5275590551185</v>
      </c>
      <c r="AH87" s="211">
        <f>RANK(AG87, AG$87:AG$101)</f>
        <v>2</v>
      </c>
      <c r="AI87" s="501">
        <f>AVERAGE(AG87:AG101)</f>
        <v>251.35557596944273</v>
      </c>
      <c r="AJ87" s="213">
        <v>6</v>
      </c>
      <c r="AK87" s="213">
        <v>2165.9999999999991</v>
      </c>
      <c r="AL87" s="214">
        <f t="shared" ref="AL87:AL97" si="106">AK87/AJ87</f>
        <v>360.99999999999983</v>
      </c>
      <c r="AM87" s="211">
        <f>RANK(AL87, AL$87:AL$101)</f>
        <v>2</v>
      </c>
      <c r="AN87" s="501">
        <f>AVERAGE(AL87:AL101)</f>
        <v>251.96512856505987</v>
      </c>
      <c r="AO87" s="213">
        <v>6</v>
      </c>
      <c r="AP87" s="213">
        <v>2165.5323819978062</v>
      </c>
      <c r="AQ87" s="214">
        <f t="shared" ref="AQ87:AQ97" si="107">AP87/AO87</f>
        <v>360.92206366630103</v>
      </c>
      <c r="AR87" s="211">
        <f>RANK(AQ87, AQ$87:AQ$101)</f>
        <v>2</v>
      </c>
      <c r="AS87" s="501">
        <f>AVERAGE(AQ87:AQ101)</f>
        <v>252.02862809830404</v>
      </c>
      <c r="AT87" s="213">
        <v>6</v>
      </c>
      <c r="AU87" s="213">
        <v>2167.8593086719197</v>
      </c>
      <c r="AV87" s="214">
        <f t="shared" ref="AV87:AV97" si="108">AU87/AT87</f>
        <v>361.30988477865327</v>
      </c>
      <c r="AW87" s="211">
        <f>RANK(AV87, AV$87:AV$101)</f>
        <v>2</v>
      </c>
      <c r="AX87" s="501">
        <f>AVERAGE(AV87:AV101)</f>
        <v>252.62422279237936</v>
      </c>
    </row>
    <row r="88" spans="2:50" ht="14.25" hidden="1" customHeight="1" outlineLevel="1">
      <c r="B88" s="460"/>
      <c r="C88" s="209">
        <v>2</v>
      </c>
      <c r="D88" s="212" t="s">
        <v>218</v>
      </c>
      <c r="E88" s="209">
        <v>6</v>
      </c>
      <c r="F88" s="209">
        <v>2600</v>
      </c>
      <c r="G88" s="214">
        <f t="shared" si="101"/>
        <v>433.33333333333331</v>
      </c>
      <c r="H88" s="501"/>
      <c r="I88" s="215">
        <f t="shared" ref="I88:K97" si="109">AVERAGE(P88,U88,Z88,AE88,AJ88,AO88,AT88)</f>
        <v>6</v>
      </c>
      <c r="J88" s="215">
        <f t="shared" si="109"/>
        <v>2162.6494942393597</v>
      </c>
      <c r="K88" s="216">
        <f t="shared" si="109"/>
        <v>360.44158237322659</v>
      </c>
      <c r="L88" s="502"/>
      <c r="M88" s="215">
        <f>RANK(K88, K$87:$K$101)</f>
        <v>1</v>
      </c>
      <c r="N88" s="460"/>
      <c r="O88" s="460"/>
      <c r="P88" s="213">
        <v>6</v>
      </c>
      <c r="Q88" s="213">
        <v>2155.6119857795811</v>
      </c>
      <c r="R88" s="214">
        <f t="shared" si="102"/>
        <v>359.26866429659685</v>
      </c>
      <c r="S88" s="211">
        <f t="shared" ref="S88:S97" si="110">RANK(R88, R$87:R$101)</f>
        <v>1</v>
      </c>
      <c r="T88" s="501"/>
      <c r="U88" s="213">
        <v>6</v>
      </c>
      <c r="V88" s="213">
        <v>2156.3265306122435</v>
      </c>
      <c r="W88" s="214">
        <f t="shared" si="103"/>
        <v>359.38775510204056</v>
      </c>
      <c r="X88" s="211">
        <f t="shared" ref="X88:X97" si="111">RANK(W88, W$87:W$101)</f>
        <v>1</v>
      </c>
      <c r="Y88" s="501"/>
      <c r="Z88" s="213">
        <v>6</v>
      </c>
      <c r="AA88" s="213">
        <v>2158.4457636265511</v>
      </c>
      <c r="AB88" s="214">
        <f t="shared" si="104"/>
        <v>359.7409606044252</v>
      </c>
      <c r="AC88" s="211">
        <f t="shared" ref="AC88:AC97" si="112">RANK(AB88, AB$87:AB$101)</f>
        <v>1</v>
      </c>
      <c r="AD88" s="501"/>
      <c r="AE88" s="213">
        <v>6</v>
      </c>
      <c r="AF88" s="213">
        <v>2159.5058339052839</v>
      </c>
      <c r="AG88" s="214">
        <f t="shared" si="105"/>
        <v>359.91763898421397</v>
      </c>
      <c r="AH88" s="211">
        <f t="shared" ref="AH88:AH97" si="113">RANK(AG88, AG$87:AG$101)</f>
        <v>1</v>
      </c>
      <c r="AI88" s="501"/>
      <c r="AJ88" s="213">
        <v>6</v>
      </c>
      <c r="AK88" s="213">
        <v>2167.6868327402126</v>
      </c>
      <c r="AL88" s="214">
        <f t="shared" si="106"/>
        <v>361.28113879003541</v>
      </c>
      <c r="AM88" s="211">
        <f t="shared" ref="AM88:AM97" si="114">RANK(AL88, AL$87:AL$101)</f>
        <v>1</v>
      </c>
      <c r="AN88" s="501"/>
      <c r="AO88" s="213">
        <v>6</v>
      </c>
      <c r="AP88" s="213">
        <v>2167.9462571976937</v>
      </c>
      <c r="AQ88" s="214">
        <f t="shared" si="107"/>
        <v>361.32437619961564</v>
      </c>
      <c r="AR88" s="211">
        <f t="shared" ref="AR88:AR97" si="115">RANK(AQ88, AQ$87:AQ$101)</f>
        <v>1</v>
      </c>
      <c r="AS88" s="501"/>
      <c r="AT88" s="213">
        <v>6</v>
      </c>
      <c r="AU88" s="213">
        <v>2173.0232558139533</v>
      </c>
      <c r="AV88" s="214">
        <f t="shared" si="108"/>
        <v>362.17054263565888</v>
      </c>
      <c r="AW88" s="211">
        <f t="shared" ref="AW88:AW97" si="116">RANK(AV88, AV$87:AV$101)</f>
        <v>1</v>
      </c>
      <c r="AX88" s="501"/>
    </row>
    <row r="89" spans="2:50" ht="14.25" hidden="1" customHeight="1" outlineLevel="1">
      <c r="B89" s="460"/>
      <c r="C89" s="209">
        <v>3</v>
      </c>
      <c r="D89" s="212" t="s">
        <v>223</v>
      </c>
      <c r="E89" s="209">
        <v>6</v>
      </c>
      <c r="F89" s="209">
        <v>2600</v>
      </c>
      <c r="G89" s="214">
        <f t="shared" si="101"/>
        <v>433.33333333333331</v>
      </c>
      <c r="H89" s="501"/>
      <c r="I89" s="215">
        <f t="shared" si="109"/>
        <v>6</v>
      </c>
      <c r="J89" s="215">
        <f t="shared" si="109"/>
        <v>2121.2391607251257</v>
      </c>
      <c r="K89" s="216">
        <f t="shared" si="109"/>
        <v>353.53986012085437</v>
      </c>
      <c r="L89" s="502"/>
      <c r="M89" s="215">
        <f>RANK(K89, K$87:$K$101)</f>
        <v>3</v>
      </c>
      <c r="N89" s="460"/>
      <c r="O89" s="460"/>
      <c r="P89" s="213">
        <v>6</v>
      </c>
      <c r="Q89" s="213">
        <v>2098.1399468556233</v>
      </c>
      <c r="R89" s="214">
        <f t="shared" si="102"/>
        <v>349.6899911426039</v>
      </c>
      <c r="S89" s="211">
        <f t="shared" si="110"/>
        <v>4</v>
      </c>
      <c r="T89" s="501"/>
      <c r="U89" s="213">
        <v>6</v>
      </c>
      <c r="V89" s="213">
        <v>2102.6548672566414</v>
      </c>
      <c r="W89" s="214">
        <f t="shared" si="103"/>
        <v>350.44247787610692</v>
      </c>
      <c r="X89" s="211">
        <f t="shared" si="111"/>
        <v>4</v>
      </c>
      <c r="Y89" s="501"/>
      <c r="Z89" s="213">
        <v>6</v>
      </c>
      <c r="AA89" s="213">
        <v>2105.6000000000031</v>
      </c>
      <c r="AB89" s="214">
        <f t="shared" si="104"/>
        <v>350.93333333333385</v>
      </c>
      <c r="AC89" s="211">
        <f t="shared" si="112"/>
        <v>4</v>
      </c>
      <c r="AD89" s="501"/>
      <c r="AE89" s="213">
        <v>6</v>
      </c>
      <c r="AF89" s="213">
        <v>2113.7206427688502</v>
      </c>
      <c r="AG89" s="214">
        <f t="shared" si="105"/>
        <v>352.28677379480837</v>
      </c>
      <c r="AH89" s="211">
        <f t="shared" si="113"/>
        <v>4</v>
      </c>
      <c r="AI89" s="501"/>
      <c r="AJ89" s="213">
        <v>6</v>
      </c>
      <c r="AK89" s="213">
        <v>2134.0453938584769</v>
      </c>
      <c r="AL89" s="214">
        <f t="shared" si="106"/>
        <v>355.67423230974617</v>
      </c>
      <c r="AM89" s="211">
        <f t="shared" si="114"/>
        <v>3</v>
      </c>
      <c r="AN89" s="501"/>
      <c r="AO89" s="213">
        <v>6</v>
      </c>
      <c r="AP89" s="213">
        <v>2134.5132743362847</v>
      </c>
      <c r="AQ89" s="214">
        <f t="shared" si="107"/>
        <v>355.75221238938076</v>
      </c>
      <c r="AR89" s="211">
        <f t="shared" si="115"/>
        <v>3</v>
      </c>
      <c r="AS89" s="501"/>
      <c r="AT89" s="213">
        <v>6</v>
      </c>
      <c r="AU89" s="213">
        <v>2160.0000000000018</v>
      </c>
      <c r="AV89" s="214">
        <f t="shared" si="108"/>
        <v>360.00000000000028</v>
      </c>
      <c r="AW89" s="211">
        <f t="shared" si="116"/>
        <v>3</v>
      </c>
      <c r="AX89" s="501"/>
    </row>
    <row r="90" spans="2:50" ht="14.25" hidden="1" customHeight="1" outlineLevel="1">
      <c r="B90" s="460"/>
      <c r="C90" s="209">
        <v>4</v>
      </c>
      <c r="D90" s="212" t="s">
        <v>217</v>
      </c>
      <c r="E90" s="209">
        <v>17</v>
      </c>
      <c r="F90" s="209">
        <v>3273</v>
      </c>
      <c r="G90" s="214">
        <f t="shared" si="101"/>
        <v>192.52941176470588</v>
      </c>
      <c r="H90" s="501"/>
      <c r="I90" s="215">
        <f t="shared" si="109"/>
        <v>17</v>
      </c>
      <c r="J90" s="215">
        <f t="shared" si="109"/>
        <v>2801.8437215974868</v>
      </c>
      <c r="K90" s="216">
        <f t="shared" si="109"/>
        <v>164.81433656455806</v>
      </c>
      <c r="L90" s="502"/>
      <c r="M90" s="215">
        <f>RANK(K90, K$87:$K$101)</f>
        <v>9</v>
      </c>
      <c r="N90" s="460"/>
      <c r="O90" s="460"/>
      <c r="P90" s="213">
        <v>17</v>
      </c>
      <c r="Q90" s="213">
        <v>2799.2905285562233</v>
      </c>
      <c r="R90" s="214">
        <f t="shared" si="102"/>
        <v>164.66414873860137</v>
      </c>
      <c r="S90" s="211">
        <f t="shared" si="110"/>
        <v>10</v>
      </c>
      <c r="T90" s="501"/>
      <c r="U90" s="213">
        <v>17</v>
      </c>
      <c r="V90" s="213">
        <v>2799.5717344753734</v>
      </c>
      <c r="W90" s="214">
        <f t="shared" si="103"/>
        <v>164.68069026325725</v>
      </c>
      <c r="X90" s="211">
        <f t="shared" si="111"/>
        <v>11</v>
      </c>
      <c r="Y90" s="501"/>
      <c r="Z90" s="213">
        <v>17</v>
      </c>
      <c r="AA90" s="213">
        <v>2801.5416958654505</v>
      </c>
      <c r="AB90" s="214">
        <f t="shared" si="104"/>
        <v>164.79657034502651</v>
      </c>
      <c r="AC90" s="211">
        <f t="shared" si="112"/>
        <v>8</v>
      </c>
      <c r="AD90" s="501"/>
      <c r="AE90" s="213">
        <v>17</v>
      </c>
      <c r="AF90" s="213">
        <v>2802.4911032028494</v>
      </c>
      <c r="AG90" s="214">
        <f t="shared" si="105"/>
        <v>164.85241783546172</v>
      </c>
      <c r="AH90" s="211">
        <f t="shared" si="113"/>
        <v>8</v>
      </c>
      <c r="AI90" s="501"/>
      <c r="AJ90" s="213">
        <v>17</v>
      </c>
      <c r="AK90" s="213">
        <v>2803.0411449016151</v>
      </c>
      <c r="AL90" s="214">
        <f t="shared" si="106"/>
        <v>164.88477322950678</v>
      </c>
      <c r="AM90" s="211">
        <f t="shared" si="114"/>
        <v>8</v>
      </c>
      <c r="AN90" s="501"/>
      <c r="AO90" s="213">
        <v>17</v>
      </c>
      <c r="AP90" s="213">
        <v>2802.5756600128802</v>
      </c>
      <c r="AQ90" s="214">
        <f t="shared" si="107"/>
        <v>164.85739176546355</v>
      </c>
      <c r="AR90" s="211">
        <f t="shared" si="115"/>
        <v>10</v>
      </c>
      <c r="AS90" s="501"/>
      <c r="AT90" s="213">
        <v>17</v>
      </c>
      <c r="AU90" s="213">
        <v>2804.3941841680148</v>
      </c>
      <c r="AV90" s="214">
        <f t="shared" si="108"/>
        <v>164.96436377458912</v>
      </c>
      <c r="AW90" s="211">
        <f t="shared" si="116"/>
        <v>8</v>
      </c>
      <c r="AX90" s="501"/>
    </row>
    <row r="91" spans="2:50" ht="14.25" hidden="1" customHeight="1" outlineLevel="1">
      <c r="B91" s="460"/>
      <c r="C91" s="209">
        <v>5</v>
      </c>
      <c r="D91" s="212" t="s">
        <v>219</v>
      </c>
      <c r="E91" s="209">
        <v>17</v>
      </c>
      <c r="F91" s="209">
        <v>3273</v>
      </c>
      <c r="G91" s="214">
        <f t="shared" si="101"/>
        <v>192.52941176470588</v>
      </c>
      <c r="H91" s="501"/>
      <c r="I91" s="215">
        <f t="shared" si="109"/>
        <v>17</v>
      </c>
      <c r="J91" s="215">
        <f t="shared" si="109"/>
        <v>2801.893954252077</v>
      </c>
      <c r="K91" s="216">
        <f t="shared" si="109"/>
        <v>164.81729142659273</v>
      </c>
      <c r="L91" s="502"/>
      <c r="M91" s="215">
        <f>RANK(K91, K$87:$K$101)</f>
        <v>8</v>
      </c>
      <c r="N91" s="460"/>
      <c r="O91" s="460"/>
      <c r="P91" s="213">
        <v>17</v>
      </c>
      <c r="Q91" s="213">
        <v>2799.5798319327723</v>
      </c>
      <c r="R91" s="214">
        <f t="shared" si="102"/>
        <v>164.68116658428073</v>
      </c>
      <c r="S91" s="211">
        <f t="shared" si="110"/>
        <v>9</v>
      </c>
      <c r="T91" s="501"/>
      <c r="U91" s="213">
        <v>17</v>
      </c>
      <c r="V91" s="213">
        <v>2799.9999999999991</v>
      </c>
      <c r="W91" s="214">
        <f t="shared" si="103"/>
        <v>164.70588235294113</v>
      </c>
      <c r="X91" s="211">
        <f t="shared" si="111"/>
        <v>9</v>
      </c>
      <c r="Y91" s="501"/>
      <c r="Z91" s="213">
        <v>17</v>
      </c>
      <c r="AA91" s="213">
        <v>2801.4265335235377</v>
      </c>
      <c r="AB91" s="214">
        <f t="shared" si="104"/>
        <v>164.78979608961987</v>
      </c>
      <c r="AC91" s="211">
        <f t="shared" si="112"/>
        <v>9</v>
      </c>
      <c r="AD91" s="501"/>
      <c r="AE91" s="213">
        <v>17</v>
      </c>
      <c r="AF91" s="213">
        <v>2802.1534320323035</v>
      </c>
      <c r="AG91" s="214">
        <f t="shared" si="105"/>
        <v>164.83255482542961</v>
      </c>
      <c r="AH91" s="211">
        <f t="shared" si="113"/>
        <v>9</v>
      </c>
      <c r="AI91" s="501"/>
      <c r="AJ91" s="213">
        <v>17</v>
      </c>
      <c r="AK91" s="213">
        <v>2802.5524156791257</v>
      </c>
      <c r="AL91" s="214">
        <f t="shared" si="106"/>
        <v>164.85602445171327</v>
      </c>
      <c r="AM91" s="211">
        <f t="shared" si="114"/>
        <v>9</v>
      </c>
      <c r="AN91" s="501"/>
      <c r="AO91" s="213">
        <v>17</v>
      </c>
      <c r="AP91" s="213">
        <v>2803.1847133757919</v>
      </c>
      <c r="AQ91" s="214">
        <f t="shared" si="107"/>
        <v>164.89321843387012</v>
      </c>
      <c r="AR91" s="211">
        <f t="shared" si="115"/>
        <v>8</v>
      </c>
      <c r="AS91" s="501"/>
      <c r="AT91" s="213">
        <v>17</v>
      </c>
      <c r="AU91" s="213">
        <v>2804.3607532210076</v>
      </c>
      <c r="AV91" s="214">
        <f t="shared" si="108"/>
        <v>164.96239724829456</v>
      </c>
      <c r="AW91" s="211">
        <f t="shared" si="116"/>
        <v>9</v>
      </c>
      <c r="AX91" s="501"/>
    </row>
    <row r="92" spans="2:50" ht="14.25" hidden="1" customHeight="1" outlineLevel="1">
      <c r="B92" s="460"/>
      <c r="C92" s="209">
        <v>6</v>
      </c>
      <c r="D92" s="212" t="s">
        <v>213</v>
      </c>
      <c r="E92" s="209">
        <v>6</v>
      </c>
      <c r="F92" s="209">
        <v>2500</v>
      </c>
      <c r="G92" s="214">
        <f t="shared" si="101"/>
        <v>416.66666666666669</v>
      </c>
      <c r="H92" s="501"/>
      <c r="I92" s="215">
        <f t="shared" si="109"/>
        <v>6</v>
      </c>
      <c r="J92" s="215">
        <f t="shared" si="109"/>
        <v>2118.0587477223808</v>
      </c>
      <c r="K92" s="216">
        <f t="shared" si="109"/>
        <v>353.00979128706348</v>
      </c>
      <c r="L92" s="502"/>
      <c r="M92" s="215">
        <f>RANK(K92, K$87:$K$101)</f>
        <v>4</v>
      </c>
      <c r="N92" s="460"/>
      <c r="O92" s="460"/>
      <c r="P92" s="213">
        <v>6</v>
      </c>
      <c r="Q92" s="213">
        <v>2115.375446960667</v>
      </c>
      <c r="R92" s="214">
        <f t="shared" si="102"/>
        <v>352.56257449344452</v>
      </c>
      <c r="S92" s="211">
        <f>RANK(R92, R$87:R$101)</f>
        <v>3</v>
      </c>
      <c r="T92" s="501"/>
      <c r="U92" s="213">
        <v>6</v>
      </c>
      <c r="V92" s="213">
        <v>2115.846994535515</v>
      </c>
      <c r="W92" s="214">
        <f t="shared" si="103"/>
        <v>352.64116575591919</v>
      </c>
      <c r="X92" s="211">
        <f t="shared" si="111"/>
        <v>3</v>
      </c>
      <c r="Y92" s="501"/>
      <c r="Z92" s="213">
        <v>6</v>
      </c>
      <c r="AA92" s="213">
        <v>2116.1995898837913</v>
      </c>
      <c r="AB92" s="214">
        <f t="shared" si="104"/>
        <v>352.69993164729857</v>
      </c>
      <c r="AC92" s="211">
        <f t="shared" si="112"/>
        <v>3</v>
      </c>
      <c r="AD92" s="501"/>
      <c r="AE92" s="213">
        <v>6</v>
      </c>
      <c r="AF92" s="213">
        <v>2116.3247100802928</v>
      </c>
      <c r="AG92" s="214">
        <f t="shared" si="105"/>
        <v>352.72078501338211</v>
      </c>
      <c r="AH92" s="211">
        <f t="shared" si="113"/>
        <v>3</v>
      </c>
      <c r="AI92" s="501"/>
      <c r="AJ92" s="213">
        <v>6</v>
      </c>
      <c r="AK92" s="213">
        <v>2118.0388529139727</v>
      </c>
      <c r="AL92" s="214">
        <f t="shared" si="106"/>
        <v>353.00647548566212</v>
      </c>
      <c r="AM92" s="211">
        <f t="shared" si="114"/>
        <v>4</v>
      </c>
      <c r="AN92" s="501"/>
      <c r="AO92" s="213">
        <v>6</v>
      </c>
      <c r="AP92" s="213">
        <v>2120.520067834927</v>
      </c>
      <c r="AQ92" s="214">
        <f t="shared" si="107"/>
        <v>353.42001130582116</v>
      </c>
      <c r="AR92" s="211">
        <f t="shared" si="115"/>
        <v>4</v>
      </c>
      <c r="AS92" s="501"/>
      <c r="AT92" s="213">
        <v>6</v>
      </c>
      <c r="AU92" s="213">
        <v>2124.1055718475022</v>
      </c>
      <c r="AV92" s="214">
        <f t="shared" si="108"/>
        <v>354.01759530791702</v>
      </c>
      <c r="AW92" s="211">
        <f t="shared" si="116"/>
        <v>4</v>
      </c>
      <c r="AX92" s="501"/>
    </row>
    <row r="93" spans="2:50" ht="14.25" hidden="1" customHeight="1" outlineLevel="1">
      <c r="B93" s="460"/>
      <c r="C93" s="209">
        <v>7</v>
      </c>
      <c r="D93" s="212" t="s">
        <v>216</v>
      </c>
      <c r="E93" s="209">
        <v>11</v>
      </c>
      <c r="F93" s="209">
        <v>3000</v>
      </c>
      <c r="G93" s="214">
        <f t="shared" si="101"/>
        <v>272.72727272727275</v>
      </c>
      <c r="H93" s="501"/>
      <c r="I93" s="215">
        <f t="shared" si="109"/>
        <v>11</v>
      </c>
      <c r="J93" s="215">
        <f t="shared" si="109"/>
        <v>2569.7344330642786</v>
      </c>
      <c r="K93" s="216">
        <f t="shared" si="109"/>
        <v>233.61222118766173</v>
      </c>
      <c r="L93" s="502"/>
      <c r="M93" s="215">
        <f>RANK(K93, K$87:$K$101)</f>
        <v>5</v>
      </c>
      <c r="N93" s="460"/>
      <c r="O93" s="460"/>
      <c r="P93" s="213">
        <v>11</v>
      </c>
      <c r="Q93" s="213">
        <v>2569.1679748822626</v>
      </c>
      <c r="R93" s="214">
        <f t="shared" si="102"/>
        <v>233.5607249892966</v>
      </c>
      <c r="S93" s="211">
        <f t="shared" si="110"/>
        <v>6</v>
      </c>
      <c r="T93" s="501"/>
      <c r="U93" s="213">
        <v>11</v>
      </c>
      <c r="V93" s="213">
        <v>2569.639468690702</v>
      </c>
      <c r="W93" s="214">
        <f t="shared" si="103"/>
        <v>233.60358806279109</v>
      </c>
      <c r="X93" s="211">
        <f t="shared" si="111"/>
        <v>5</v>
      </c>
      <c r="Y93" s="501"/>
      <c r="Z93" s="213">
        <v>11</v>
      </c>
      <c r="AA93" s="213">
        <v>2569.0365448504967</v>
      </c>
      <c r="AB93" s="214">
        <f t="shared" si="104"/>
        <v>233.5487768045906</v>
      </c>
      <c r="AC93" s="211">
        <f t="shared" si="112"/>
        <v>6</v>
      </c>
      <c r="AD93" s="501"/>
      <c r="AE93" s="213">
        <v>11</v>
      </c>
      <c r="AF93" s="213">
        <v>2570.3580349708527</v>
      </c>
      <c r="AG93" s="214">
        <f t="shared" si="105"/>
        <v>233.66891227007753</v>
      </c>
      <c r="AH93" s="211">
        <f t="shared" si="113"/>
        <v>5</v>
      </c>
      <c r="AI93" s="501"/>
      <c r="AJ93" s="213">
        <v>11</v>
      </c>
      <c r="AK93" s="213">
        <v>2569.0841276419392</v>
      </c>
      <c r="AL93" s="214">
        <f t="shared" si="106"/>
        <v>233.55310251290356</v>
      </c>
      <c r="AM93" s="211">
        <f t="shared" si="114"/>
        <v>6</v>
      </c>
      <c r="AN93" s="501"/>
      <c r="AO93" s="213">
        <v>11</v>
      </c>
      <c r="AP93" s="213">
        <v>2570.3571428571408</v>
      </c>
      <c r="AQ93" s="214">
        <f t="shared" si="107"/>
        <v>233.66883116883099</v>
      </c>
      <c r="AR93" s="211">
        <f t="shared" si="115"/>
        <v>5</v>
      </c>
      <c r="AS93" s="501"/>
      <c r="AT93" s="213">
        <v>11</v>
      </c>
      <c r="AU93" s="213">
        <v>2570.4977375565572</v>
      </c>
      <c r="AV93" s="214">
        <f t="shared" si="108"/>
        <v>233.68161250514157</v>
      </c>
      <c r="AW93" s="211">
        <f t="shared" si="116"/>
        <v>6</v>
      </c>
      <c r="AX93" s="501"/>
    </row>
    <row r="94" spans="2:50" ht="14.25" hidden="1" customHeight="1" outlineLevel="1">
      <c r="B94" s="460"/>
      <c r="C94" s="209">
        <v>8</v>
      </c>
      <c r="D94" s="212" t="s">
        <v>225</v>
      </c>
      <c r="E94" s="209">
        <v>12</v>
      </c>
      <c r="F94" s="209">
        <v>3000</v>
      </c>
      <c r="G94" s="214">
        <f t="shared" si="101"/>
        <v>250</v>
      </c>
      <c r="H94" s="501"/>
      <c r="I94" s="215">
        <f t="shared" si="109"/>
        <v>12</v>
      </c>
      <c r="J94" s="215">
        <f t="shared" si="109"/>
        <v>2568.8178284882711</v>
      </c>
      <c r="K94" s="216">
        <f t="shared" si="109"/>
        <v>214.06815237402262</v>
      </c>
      <c r="L94" s="502"/>
      <c r="M94" s="215">
        <f>RANK(K94, K$87:$K$101)</f>
        <v>7</v>
      </c>
      <c r="N94" s="460"/>
      <c r="O94" s="460"/>
      <c r="P94" s="213">
        <v>12</v>
      </c>
      <c r="Q94" s="213">
        <v>2567.3812754409787</v>
      </c>
      <c r="R94" s="214">
        <f t="shared" si="102"/>
        <v>213.94843962008156</v>
      </c>
      <c r="S94" s="211">
        <f t="shared" si="110"/>
        <v>7</v>
      </c>
      <c r="T94" s="501"/>
      <c r="U94" s="213">
        <v>12</v>
      </c>
      <c r="V94" s="213">
        <v>2567.7490368739655</v>
      </c>
      <c r="W94" s="214">
        <f t="shared" si="103"/>
        <v>213.97908640616379</v>
      </c>
      <c r="X94" s="211">
        <f t="shared" si="111"/>
        <v>7</v>
      </c>
      <c r="Y94" s="501"/>
      <c r="Z94" s="213">
        <v>12</v>
      </c>
      <c r="AA94" s="213">
        <v>2567.8700361010815</v>
      </c>
      <c r="AB94" s="214">
        <f t="shared" si="104"/>
        <v>213.98916967509012</v>
      </c>
      <c r="AC94" s="211">
        <f t="shared" si="112"/>
        <v>7</v>
      </c>
      <c r="AD94" s="501"/>
      <c r="AE94" s="213">
        <v>12</v>
      </c>
      <c r="AF94" s="213">
        <v>2569.1881188118764</v>
      </c>
      <c r="AG94" s="214">
        <f t="shared" si="105"/>
        <v>214.0990099009897</v>
      </c>
      <c r="AH94" s="211">
        <f t="shared" si="113"/>
        <v>7</v>
      </c>
      <c r="AI94" s="501"/>
      <c r="AJ94" s="213">
        <v>12</v>
      </c>
      <c r="AK94" s="213">
        <v>2569.3311582381716</v>
      </c>
      <c r="AL94" s="214">
        <f t="shared" si="106"/>
        <v>214.11092985318098</v>
      </c>
      <c r="AM94" s="211">
        <f t="shared" si="114"/>
        <v>7</v>
      </c>
      <c r="AN94" s="501"/>
      <c r="AO94" s="213">
        <v>12</v>
      </c>
      <c r="AP94" s="213">
        <v>2569.9999999999991</v>
      </c>
      <c r="AQ94" s="214">
        <f t="shared" si="107"/>
        <v>214.1666666666666</v>
      </c>
      <c r="AR94" s="211">
        <f t="shared" si="115"/>
        <v>7</v>
      </c>
      <c r="AS94" s="501"/>
      <c r="AT94" s="213">
        <v>12</v>
      </c>
      <c r="AU94" s="213">
        <v>2570.2051739518265</v>
      </c>
      <c r="AV94" s="214">
        <f t="shared" si="108"/>
        <v>214.18376449598554</v>
      </c>
      <c r="AW94" s="211">
        <f t="shared" si="116"/>
        <v>7</v>
      </c>
      <c r="AX94" s="501"/>
    </row>
    <row r="95" spans="2:50" ht="14.25" hidden="1" customHeight="1" outlineLevel="1">
      <c r="B95" s="460"/>
      <c r="C95" s="209">
        <v>9</v>
      </c>
      <c r="D95" s="212" t="s">
        <v>221</v>
      </c>
      <c r="E95" s="209">
        <v>17</v>
      </c>
      <c r="F95" s="209">
        <v>3273</v>
      </c>
      <c r="G95" s="214">
        <f t="shared" si="101"/>
        <v>192.52941176470588</v>
      </c>
      <c r="H95" s="501"/>
      <c r="I95" s="215">
        <f t="shared" si="109"/>
        <v>17</v>
      </c>
      <c r="J95" s="215">
        <f t="shared" si="109"/>
        <v>2801.3686947498895</v>
      </c>
      <c r="K95" s="216">
        <f t="shared" si="109"/>
        <v>164.78639380881705</v>
      </c>
      <c r="L95" s="502"/>
      <c r="M95" s="215">
        <f>RANK(K95, K$87:$K$101)</f>
        <v>10</v>
      </c>
      <c r="N95" s="460"/>
      <c r="O95" s="460"/>
      <c r="P95" s="213">
        <v>17</v>
      </c>
      <c r="Q95" s="213">
        <v>2799.8735377805865</v>
      </c>
      <c r="R95" s="214">
        <f t="shared" si="102"/>
        <v>164.69844339885802</v>
      </c>
      <c r="S95" s="211">
        <f t="shared" si="110"/>
        <v>8</v>
      </c>
      <c r="T95" s="501"/>
      <c r="U95" s="213">
        <v>17</v>
      </c>
      <c r="V95" s="213">
        <v>2799.7392438070378</v>
      </c>
      <c r="W95" s="214">
        <f t="shared" si="103"/>
        <v>164.69054375335517</v>
      </c>
      <c r="X95" s="211">
        <f t="shared" si="111"/>
        <v>10</v>
      </c>
      <c r="Y95" s="501"/>
      <c r="Z95" s="213">
        <v>17</v>
      </c>
      <c r="AA95" s="213">
        <v>2800.2751031636863</v>
      </c>
      <c r="AB95" s="214">
        <f t="shared" si="104"/>
        <v>164.72206489198155</v>
      </c>
      <c r="AC95" s="211">
        <f t="shared" si="112"/>
        <v>11</v>
      </c>
      <c r="AD95" s="501"/>
      <c r="AE95" s="213">
        <v>17</v>
      </c>
      <c r="AF95" s="213">
        <v>2800.3139717425415</v>
      </c>
      <c r="AG95" s="214">
        <f t="shared" si="105"/>
        <v>164.72435127897302</v>
      </c>
      <c r="AH95" s="211">
        <f t="shared" si="113"/>
        <v>11</v>
      </c>
      <c r="AI95" s="501"/>
      <c r="AJ95" s="213">
        <v>17</v>
      </c>
      <c r="AK95" s="213">
        <v>2802.4530471445019</v>
      </c>
      <c r="AL95" s="214">
        <f t="shared" si="106"/>
        <v>164.85017924379423</v>
      </c>
      <c r="AM95" s="211">
        <f t="shared" si="114"/>
        <v>10</v>
      </c>
      <c r="AN95" s="501"/>
      <c r="AO95" s="213">
        <v>17</v>
      </c>
      <c r="AP95" s="213">
        <v>2803.1665611146313</v>
      </c>
      <c r="AQ95" s="214">
        <f t="shared" si="107"/>
        <v>164.89215065380185</v>
      </c>
      <c r="AR95" s="211">
        <f t="shared" si="115"/>
        <v>9</v>
      </c>
      <c r="AS95" s="501"/>
      <c r="AT95" s="213">
        <v>17</v>
      </c>
      <c r="AU95" s="213">
        <v>2803.7593984962405</v>
      </c>
      <c r="AV95" s="214">
        <f t="shared" si="108"/>
        <v>164.92702344095531</v>
      </c>
      <c r="AW95" s="211">
        <f t="shared" si="116"/>
        <v>11</v>
      </c>
      <c r="AX95" s="501"/>
    </row>
    <row r="96" spans="2:50" ht="14.25" hidden="1" customHeight="1" outlineLevel="1">
      <c r="B96" s="460"/>
      <c r="C96" s="209">
        <v>10</v>
      </c>
      <c r="D96" s="212" t="s">
        <v>222</v>
      </c>
      <c r="E96" s="209">
        <v>17</v>
      </c>
      <c r="F96" s="209">
        <v>3273</v>
      </c>
      <c r="G96" s="214">
        <f t="shared" si="101"/>
        <v>192.52941176470588</v>
      </c>
      <c r="H96" s="501"/>
      <c r="I96" s="215">
        <f t="shared" si="109"/>
        <v>17</v>
      </c>
      <c r="J96" s="215">
        <f t="shared" si="109"/>
        <v>2801.2981063186235</v>
      </c>
      <c r="K96" s="216">
        <f t="shared" si="109"/>
        <v>164.78224154815433</v>
      </c>
      <c r="L96" s="502"/>
      <c r="M96" s="215">
        <f>RANK(K96, K$87:$K$101)</f>
        <v>11</v>
      </c>
      <c r="N96" s="460"/>
      <c r="O96" s="460"/>
      <c r="P96" s="213">
        <v>17</v>
      </c>
      <c r="Q96" s="213">
        <v>2799.2373689227893</v>
      </c>
      <c r="R96" s="214">
        <f t="shared" si="102"/>
        <v>164.66102170134056</v>
      </c>
      <c r="S96" s="211">
        <f t="shared" si="110"/>
        <v>11</v>
      </c>
      <c r="T96" s="501"/>
      <c r="U96" s="213">
        <v>17</v>
      </c>
      <c r="V96" s="213">
        <v>2800.0000000000005</v>
      </c>
      <c r="W96" s="214">
        <f t="shared" si="103"/>
        <v>164.70588235294122</v>
      </c>
      <c r="X96" s="211">
        <f t="shared" si="111"/>
        <v>8</v>
      </c>
      <c r="Y96" s="501"/>
      <c r="Z96" s="213">
        <v>17</v>
      </c>
      <c r="AA96" s="213">
        <v>2800.4081632653069</v>
      </c>
      <c r="AB96" s="214">
        <f t="shared" si="104"/>
        <v>164.72989195678275</v>
      </c>
      <c r="AC96" s="211">
        <f t="shared" si="112"/>
        <v>10</v>
      </c>
      <c r="AD96" s="501"/>
      <c r="AE96" s="213">
        <v>17</v>
      </c>
      <c r="AF96" s="213">
        <v>2801.4285714285706</v>
      </c>
      <c r="AG96" s="214">
        <f t="shared" si="105"/>
        <v>164.7899159663865</v>
      </c>
      <c r="AH96" s="211">
        <f t="shared" si="113"/>
        <v>10</v>
      </c>
      <c r="AI96" s="501"/>
      <c r="AJ96" s="213">
        <v>17</v>
      </c>
      <c r="AK96" s="213">
        <v>2802.1546748749515</v>
      </c>
      <c r="AL96" s="214">
        <f t="shared" si="106"/>
        <v>164.83262793382067</v>
      </c>
      <c r="AM96" s="211">
        <f t="shared" si="114"/>
        <v>11</v>
      </c>
      <c r="AN96" s="501"/>
      <c r="AO96" s="213">
        <v>17</v>
      </c>
      <c r="AP96" s="213">
        <v>2801.6833926837198</v>
      </c>
      <c r="AQ96" s="214">
        <f t="shared" si="107"/>
        <v>164.80490545198353</v>
      </c>
      <c r="AR96" s="211">
        <f t="shared" si="115"/>
        <v>11</v>
      </c>
      <c r="AS96" s="501"/>
      <c r="AT96" s="213">
        <v>17</v>
      </c>
      <c r="AU96" s="213">
        <v>2804.1745730550238</v>
      </c>
      <c r="AV96" s="214">
        <f t="shared" si="108"/>
        <v>164.95144547382492</v>
      </c>
      <c r="AW96" s="211">
        <f t="shared" si="116"/>
        <v>10</v>
      </c>
      <c r="AX96" s="501"/>
    </row>
    <row r="97" spans="2:50" ht="14.25" hidden="1" customHeight="1" outlineLevel="1">
      <c r="B97" s="460"/>
      <c r="C97" s="209">
        <v>11</v>
      </c>
      <c r="D97" s="212" t="s">
        <v>220</v>
      </c>
      <c r="E97" s="209">
        <v>11</v>
      </c>
      <c r="F97" s="209">
        <v>3000</v>
      </c>
      <c r="G97" s="214">
        <f t="shared" si="101"/>
        <v>272.72727272727275</v>
      </c>
      <c r="H97" s="501"/>
      <c r="I97" s="215">
        <f t="shared" si="109"/>
        <v>11</v>
      </c>
      <c r="J97" s="215">
        <f t="shared" si="109"/>
        <v>2569.3608283763529</v>
      </c>
      <c r="K97" s="216">
        <f t="shared" si="109"/>
        <v>233.578257125123</v>
      </c>
      <c r="L97" s="502"/>
      <c r="M97" s="215">
        <f>RANK(K97, K$87:$K$101)</f>
        <v>6</v>
      </c>
      <c r="N97" s="460"/>
      <c r="O97" s="460"/>
      <c r="P97" s="213">
        <v>11</v>
      </c>
      <c r="Q97" s="213">
        <v>2569.4493783303724</v>
      </c>
      <c r="R97" s="214">
        <f t="shared" si="102"/>
        <v>233.58630712094293</v>
      </c>
      <c r="S97" s="211">
        <f t="shared" si="110"/>
        <v>5</v>
      </c>
      <c r="T97" s="501"/>
      <c r="U97" s="213">
        <v>11</v>
      </c>
      <c r="V97" s="213">
        <v>2568.8667496886624</v>
      </c>
      <c r="W97" s="214">
        <f t="shared" si="103"/>
        <v>233.53334088078748</v>
      </c>
      <c r="X97" s="211">
        <f t="shared" si="111"/>
        <v>6</v>
      </c>
      <c r="Y97" s="501"/>
      <c r="Z97" s="213">
        <v>11</v>
      </c>
      <c r="AA97" s="213">
        <v>2569.1479252454851</v>
      </c>
      <c r="AB97" s="214">
        <f t="shared" si="104"/>
        <v>233.55890229504411</v>
      </c>
      <c r="AC97" s="211">
        <f t="shared" si="112"/>
        <v>5</v>
      </c>
      <c r="AD97" s="501"/>
      <c r="AE97" s="213">
        <v>11</v>
      </c>
      <c r="AF97" s="213">
        <v>2568.4055841293161</v>
      </c>
      <c r="AG97" s="214">
        <f t="shared" si="105"/>
        <v>233.49141673902875</v>
      </c>
      <c r="AH97" s="211">
        <f t="shared" si="113"/>
        <v>6</v>
      </c>
      <c r="AI97" s="501"/>
      <c r="AJ97" s="213">
        <v>11</v>
      </c>
      <c r="AK97" s="213">
        <v>2569.2362344582543</v>
      </c>
      <c r="AL97" s="214">
        <f t="shared" si="106"/>
        <v>233.56693040529584</v>
      </c>
      <c r="AM97" s="211">
        <f t="shared" si="114"/>
        <v>5</v>
      </c>
      <c r="AN97" s="501"/>
      <c r="AO97" s="213">
        <v>11</v>
      </c>
      <c r="AP97" s="213">
        <v>2569.743895175704</v>
      </c>
      <c r="AQ97" s="214">
        <f t="shared" si="107"/>
        <v>233.61308137960944</v>
      </c>
      <c r="AR97" s="211">
        <f t="shared" si="115"/>
        <v>6</v>
      </c>
      <c r="AS97" s="501"/>
      <c r="AT97" s="213">
        <v>11</v>
      </c>
      <c r="AU97" s="213">
        <v>2570.6760316066752</v>
      </c>
      <c r="AV97" s="214">
        <f t="shared" si="108"/>
        <v>233.6978210551523</v>
      </c>
      <c r="AW97" s="211">
        <f t="shared" si="116"/>
        <v>5</v>
      </c>
      <c r="AX97" s="501"/>
    </row>
    <row r="98" spans="2:50" ht="14.25" hidden="1" customHeight="1" outlineLevel="1">
      <c r="B98" s="460"/>
      <c r="C98" s="209">
        <v>12</v>
      </c>
      <c r="D98" s="212"/>
      <c r="E98" s="209"/>
      <c r="F98" s="209"/>
      <c r="G98" s="214"/>
      <c r="H98" s="501"/>
      <c r="I98" s="215"/>
      <c r="J98" s="215"/>
      <c r="K98" s="216"/>
      <c r="L98" s="502"/>
      <c r="M98" s="215"/>
      <c r="N98" s="460"/>
      <c r="O98" s="460"/>
      <c r="P98" s="209"/>
      <c r="Q98" s="209"/>
      <c r="R98" s="214"/>
      <c r="S98" s="211"/>
      <c r="T98" s="501"/>
      <c r="U98" s="209"/>
      <c r="V98" s="209"/>
      <c r="W98" s="214"/>
      <c r="X98" s="211"/>
      <c r="Y98" s="501"/>
      <c r="Z98" s="209"/>
      <c r="AA98" s="209"/>
      <c r="AB98" s="214"/>
      <c r="AC98" s="211"/>
      <c r="AD98" s="501"/>
      <c r="AE98" s="209"/>
      <c r="AF98" s="209"/>
      <c r="AG98" s="214"/>
      <c r="AH98" s="211"/>
      <c r="AI98" s="501"/>
      <c r="AJ98" s="209"/>
      <c r="AK98" s="209"/>
      <c r="AL98" s="214"/>
      <c r="AM98" s="211"/>
      <c r="AN98" s="501"/>
      <c r="AO98" s="209"/>
      <c r="AP98" s="209"/>
      <c r="AQ98" s="214"/>
      <c r="AR98" s="211"/>
      <c r="AS98" s="501"/>
      <c r="AT98" s="209"/>
      <c r="AU98" s="209"/>
      <c r="AV98" s="214"/>
      <c r="AW98" s="211"/>
      <c r="AX98" s="501"/>
    </row>
    <row r="99" spans="2:50" ht="14.25" hidden="1" customHeight="1" outlineLevel="1">
      <c r="B99" s="460"/>
      <c r="C99" s="209">
        <v>13</v>
      </c>
      <c r="D99" s="212"/>
      <c r="E99" s="209"/>
      <c r="F99" s="209"/>
      <c r="G99" s="214"/>
      <c r="H99" s="501"/>
      <c r="I99" s="215"/>
      <c r="J99" s="215"/>
      <c r="K99" s="216"/>
      <c r="L99" s="502"/>
      <c r="M99" s="215"/>
      <c r="N99" s="460"/>
      <c r="O99" s="460"/>
      <c r="P99" s="209"/>
      <c r="Q99" s="209"/>
      <c r="R99" s="214"/>
      <c r="S99" s="211"/>
      <c r="T99" s="501"/>
      <c r="U99" s="209"/>
      <c r="V99" s="209"/>
      <c r="W99" s="214"/>
      <c r="X99" s="211"/>
      <c r="Y99" s="501"/>
      <c r="Z99" s="209"/>
      <c r="AA99" s="209"/>
      <c r="AB99" s="214"/>
      <c r="AC99" s="211"/>
      <c r="AD99" s="501"/>
      <c r="AE99" s="209"/>
      <c r="AF99" s="209"/>
      <c r="AG99" s="214"/>
      <c r="AH99" s="211"/>
      <c r="AI99" s="501"/>
      <c r="AJ99" s="209"/>
      <c r="AK99" s="209"/>
      <c r="AL99" s="214"/>
      <c r="AM99" s="211"/>
      <c r="AN99" s="501"/>
      <c r="AO99" s="209"/>
      <c r="AP99" s="209"/>
      <c r="AQ99" s="214"/>
      <c r="AR99" s="211"/>
      <c r="AS99" s="501"/>
      <c r="AT99" s="209"/>
      <c r="AU99" s="209"/>
      <c r="AV99" s="214"/>
      <c r="AW99" s="211"/>
      <c r="AX99" s="501"/>
    </row>
    <row r="100" spans="2:50" ht="14.25" hidden="1" customHeight="1" outlineLevel="1">
      <c r="B100" s="460"/>
      <c r="C100" s="209">
        <v>14</v>
      </c>
      <c r="D100" s="212"/>
      <c r="E100" s="209"/>
      <c r="F100" s="209"/>
      <c r="G100" s="214"/>
      <c r="H100" s="501"/>
      <c r="I100" s="215"/>
      <c r="J100" s="215"/>
      <c r="K100" s="216"/>
      <c r="L100" s="502"/>
      <c r="M100" s="215"/>
      <c r="N100" s="460"/>
      <c r="O100" s="460"/>
      <c r="P100" s="209"/>
      <c r="Q100" s="209"/>
      <c r="R100" s="214"/>
      <c r="S100" s="211"/>
      <c r="T100" s="501"/>
      <c r="U100" s="209"/>
      <c r="V100" s="209"/>
      <c r="W100" s="214"/>
      <c r="X100" s="211"/>
      <c r="Y100" s="501"/>
      <c r="Z100" s="209"/>
      <c r="AA100" s="209"/>
      <c r="AB100" s="214"/>
      <c r="AC100" s="211"/>
      <c r="AD100" s="501"/>
      <c r="AE100" s="209"/>
      <c r="AF100" s="209"/>
      <c r="AG100" s="214"/>
      <c r="AH100" s="211"/>
      <c r="AI100" s="501"/>
      <c r="AJ100" s="209"/>
      <c r="AK100" s="209"/>
      <c r="AL100" s="214"/>
      <c r="AM100" s="211"/>
      <c r="AN100" s="501"/>
      <c r="AO100" s="209"/>
      <c r="AP100" s="209"/>
      <c r="AQ100" s="214"/>
      <c r="AR100" s="211"/>
      <c r="AS100" s="501"/>
      <c r="AT100" s="209"/>
      <c r="AU100" s="209"/>
      <c r="AV100" s="214"/>
      <c r="AW100" s="211"/>
      <c r="AX100" s="501"/>
    </row>
    <row r="101" spans="2:50" ht="14.25" hidden="1" customHeight="1" outlineLevel="1">
      <c r="B101" s="460"/>
      <c r="C101" s="209">
        <v>15</v>
      </c>
      <c r="D101" s="212"/>
      <c r="E101" s="209"/>
      <c r="F101" s="209"/>
      <c r="G101" s="214"/>
      <c r="H101" s="501"/>
      <c r="I101" s="215"/>
      <c r="J101" s="215"/>
      <c r="K101" s="216"/>
      <c r="L101" s="502"/>
      <c r="M101" s="215"/>
      <c r="N101" s="460"/>
      <c r="O101" s="460"/>
      <c r="P101" s="209"/>
      <c r="Q101" s="213"/>
      <c r="R101" s="214"/>
      <c r="S101" s="211"/>
      <c r="T101" s="501"/>
      <c r="U101" s="209"/>
      <c r="V101" s="209"/>
      <c r="W101" s="214"/>
      <c r="X101" s="211"/>
      <c r="Y101" s="501"/>
      <c r="Z101" s="209"/>
      <c r="AA101" s="209"/>
      <c r="AB101" s="214"/>
      <c r="AC101" s="211"/>
      <c r="AD101" s="501"/>
      <c r="AE101" s="209"/>
      <c r="AF101" s="209"/>
      <c r="AG101" s="214"/>
      <c r="AH101" s="211"/>
      <c r="AI101" s="501"/>
      <c r="AJ101" s="209"/>
      <c r="AK101" s="209"/>
      <c r="AL101" s="214"/>
      <c r="AM101" s="211"/>
      <c r="AN101" s="501"/>
      <c r="AO101" s="209"/>
      <c r="AP101" s="209"/>
      <c r="AQ101" s="214"/>
      <c r="AR101" s="211"/>
      <c r="AS101" s="501"/>
      <c r="AT101" s="209"/>
      <c r="AU101" s="209"/>
      <c r="AV101" s="214"/>
      <c r="AW101" s="211"/>
      <c r="AX101" s="501"/>
    </row>
    <row r="102" spans="2:50" ht="14.25" customHeight="1" collapsed="1">
      <c r="B102" s="552" t="s">
        <v>203</v>
      </c>
      <c r="C102" s="503"/>
      <c r="D102" s="503"/>
      <c r="E102" s="503"/>
      <c r="F102" s="503"/>
      <c r="G102" s="503"/>
      <c r="H102" s="503"/>
      <c r="I102" s="503"/>
      <c r="J102" s="503"/>
      <c r="K102" s="503"/>
      <c r="L102" s="503"/>
      <c r="M102" s="504"/>
      <c r="N102" s="521" t="s">
        <v>128</v>
      </c>
      <c r="O102" s="521" t="s">
        <v>77</v>
      </c>
      <c r="P102" s="559">
        <f>AT82+1</f>
        <v>45902</v>
      </c>
      <c r="Q102" s="560"/>
      <c r="R102" s="560"/>
      <c r="S102" s="560"/>
      <c r="T102" s="560"/>
      <c r="U102" s="561">
        <f>P102+1</f>
        <v>45903</v>
      </c>
      <c r="V102" s="562"/>
      <c r="W102" s="562"/>
      <c r="X102" s="562"/>
      <c r="Y102" s="562"/>
      <c r="Z102" s="559">
        <f t="shared" ref="Z102" si="117">U102+1</f>
        <v>45904</v>
      </c>
      <c r="AA102" s="560"/>
      <c r="AB102" s="560"/>
      <c r="AC102" s="560"/>
      <c r="AD102" s="560"/>
      <c r="AE102" s="561">
        <f t="shared" ref="AE102" si="118">Z102+1</f>
        <v>45905</v>
      </c>
      <c r="AF102" s="562"/>
      <c r="AG102" s="562"/>
      <c r="AH102" s="562"/>
      <c r="AI102" s="562"/>
      <c r="AJ102" s="563">
        <f t="shared" ref="AJ102" si="119">AE102+1</f>
        <v>45906</v>
      </c>
      <c r="AK102" s="564"/>
      <c r="AL102" s="564"/>
      <c r="AM102" s="564"/>
      <c r="AN102" s="565"/>
      <c r="AO102" s="561">
        <f t="shared" ref="AO102" si="120">AJ102+1</f>
        <v>45907</v>
      </c>
      <c r="AP102" s="562"/>
      <c r="AQ102" s="562"/>
      <c r="AR102" s="562"/>
      <c r="AS102" s="562"/>
      <c r="AT102" s="563">
        <f t="shared" ref="AT102" si="121">AO102+1</f>
        <v>45908</v>
      </c>
      <c r="AU102" s="564"/>
      <c r="AV102" s="564"/>
      <c r="AW102" s="564"/>
      <c r="AX102" s="565"/>
    </row>
    <row r="103" spans="2:50" ht="14.25" customHeight="1">
      <c r="B103" s="505"/>
      <c r="C103" s="505"/>
      <c r="D103" s="505"/>
      <c r="E103" s="505"/>
      <c r="F103" s="505"/>
      <c r="G103" s="505"/>
      <c r="H103" s="505"/>
      <c r="I103" s="505"/>
      <c r="J103" s="505"/>
      <c r="K103" s="505"/>
      <c r="L103" s="505"/>
      <c r="M103" s="506"/>
      <c r="N103" s="523"/>
      <c r="O103" s="523"/>
      <c r="P103" s="566">
        <f>P102</f>
        <v>45902</v>
      </c>
      <c r="Q103" s="566"/>
      <c r="R103" s="566"/>
      <c r="S103" s="566"/>
      <c r="T103" s="566"/>
      <c r="U103" s="567">
        <f>U102</f>
        <v>45903</v>
      </c>
      <c r="V103" s="567"/>
      <c r="W103" s="567"/>
      <c r="X103" s="567"/>
      <c r="Y103" s="567"/>
      <c r="Z103" s="566">
        <f t="shared" ref="Z103" si="122">Z102</f>
        <v>45904</v>
      </c>
      <c r="AA103" s="566"/>
      <c r="AB103" s="566"/>
      <c r="AC103" s="566"/>
      <c r="AD103" s="566"/>
      <c r="AE103" s="567">
        <f t="shared" ref="AE103" si="123">AE102</f>
        <v>45905</v>
      </c>
      <c r="AF103" s="567"/>
      <c r="AG103" s="567"/>
      <c r="AH103" s="567"/>
      <c r="AI103" s="567"/>
      <c r="AJ103" s="568">
        <f t="shared" ref="AJ103" si="124">AJ102</f>
        <v>45906</v>
      </c>
      <c r="AK103" s="569"/>
      <c r="AL103" s="569"/>
      <c r="AM103" s="569"/>
      <c r="AN103" s="570"/>
      <c r="AO103" s="567">
        <f t="shared" ref="AO103" si="125">AO102</f>
        <v>45907</v>
      </c>
      <c r="AP103" s="567"/>
      <c r="AQ103" s="567"/>
      <c r="AR103" s="567"/>
      <c r="AS103" s="567"/>
      <c r="AT103" s="568">
        <f t="shared" ref="AT103" si="126">AT102</f>
        <v>45908</v>
      </c>
      <c r="AU103" s="569"/>
      <c r="AV103" s="569"/>
      <c r="AW103" s="569"/>
      <c r="AX103" s="570"/>
    </row>
    <row r="104" spans="2:50" ht="14.25" customHeight="1">
      <c r="B104" s="460" t="s">
        <v>129</v>
      </c>
      <c r="C104" s="460" t="s">
        <v>130</v>
      </c>
      <c r="D104" s="460"/>
      <c r="E104" s="460" t="s">
        <v>131</v>
      </c>
      <c r="F104" s="460"/>
      <c r="G104" s="460"/>
      <c r="H104" s="460" t="s">
        <v>132</v>
      </c>
      <c r="I104" s="499" t="s">
        <v>133</v>
      </c>
      <c r="J104" s="499"/>
      <c r="K104" s="499"/>
      <c r="L104" s="499" t="s">
        <v>132</v>
      </c>
      <c r="M104" s="499" t="s">
        <v>134</v>
      </c>
      <c r="N104" s="460"/>
      <c r="O104" s="460" t="s">
        <v>135</v>
      </c>
      <c r="P104" s="460" t="s">
        <v>136</v>
      </c>
      <c r="Q104" s="460"/>
      <c r="R104" s="460"/>
      <c r="S104" s="460"/>
      <c r="T104" s="460" t="s">
        <v>132</v>
      </c>
      <c r="U104" s="460" t="s">
        <v>136</v>
      </c>
      <c r="V104" s="460"/>
      <c r="W104" s="460"/>
      <c r="X104" s="460"/>
      <c r="Y104" s="460" t="s">
        <v>132</v>
      </c>
      <c r="Z104" s="460" t="s">
        <v>136</v>
      </c>
      <c r="AA104" s="460"/>
      <c r="AB104" s="460"/>
      <c r="AC104" s="460"/>
      <c r="AD104" s="460" t="s">
        <v>132</v>
      </c>
      <c r="AE104" s="460" t="s">
        <v>136</v>
      </c>
      <c r="AF104" s="460"/>
      <c r="AG104" s="460"/>
      <c r="AH104" s="460"/>
      <c r="AI104" s="460" t="s">
        <v>132</v>
      </c>
      <c r="AJ104" s="460" t="s">
        <v>136</v>
      </c>
      <c r="AK104" s="460"/>
      <c r="AL104" s="460"/>
      <c r="AM104" s="460"/>
      <c r="AN104" s="460" t="s">
        <v>132</v>
      </c>
      <c r="AO104" s="460" t="s">
        <v>136</v>
      </c>
      <c r="AP104" s="460"/>
      <c r="AQ104" s="460"/>
      <c r="AR104" s="460"/>
      <c r="AS104" s="460" t="s">
        <v>132</v>
      </c>
      <c r="AT104" s="460" t="s">
        <v>136</v>
      </c>
      <c r="AU104" s="460"/>
      <c r="AV104" s="460"/>
      <c r="AW104" s="460"/>
      <c r="AX104" s="460" t="s">
        <v>132</v>
      </c>
    </row>
    <row r="105" spans="2:50" ht="14.25" customHeight="1">
      <c r="B105" s="460"/>
      <c r="C105" s="460"/>
      <c r="D105" s="460"/>
      <c r="E105" s="460" t="s">
        <v>137</v>
      </c>
      <c r="F105" s="460"/>
      <c r="G105" s="460"/>
      <c r="H105" s="460"/>
      <c r="I105" s="499" t="s">
        <v>137</v>
      </c>
      <c r="J105" s="499"/>
      <c r="K105" s="499"/>
      <c r="L105" s="499"/>
      <c r="M105" s="499"/>
      <c r="N105" s="460"/>
      <c r="O105" s="460"/>
      <c r="P105" s="460" t="s">
        <v>138</v>
      </c>
      <c r="Q105" s="460"/>
      <c r="R105" s="460"/>
      <c r="S105" s="460"/>
      <c r="T105" s="460"/>
      <c r="U105" s="460" t="s">
        <v>138</v>
      </c>
      <c r="V105" s="460"/>
      <c r="W105" s="460"/>
      <c r="X105" s="460"/>
      <c r="Y105" s="460"/>
      <c r="Z105" s="460" t="s">
        <v>138</v>
      </c>
      <c r="AA105" s="460"/>
      <c r="AB105" s="460"/>
      <c r="AC105" s="460"/>
      <c r="AD105" s="460"/>
      <c r="AE105" s="460" t="s">
        <v>138</v>
      </c>
      <c r="AF105" s="460"/>
      <c r="AG105" s="460"/>
      <c r="AH105" s="460"/>
      <c r="AI105" s="460"/>
      <c r="AJ105" s="460" t="s">
        <v>138</v>
      </c>
      <c r="AK105" s="460"/>
      <c r="AL105" s="460"/>
      <c r="AM105" s="460"/>
      <c r="AN105" s="460"/>
      <c r="AO105" s="460" t="s">
        <v>138</v>
      </c>
      <c r="AP105" s="460"/>
      <c r="AQ105" s="460"/>
      <c r="AR105" s="460"/>
      <c r="AS105" s="460"/>
      <c r="AT105" s="460" t="s">
        <v>138</v>
      </c>
      <c r="AU105" s="460"/>
      <c r="AV105" s="460"/>
      <c r="AW105" s="460"/>
      <c r="AX105" s="460"/>
    </row>
    <row r="106" spans="2:50" ht="14.25" customHeight="1">
      <c r="B106" s="460"/>
      <c r="C106" s="460"/>
      <c r="D106" s="460"/>
      <c r="E106" s="209" t="s">
        <v>139</v>
      </c>
      <c r="F106" s="209" t="s">
        <v>140</v>
      </c>
      <c r="G106" s="209" t="s">
        <v>141</v>
      </c>
      <c r="H106" s="460"/>
      <c r="I106" s="210" t="s">
        <v>139</v>
      </c>
      <c r="J106" s="210" t="s">
        <v>140</v>
      </c>
      <c r="K106" s="210" t="s">
        <v>141</v>
      </c>
      <c r="L106" s="499"/>
      <c r="M106" s="499"/>
      <c r="N106" s="460"/>
      <c r="O106" s="460"/>
      <c r="P106" s="209" t="s">
        <v>139</v>
      </c>
      <c r="Q106" s="209" t="s">
        <v>140</v>
      </c>
      <c r="R106" s="209" t="s">
        <v>141</v>
      </c>
      <c r="S106" s="211" t="s">
        <v>134</v>
      </c>
      <c r="T106" s="460"/>
      <c r="U106" s="209" t="s">
        <v>139</v>
      </c>
      <c r="V106" s="209" t="s">
        <v>140</v>
      </c>
      <c r="W106" s="209" t="s">
        <v>141</v>
      </c>
      <c r="X106" s="211" t="s">
        <v>134</v>
      </c>
      <c r="Y106" s="460"/>
      <c r="Z106" s="209" t="s">
        <v>139</v>
      </c>
      <c r="AA106" s="209" t="s">
        <v>140</v>
      </c>
      <c r="AB106" s="209" t="s">
        <v>141</v>
      </c>
      <c r="AC106" s="211" t="s">
        <v>134</v>
      </c>
      <c r="AD106" s="460"/>
      <c r="AE106" s="209" t="s">
        <v>139</v>
      </c>
      <c r="AF106" s="209" t="s">
        <v>140</v>
      </c>
      <c r="AG106" s="209" t="s">
        <v>141</v>
      </c>
      <c r="AH106" s="211" t="s">
        <v>134</v>
      </c>
      <c r="AI106" s="460"/>
      <c r="AJ106" s="209" t="s">
        <v>139</v>
      </c>
      <c r="AK106" s="209" t="s">
        <v>140</v>
      </c>
      <c r="AL106" s="209" t="s">
        <v>141</v>
      </c>
      <c r="AM106" s="211" t="s">
        <v>134</v>
      </c>
      <c r="AN106" s="460"/>
      <c r="AO106" s="209" t="s">
        <v>139</v>
      </c>
      <c r="AP106" s="209" t="s">
        <v>140</v>
      </c>
      <c r="AQ106" s="209" t="s">
        <v>141</v>
      </c>
      <c r="AR106" s="211" t="s">
        <v>134</v>
      </c>
      <c r="AS106" s="460"/>
      <c r="AT106" s="209" t="s">
        <v>139</v>
      </c>
      <c r="AU106" s="209" t="s">
        <v>140</v>
      </c>
      <c r="AV106" s="209" t="s">
        <v>141</v>
      </c>
      <c r="AW106" s="211" t="s">
        <v>134</v>
      </c>
      <c r="AX106" s="460"/>
    </row>
    <row r="107" spans="2:50" ht="14.25" customHeight="1">
      <c r="B107" s="460" t="s">
        <v>212</v>
      </c>
      <c r="C107" s="209">
        <v>1</v>
      </c>
      <c r="D107" s="212" t="s">
        <v>215</v>
      </c>
      <c r="E107" s="209">
        <v>6</v>
      </c>
      <c r="F107" s="209">
        <v>2600</v>
      </c>
      <c r="G107" s="214">
        <f t="shared" ref="G107:G117" si="127">F107/E107</f>
        <v>433.33333333333331</v>
      </c>
      <c r="H107" s="501">
        <f>AVERAGE(F107:F121)</f>
        <v>2944.7272727272725</v>
      </c>
      <c r="I107" s="215">
        <f>AVERAGE(P107,U107,Z107,AE107,AJ107,AO107,AT107)</f>
        <v>6</v>
      </c>
      <c r="J107" s="215">
        <f>AVERAGE(Q107,V107,AA107,AF107,AK107,AP107,AU107)</f>
        <v>2171.3714602003811</v>
      </c>
      <c r="K107" s="216">
        <f>AVERAGE(R107,W107,AB107,AG107,AL107,AQ107,AV107)</f>
        <v>361.89524336673014</v>
      </c>
      <c r="L107" s="502">
        <f>IFERROR(AVERAGE(K107:K121),"-")</f>
        <v>252.87530577859633</v>
      </c>
      <c r="M107" s="215">
        <f>RANK(K107, K$107:$K$121)</f>
        <v>2</v>
      </c>
      <c r="N107" s="460"/>
      <c r="O107" s="460"/>
      <c r="P107" s="213">
        <v>6</v>
      </c>
      <c r="Q107" s="213">
        <v>2168.6252139189933</v>
      </c>
      <c r="R107" s="214">
        <f t="shared" ref="R107:R117" si="128">Q107/P107</f>
        <v>361.43753565316553</v>
      </c>
      <c r="S107" s="211">
        <f>RANK(R107, R$107:R$121)</f>
        <v>2</v>
      </c>
      <c r="T107" s="501">
        <f>AVERAGE(R107:R121)</f>
        <v>252.69952312714943</v>
      </c>
      <c r="U107" s="213">
        <v>6</v>
      </c>
      <c r="V107" s="213">
        <v>2170.1230228471022</v>
      </c>
      <c r="W107" s="214">
        <f t="shared" ref="W107:W117" si="129">V107/U107</f>
        <v>361.68717047451702</v>
      </c>
      <c r="X107" s="211">
        <f>RANK(W107, W$107:W$121)</f>
        <v>2</v>
      </c>
      <c r="Y107" s="501">
        <f>AVERAGE(W107:W121)</f>
        <v>242.62340303008696</v>
      </c>
      <c r="Z107" s="213">
        <v>6</v>
      </c>
      <c r="AA107" s="213">
        <v>2170.5882352941176</v>
      </c>
      <c r="AB107" s="214">
        <f t="shared" ref="AB107:AB117" si="130">AA107/Z107</f>
        <v>361.76470588235293</v>
      </c>
      <c r="AC107" s="211">
        <f>RANK(AB107, AB$107:AB$121)</f>
        <v>2</v>
      </c>
      <c r="AD107" s="501">
        <f>AVERAGE(AB107:AB121)</f>
        <v>242.6417406570153</v>
      </c>
      <c r="AE107" s="213">
        <v>6</v>
      </c>
      <c r="AF107" s="213">
        <v>2171.5662650602444</v>
      </c>
      <c r="AG107" s="214">
        <f t="shared" ref="AG107:AG117" si="131">AF107/AE107</f>
        <v>361.92771084337409</v>
      </c>
      <c r="AH107" s="211">
        <f>RANK(AG107, AG$107:AG$121)</f>
        <v>2</v>
      </c>
      <c r="AI107" s="501">
        <f>AVERAGE(AG107:AG121)</f>
        <v>242.73300795442901</v>
      </c>
      <c r="AJ107" s="213">
        <v>6</v>
      </c>
      <c r="AK107" s="213">
        <v>2172.1925133689788</v>
      </c>
      <c r="AL107" s="214">
        <f t="shared" ref="AL107:AL117" si="132">AK107/AJ107</f>
        <v>362.03208556149644</v>
      </c>
      <c r="AM107" s="211">
        <f>RANK(AL107, AL$107:AL$121)</f>
        <v>2</v>
      </c>
      <c r="AN107" s="501">
        <f>AVERAGE(AL107:AL121)</f>
        <v>242.81836807357951</v>
      </c>
      <c r="AO107" s="213">
        <v>6</v>
      </c>
      <c r="AP107" s="213">
        <v>2172.9200652528552</v>
      </c>
      <c r="AQ107" s="214">
        <f t="shared" ref="AQ107:AQ117" si="133">AP107/AO107</f>
        <v>362.15334420880919</v>
      </c>
      <c r="AR107" s="211">
        <f>RANK(AQ107, AQ$107:AQ$121)</f>
        <v>2</v>
      </c>
      <c r="AS107" s="501">
        <f>AVERAGE(AQ107:AQ121)</f>
        <v>242.87907876064497</v>
      </c>
      <c r="AT107" s="213">
        <v>6</v>
      </c>
      <c r="AU107" s="213">
        <v>2173.5849056603774</v>
      </c>
      <c r="AV107" s="214">
        <f t="shared" ref="AV107:AV117" si="134">AU107/AT107</f>
        <v>362.26415094339626</v>
      </c>
      <c r="AW107" s="211">
        <f>RANK(AV107, AV$107:AV$121)</f>
        <v>2</v>
      </c>
      <c r="AX107" s="501">
        <f>AVERAGE(AV107:AV121)</f>
        <v>242.95377217621063</v>
      </c>
    </row>
    <row r="108" spans="2:50" ht="14.25" customHeight="1">
      <c r="B108" s="460"/>
      <c r="C108" s="209">
        <v>2</v>
      </c>
      <c r="D108" s="212" t="s">
        <v>218</v>
      </c>
      <c r="E108" s="209">
        <v>6</v>
      </c>
      <c r="F108" s="209">
        <v>2600</v>
      </c>
      <c r="G108" s="214">
        <f t="shared" si="127"/>
        <v>433.33333333333331</v>
      </c>
      <c r="H108" s="501"/>
      <c r="I108" s="215">
        <f t="shared" ref="I108:K117" si="135">AVERAGE(P108,U108,Z108,AE108,AJ108,AO108,AT108)</f>
        <v>6</v>
      </c>
      <c r="J108" s="215">
        <f t="shared" si="135"/>
        <v>2176.0579290914843</v>
      </c>
      <c r="K108" s="216">
        <f t="shared" si="135"/>
        <v>362.67632151524737</v>
      </c>
      <c r="L108" s="502"/>
      <c r="M108" s="215">
        <f>RANK(K108, K$107:$K$121)</f>
        <v>1</v>
      </c>
      <c r="N108" s="460"/>
      <c r="O108" s="460"/>
      <c r="P108" s="213">
        <v>6</v>
      </c>
      <c r="Q108" s="213">
        <v>2173.7512242899106</v>
      </c>
      <c r="R108" s="214">
        <f t="shared" si="128"/>
        <v>362.29187071498512</v>
      </c>
      <c r="S108" s="211">
        <f t="shared" ref="S108:S117" si="136">RANK(R108, R$107:R$121)</f>
        <v>1</v>
      </c>
      <c r="T108" s="501"/>
      <c r="U108" s="213">
        <v>6</v>
      </c>
      <c r="V108" s="213">
        <v>2174.2393509127814</v>
      </c>
      <c r="W108" s="214">
        <f t="shared" si="129"/>
        <v>362.37322515213026</v>
      </c>
      <c r="X108" s="211">
        <f t="shared" ref="X108:X117" si="137">RANK(W108, W$107:W$121)</f>
        <v>1</v>
      </c>
      <c r="Y108" s="501"/>
      <c r="Z108" s="213">
        <v>6</v>
      </c>
      <c r="AA108" s="213">
        <v>2174.922279792745</v>
      </c>
      <c r="AB108" s="214">
        <f t="shared" si="130"/>
        <v>362.48704663212419</v>
      </c>
      <c r="AC108" s="211">
        <f t="shared" ref="AC108:AC117" si="138">RANK(AB108, AB$107:AB$121)</f>
        <v>1</v>
      </c>
      <c r="AD108" s="501"/>
      <c r="AE108" s="213">
        <v>6</v>
      </c>
      <c r="AF108" s="213">
        <v>2175.9656652360472</v>
      </c>
      <c r="AG108" s="214">
        <f t="shared" si="131"/>
        <v>362.66094420600785</v>
      </c>
      <c r="AH108" s="211">
        <f t="shared" ref="AH108:AH117" si="139">RANK(AG108, AG$107:AG$121)</f>
        <v>1</v>
      </c>
      <c r="AI108" s="501"/>
      <c r="AJ108" s="213">
        <v>6</v>
      </c>
      <c r="AK108" s="213">
        <v>2177.1297006907153</v>
      </c>
      <c r="AL108" s="214">
        <f t="shared" si="132"/>
        <v>362.85495011511921</v>
      </c>
      <c r="AM108" s="211">
        <f t="shared" ref="AM108:AM117" si="140">RANK(AL108, AL$107:AL$121)</f>
        <v>1</v>
      </c>
      <c r="AN108" s="501"/>
      <c r="AO108" s="213">
        <v>6</v>
      </c>
      <c r="AP108" s="213">
        <v>2177.8565101860063</v>
      </c>
      <c r="AQ108" s="214">
        <f t="shared" si="133"/>
        <v>362.97608503100105</v>
      </c>
      <c r="AR108" s="211">
        <f t="shared" ref="AR108:AR117" si="141">RANK(AQ108, AQ$107:AQ$121)</f>
        <v>1</v>
      </c>
      <c r="AS108" s="501"/>
      <c r="AT108" s="213">
        <v>6</v>
      </c>
      <c r="AU108" s="213">
        <v>2178.5407725321866</v>
      </c>
      <c r="AV108" s="214">
        <f t="shared" si="134"/>
        <v>363.09012875536445</v>
      </c>
      <c r="AW108" s="211">
        <f t="shared" ref="AW108:AW117" si="142">RANK(AV108, AV$107:AV$121)</f>
        <v>1</v>
      </c>
      <c r="AX108" s="501"/>
    </row>
    <row r="109" spans="2:50" ht="14.25" customHeight="1">
      <c r="B109" s="460"/>
      <c r="C109" s="209">
        <v>3</v>
      </c>
      <c r="D109" s="212" t="s">
        <v>223</v>
      </c>
      <c r="E109" s="209">
        <v>6</v>
      </c>
      <c r="F109" s="209">
        <v>2600</v>
      </c>
      <c r="G109" s="214">
        <f t="shared" si="127"/>
        <v>433.33333333333331</v>
      </c>
      <c r="H109" s="501"/>
      <c r="I109" s="215">
        <f t="shared" si="135"/>
        <v>6</v>
      </c>
      <c r="J109" s="215">
        <f t="shared" si="135"/>
        <v>2162.193881226724</v>
      </c>
      <c r="K109" s="216">
        <f t="shared" si="135"/>
        <v>360.36564687112059</v>
      </c>
      <c r="L109" s="502"/>
      <c r="M109" s="215">
        <f>RANK(K109, K$107:$K$121)</f>
        <v>3</v>
      </c>
      <c r="N109" s="460"/>
      <c r="O109" s="460"/>
      <c r="P109" s="213">
        <v>6</v>
      </c>
      <c r="Q109" s="213">
        <v>2160.0000000000036</v>
      </c>
      <c r="R109" s="214">
        <f t="shared" si="128"/>
        <v>360.00000000000063</v>
      </c>
      <c r="S109" s="211">
        <f t="shared" si="136"/>
        <v>3</v>
      </c>
      <c r="T109" s="501"/>
      <c r="U109" s="213">
        <v>6</v>
      </c>
      <c r="V109" s="213">
        <v>2160.5746209098206</v>
      </c>
      <c r="W109" s="214">
        <f t="shared" si="129"/>
        <v>360.09577015163677</v>
      </c>
      <c r="X109" s="211">
        <f t="shared" si="137"/>
        <v>3</v>
      </c>
      <c r="Y109" s="501"/>
      <c r="Z109" s="213">
        <v>6</v>
      </c>
      <c r="AA109" s="213">
        <v>2160.0000000000005</v>
      </c>
      <c r="AB109" s="214">
        <f t="shared" si="130"/>
        <v>360.00000000000006</v>
      </c>
      <c r="AC109" s="211">
        <f t="shared" si="138"/>
        <v>3</v>
      </c>
      <c r="AD109" s="501"/>
      <c r="AE109" s="213">
        <v>6</v>
      </c>
      <c r="AF109" s="213">
        <v>2163.7065637065593</v>
      </c>
      <c r="AG109" s="214">
        <f t="shared" si="131"/>
        <v>360.61776061775987</v>
      </c>
      <c r="AH109" s="211">
        <f t="shared" si="139"/>
        <v>3</v>
      </c>
      <c r="AI109" s="501"/>
      <c r="AJ109" s="213">
        <v>6</v>
      </c>
      <c r="AK109" s="213">
        <v>2163.1578947368375</v>
      </c>
      <c r="AL109" s="214">
        <f t="shared" si="132"/>
        <v>360.5263157894729</v>
      </c>
      <c r="AM109" s="211">
        <f t="shared" si="140"/>
        <v>3</v>
      </c>
      <c r="AN109" s="501"/>
      <c r="AO109" s="213">
        <v>6</v>
      </c>
      <c r="AP109" s="213">
        <v>2163.1929046563223</v>
      </c>
      <c r="AQ109" s="214">
        <f t="shared" si="133"/>
        <v>360.5321507760537</v>
      </c>
      <c r="AR109" s="211">
        <f t="shared" si="141"/>
        <v>3</v>
      </c>
      <c r="AS109" s="501"/>
      <c r="AT109" s="213">
        <v>6</v>
      </c>
      <c r="AU109" s="213">
        <v>2164.7251845775222</v>
      </c>
      <c r="AV109" s="214">
        <f t="shared" si="134"/>
        <v>360.78753076292037</v>
      </c>
      <c r="AW109" s="211">
        <f t="shared" si="142"/>
        <v>3</v>
      </c>
      <c r="AX109" s="501"/>
    </row>
    <row r="110" spans="2:50" ht="14.25" customHeight="1">
      <c r="B110" s="460"/>
      <c r="C110" s="209">
        <v>4</v>
      </c>
      <c r="D110" s="212" t="s">
        <v>217</v>
      </c>
      <c r="E110" s="209">
        <v>17</v>
      </c>
      <c r="F110" s="209">
        <v>3273</v>
      </c>
      <c r="G110" s="214">
        <f t="shared" si="127"/>
        <v>192.52941176470588</v>
      </c>
      <c r="H110" s="501"/>
      <c r="I110" s="215">
        <f t="shared" si="135"/>
        <v>17</v>
      </c>
      <c r="J110" s="215">
        <f t="shared" si="135"/>
        <v>2805.895251617344</v>
      </c>
      <c r="K110" s="216">
        <f t="shared" si="135"/>
        <v>165.05266185984374</v>
      </c>
      <c r="L110" s="502"/>
      <c r="M110" s="215">
        <f>RANK(K110, K$107:$K$121)</f>
        <v>11</v>
      </c>
      <c r="N110" s="460"/>
      <c r="O110" s="460"/>
      <c r="P110" s="213">
        <v>17</v>
      </c>
      <c r="Q110" s="213">
        <v>2804.6909667194909</v>
      </c>
      <c r="R110" s="214">
        <f t="shared" si="128"/>
        <v>164.98182157173477</v>
      </c>
      <c r="S110" s="211">
        <f>RANK(R110, R$107:R$121)</f>
        <v>11</v>
      </c>
      <c r="T110" s="501"/>
      <c r="U110" s="213">
        <v>17</v>
      </c>
      <c r="V110" s="213">
        <v>2805.1235132662359</v>
      </c>
      <c r="W110" s="214">
        <f t="shared" si="129"/>
        <v>165.00726548624917</v>
      </c>
      <c r="X110" s="211">
        <f t="shared" si="137"/>
        <v>10</v>
      </c>
      <c r="Y110" s="501"/>
      <c r="Z110" s="213">
        <v>17</v>
      </c>
      <c r="AA110" s="213">
        <v>2805.4862842892771</v>
      </c>
      <c r="AB110" s="214">
        <f t="shared" si="130"/>
        <v>165.02860495819277</v>
      </c>
      <c r="AC110" s="211">
        <f t="shared" si="138"/>
        <v>10</v>
      </c>
      <c r="AD110" s="501"/>
      <c r="AE110" s="213">
        <v>17</v>
      </c>
      <c r="AF110" s="213">
        <v>2804.9551473729139</v>
      </c>
      <c r="AG110" s="214">
        <f t="shared" si="131"/>
        <v>164.9973616101714</v>
      </c>
      <c r="AH110" s="211">
        <f t="shared" si="139"/>
        <v>10</v>
      </c>
      <c r="AI110" s="501"/>
      <c r="AJ110" s="213">
        <v>17</v>
      </c>
      <c r="AK110" s="213">
        <v>2806.6989863375979</v>
      </c>
      <c r="AL110" s="214">
        <f t="shared" si="132"/>
        <v>165.09994037279989</v>
      </c>
      <c r="AM110" s="211">
        <f t="shared" si="140"/>
        <v>10</v>
      </c>
      <c r="AN110" s="501"/>
      <c r="AO110" s="213">
        <v>17</v>
      </c>
      <c r="AP110" s="213">
        <v>2807.1305347901066</v>
      </c>
      <c r="AQ110" s="214">
        <f t="shared" si="133"/>
        <v>165.12532557588861</v>
      </c>
      <c r="AR110" s="211">
        <f t="shared" si="141"/>
        <v>10</v>
      </c>
      <c r="AS110" s="501"/>
      <c r="AT110" s="213">
        <v>17</v>
      </c>
      <c r="AU110" s="213">
        <v>2807.1813285457811</v>
      </c>
      <c r="AV110" s="214">
        <f t="shared" si="134"/>
        <v>165.12831344386947</v>
      </c>
      <c r="AW110" s="211">
        <f t="shared" si="142"/>
        <v>10</v>
      </c>
      <c r="AX110" s="501"/>
    </row>
    <row r="111" spans="2:50" ht="14.25" customHeight="1">
      <c r="B111" s="460"/>
      <c r="C111" s="209">
        <v>5</v>
      </c>
      <c r="D111" s="212" t="s">
        <v>219</v>
      </c>
      <c r="E111" s="209">
        <v>17</v>
      </c>
      <c r="F111" s="209">
        <v>3273</v>
      </c>
      <c r="G111" s="214">
        <f t="shared" si="127"/>
        <v>192.52941176470588</v>
      </c>
      <c r="H111" s="501"/>
      <c r="I111" s="215">
        <f t="shared" si="135"/>
        <v>17</v>
      </c>
      <c r="J111" s="215">
        <f t="shared" si="135"/>
        <v>2806.6685647764375</v>
      </c>
      <c r="K111" s="216">
        <f t="shared" si="135"/>
        <v>165.09815086920221</v>
      </c>
      <c r="L111" s="502"/>
      <c r="M111" s="215">
        <f>RANK(K111, K$107:$K$121)</f>
        <v>9</v>
      </c>
      <c r="N111" s="460"/>
      <c r="O111" s="460"/>
      <c r="P111" s="213">
        <v>17</v>
      </c>
      <c r="Q111" s="213">
        <v>2804.8429319371762</v>
      </c>
      <c r="R111" s="214">
        <f t="shared" si="128"/>
        <v>164.99076070218683</v>
      </c>
      <c r="S111" s="211">
        <f>RANK(R111, R$107:R$121)</f>
        <v>10</v>
      </c>
      <c r="T111" s="501"/>
      <c r="U111" s="213">
        <v>17</v>
      </c>
      <c r="V111" s="213">
        <v>2805.209656925028</v>
      </c>
      <c r="W111" s="214">
        <f t="shared" si="129"/>
        <v>165.01233276029575</v>
      </c>
      <c r="X111" s="211">
        <f>RANK(W111, W$107:W$121)</f>
        <v>9</v>
      </c>
      <c r="Y111" s="501"/>
      <c r="Z111" s="213">
        <v>17</v>
      </c>
      <c r="AA111" s="213">
        <v>2805.6609842393063</v>
      </c>
      <c r="AB111" s="214">
        <f t="shared" si="130"/>
        <v>165.03888142584154</v>
      </c>
      <c r="AC111" s="211">
        <f>RANK(AB111, AB$107:AB$121)</f>
        <v>9</v>
      </c>
      <c r="AD111" s="501"/>
      <c r="AE111" s="213">
        <v>17</v>
      </c>
      <c r="AF111" s="213">
        <v>2805.8124174372579</v>
      </c>
      <c r="AG111" s="214">
        <f t="shared" si="131"/>
        <v>165.04778926101517</v>
      </c>
      <c r="AH111" s="211">
        <f>RANK(AG111, AG$107:AG$121)</f>
        <v>9</v>
      </c>
      <c r="AI111" s="501"/>
      <c r="AJ111" s="213">
        <v>17</v>
      </c>
      <c r="AK111" s="213">
        <v>2807.9030085316572</v>
      </c>
      <c r="AL111" s="214">
        <f t="shared" si="132"/>
        <v>165.17076520774455</v>
      </c>
      <c r="AM111" s="211">
        <f>RANK(AL111, AL$107:AL$121)</f>
        <v>7</v>
      </c>
      <c r="AN111" s="501"/>
      <c r="AO111" s="213">
        <v>17</v>
      </c>
      <c r="AP111" s="213">
        <v>2808.6161109471855</v>
      </c>
      <c r="AQ111" s="214">
        <f t="shared" si="133"/>
        <v>165.21271240865798</v>
      </c>
      <c r="AR111" s="211">
        <f>RANK(AQ111, AQ$107:AQ$121)</f>
        <v>7</v>
      </c>
      <c r="AS111" s="501"/>
      <c r="AT111" s="213">
        <v>17</v>
      </c>
      <c r="AU111" s="213">
        <v>2808.6348434174502</v>
      </c>
      <c r="AV111" s="214">
        <f t="shared" si="134"/>
        <v>165.21381431867354</v>
      </c>
      <c r="AW111" s="211">
        <f>RANK(AV111, AV$107:AV$121)</f>
        <v>8</v>
      </c>
      <c r="AX111" s="501"/>
    </row>
    <row r="112" spans="2:50" ht="14.25" customHeight="1">
      <c r="B112" s="460"/>
      <c r="C112" s="209">
        <v>6</v>
      </c>
      <c r="D112" s="212" t="s">
        <v>213</v>
      </c>
      <c r="E112" s="209">
        <v>6</v>
      </c>
      <c r="F112" s="209">
        <v>2500</v>
      </c>
      <c r="G112" s="214">
        <f t="shared" si="127"/>
        <v>416.66666666666669</v>
      </c>
      <c r="H112" s="501"/>
      <c r="I112" s="215">
        <f t="shared" si="135"/>
        <v>6</v>
      </c>
      <c r="J112" s="215">
        <f t="shared" si="135"/>
        <v>2125.2100840336097</v>
      </c>
      <c r="K112" s="216">
        <f t="shared" si="135"/>
        <v>354.20168067226831</v>
      </c>
      <c r="L112" s="502"/>
      <c r="M112" s="215">
        <f>RANK(K112, K$107:$K$121)</f>
        <v>4</v>
      </c>
      <c r="N112" s="460"/>
      <c r="O112" s="460"/>
      <c r="P112" s="213">
        <v>6</v>
      </c>
      <c r="Q112" s="213">
        <v>2125.2100840336097</v>
      </c>
      <c r="R112" s="214">
        <f t="shared" si="128"/>
        <v>354.20168067226831</v>
      </c>
      <c r="S112" s="211">
        <f t="shared" si="136"/>
        <v>4</v>
      </c>
      <c r="T112" s="501"/>
      <c r="U112" s="213"/>
      <c r="V112" s="213"/>
      <c r="W112" s="214"/>
      <c r="X112" s="211"/>
      <c r="Y112" s="501"/>
      <c r="Z112" s="213"/>
      <c r="AA112" s="213"/>
      <c r="AB112" s="214"/>
      <c r="AC112" s="211"/>
      <c r="AD112" s="501"/>
      <c r="AE112" s="213"/>
      <c r="AF112" s="213"/>
      <c r="AG112" s="214"/>
      <c r="AH112" s="211"/>
      <c r="AI112" s="501"/>
      <c r="AJ112" s="213"/>
      <c r="AK112" s="213"/>
      <c r="AL112" s="214"/>
      <c r="AM112" s="211"/>
      <c r="AN112" s="501"/>
      <c r="AO112" s="213"/>
      <c r="AP112" s="213"/>
      <c r="AQ112" s="214"/>
      <c r="AR112" s="211"/>
      <c r="AS112" s="501"/>
      <c r="AT112" s="213"/>
      <c r="AU112" s="213"/>
      <c r="AV112" s="214"/>
      <c r="AW112" s="211"/>
      <c r="AX112" s="501"/>
    </row>
    <row r="113" spans="2:50" ht="14.25" customHeight="1">
      <c r="B113" s="460"/>
      <c r="C113" s="209">
        <v>7</v>
      </c>
      <c r="D113" s="212" t="s">
        <v>216</v>
      </c>
      <c r="E113" s="209">
        <v>11</v>
      </c>
      <c r="F113" s="209">
        <v>3000</v>
      </c>
      <c r="G113" s="214">
        <f t="shared" si="127"/>
        <v>272.72727272727275</v>
      </c>
      <c r="H113" s="501"/>
      <c r="I113" s="215">
        <f t="shared" si="135"/>
        <v>11</v>
      </c>
      <c r="J113" s="215">
        <f t="shared" si="135"/>
        <v>2572.4702577496569</v>
      </c>
      <c r="K113" s="216">
        <f t="shared" si="135"/>
        <v>233.86093252269606</v>
      </c>
      <c r="L113" s="502"/>
      <c r="M113" s="215">
        <f>RANK(K113, K$107:$K$121)</f>
        <v>6</v>
      </c>
      <c r="N113" s="460"/>
      <c r="O113" s="460"/>
      <c r="P113" s="213">
        <v>11</v>
      </c>
      <c r="Q113" s="213">
        <v>2570.7934547699897</v>
      </c>
      <c r="R113" s="214">
        <f t="shared" si="128"/>
        <v>233.70849588818089</v>
      </c>
      <c r="S113" s="211">
        <f t="shared" si="136"/>
        <v>6</v>
      </c>
      <c r="T113" s="501"/>
      <c r="U113" s="213">
        <v>11</v>
      </c>
      <c r="V113" s="213">
        <v>2571.9402985074616</v>
      </c>
      <c r="W113" s="214">
        <f t="shared" si="129"/>
        <v>233.81275440976924</v>
      </c>
      <c r="X113" s="211">
        <f t="shared" si="137"/>
        <v>5</v>
      </c>
      <c r="Y113" s="501"/>
      <c r="Z113" s="213">
        <v>11</v>
      </c>
      <c r="AA113" s="213">
        <v>2571.956224350205</v>
      </c>
      <c r="AB113" s="214">
        <f t="shared" si="130"/>
        <v>233.81420221365499</v>
      </c>
      <c r="AC113" s="211">
        <f t="shared" si="138"/>
        <v>5</v>
      </c>
      <c r="AD113" s="501"/>
      <c r="AE113" s="213">
        <v>11</v>
      </c>
      <c r="AF113" s="213">
        <v>2571.8709677419315</v>
      </c>
      <c r="AG113" s="214">
        <f t="shared" si="131"/>
        <v>233.80645161290286</v>
      </c>
      <c r="AH113" s="211">
        <f t="shared" si="139"/>
        <v>4</v>
      </c>
      <c r="AI113" s="501"/>
      <c r="AJ113" s="213">
        <v>11</v>
      </c>
      <c r="AK113" s="213">
        <v>2572.7748691099437</v>
      </c>
      <c r="AL113" s="214">
        <f t="shared" si="132"/>
        <v>233.88862446454033</v>
      </c>
      <c r="AM113" s="211">
        <f t="shared" si="140"/>
        <v>5</v>
      </c>
      <c r="AN113" s="501"/>
      <c r="AO113" s="213">
        <v>11</v>
      </c>
      <c r="AP113" s="213">
        <v>2573.9503524364045</v>
      </c>
      <c r="AQ113" s="214">
        <f t="shared" si="133"/>
        <v>233.99548658512768</v>
      </c>
      <c r="AR113" s="211">
        <f t="shared" si="141"/>
        <v>4</v>
      </c>
      <c r="AS113" s="501"/>
      <c r="AT113" s="213">
        <v>11</v>
      </c>
      <c r="AU113" s="213">
        <v>2574.0056373316615</v>
      </c>
      <c r="AV113" s="214">
        <f t="shared" si="134"/>
        <v>234.00051248469651</v>
      </c>
      <c r="AW113" s="211">
        <f t="shared" si="142"/>
        <v>5</v>
      </c>
      <c r="AX113" s="501"/>
    </row>
    <row r="114" spans="2:50" ht="14.25" customHeight="1">
      <c r="B114" s="460"/>
      <c r="C114" s="209">
        <v>8</v>
      </c>
      <c r="D114" s="212" t="s">
        <v>225</v>
      </c>
      <c r="E114" s="209">
        <v>12</v>
      </c>
      <c r="F114" s="209">
        <v>3000</v>
      </c>
      <c r="G114" s="214">
        <f t="shared" si="127"/>
        <v>250</v>
      </c>
      <c r="H114" s="501"/>
      <c r="I114" s="215">
        <f t="shared" si="135"/>
        <v>12</v>
      </c>
      <c r="J114" s="215">
        <f t="shared" si="135"/>
        <v>2572.7715992816807</v>
      </c>
      <c r="K114" s="216">
        <f t="shared" si="135"/>
        <v>214.39763327347345</v>
      </c>
      <c r="L114" s="502"/>
      <c r="M114" s="215">
        <f>RANK(K114, K$107:$K$121)</f>
        <v>7</v>
      </c>
      <c r="N114" s="460"/>
      <c r="O114" s="460"/>
      <c r="P114" s="213">
        <v>12</v>
      </c>
      <c r="Q114" s="213">
        <v>2571.2525667351119</v>
      </c>
      <c r="R114" s="214">
        <f t="shared" si="128"/>
        <v>214.271047227926</v>
      </c>
      <c r="S114" s="211">
        <f t="shared" si="136"/>
        <v>7</v>
      </c>
      <c r="T114" s="501"/>
      <c r="U114" s="213">
        <v>12</v>
      </c>
      <c r="V114" s="213">
        <v>2571.6295427901505</v>
      </c>
      <c r="W114" s="214">
        <f t="shared" si="129"/>
        <v>214.30246189917921</v>
      </c>
      <c r="X114" s="211">
        <f t="shared" si="137"/>
        <v>6</v>
      </c>
      <c r="Y114" s="501"/>
      <c r="Z114" s="213">
        <v>12</v>
      </c>
      <c r="AA114" s="213">
        <v>2571.4285714285729</v>
      </c>
      <c r="AB114" s="214">
        <f t="shared" si="130"/>
        <v>214.28571428571442</v>
      </c>
      <c r="AC114" s="211">
        <f t="shared" si="138"/>
        <v>6</v>
      </c>
      <c r="AD114" s="501"/>
      <c r="AE114" s="213">
        <v>12</v>
      </c>
      <c r="AF114" s="213">
        <v>2572.1379310344696</v>
      </c>
      <c r="AG114" s="214">
        <f t="shared" si="131"/>
        <v>214.34482758620581</v>
      </c>
      <c r="AH114" s="211">
        <f t="shared" si="139"/>
        <v>6</v>
      </c>
      <c r="AI114" s="501"/>
      <c r="AJ114" s="213">
        <v>12</v>
      </c>
      <c r="AK114" s="213">
        <v>2573.6958119030119</v>
      </c>
      <c r="AL114" s="214">
        <f t="shared" si="132"/>
        <v>214.47465099191766</v>
      </c>
      <c r="AM114" s="211">
        <f t="shared" si="140"/>
        <v>6</v>
      </c>
      <c r="AN114" s="501"/>
      <c r="AO114" s="213">
        <v>12</v>
      </c>
      <c r="AP114" s="213">
        <v>2574.1525423728822</v>
      </c>
      <c r="AQ114" s="214">
        <f t="shared" si="133"/>
        <v>214.51271186440684</v>
      </c>
      <c r="AR114" s="211">
        <f t="shared" si="141"/>
        <v>6</v>
      </c>
      <c r="AS114" s="501"/>
      <c r="AT114" s="213">
        <v>12</v>
      </c>
      <c r="AU114" s="213">
        <v>2575.1042287075684</v>
      </c>
      <c r="AV114" s="214">
        <f t="shared" si="134"/>
        <v>214.59201905896404</v>
      </c>
      <c r="AW114" s="211">
        <f t="shared" si="142"/>
        <v>6</v>
      </c>
      <c r="AX114" s="501"/>
    </row>
    <row r="115" spans="2:50" ht="14.25" customHeight="1">
      <c r="B115" s="460"/>
      <c r="C115" s="209">
        <v>9</v>
      </c>
      <c r="D115" s="212" t="s">
        <v>221</v>
      </c>
      <c r="E115" s="209">
        <v>17</v>
      </c>
      <c r="F115" s="209">
        <v>3273</v>
      </c>
      <c r="G115" s="214">
        <f t="shared" si="127"/>
        <v>192.52941176470588</v>
      </c>
      <c r="H115" s="501"/>
      <c r="I115" s="215">
        <f t="shared" si="135"/>
        <v>17</v>
      </c>
      <c r="J115" s="215">
        <f t="shared" si="135"/>
        <v>2806.91929029219</v>
      </c>
      <c r="K115" s="216">
        <f t="shared" si="135"/>
        <v>165.11289942895237</v>
      </c>
      <c r="L115" s="502"/>
      <c r="M115" s="215">
        <f>RANK(K115, K$107:$K$121)</f>
        <v>8</v>
      </c>
      <c r="N115" s="460"/>
      <c r="O115" s="460"/>
      <c r="P115" s="213">
        <v>17</v>
      </c>
      <c r="Q115" s="213">
        <v>2805.0867052023118</v>
      </c>
      <c r="R115" s="214">
        <f t="shared" si="128"/>
        <v>165.00510030601833</v>
      </c>
      <c r="S115" s="211">
        <f t="shared" si="136"/>
        <v>8</v>
      </c>
      <c r="T115" s="501"/>
      <c r="U115" s="213">
        <v>17</v>
      </c>
      <c r="V115" s="213">
        <v>2805.9628840888358</v>
      </c>
      <c r="W115" s="214">
        <f t="shared" si="129"/>
        <v>165.05664024051976</v>
      </c>
      <c r="X115" s="211">
        <f t="shared" si="137"/>
        <v>7</v>
      </c>
      <c r="Y115" s="501"/>
      <c r="Z115" s="213">
        <v>17</v>
      </c>
      <c r="AA115" s="213">
        <v>2806.0714285714307</v>
      </c>
      <c r="AB115" s="214">
        <f t="shared" si="130"/>
        <v>165.06302521008416</v>
      </c>
      <c r="AC115" s="211">
        <f t="shared" si="138"/>
        <v>8</v>
      </c>
      <c r="AD115" s="501"/>
      <c r="AE115" s="213">
        <v>17</v>
      </c>
      <c r="AF115" s="213">
        <v>2806.4899089829851</v>
      </c>
      <c r="AG115" s="214">
        <f t="shared" si="131"/>
        <v>165.08764170488146</v>
      </c>
      <c r="AH115" s="211">
        <f t="shared" si="139"/>
        <v>7</v>
      </c>
      <c r="AI115" s="501"/>
      <c r="AJ115" s="213">
        <v>17</v>
      </c>
      <c r="AK115" s="213">
        <v>2807.3394495412826</v>
      </c>
      <c r="AL115" s="214">
        <f t="shared" si="132"/>
        <v>165.13761467889898</v>
      </c>
      <c r="AM115" s="211">
        <f t="shared" si="140"/>
        <v>8</v>
      </c>
      <c r="AN115" s="501"/>
      <c r="AO115" s="213">
        <v>17</v>
      </c>
      <c r="AP115" s="213">
        <v>2808.3769633507886</v>
      </c>
      <c r="AQ115" s="214">
        <f t="shared" si="133"/>
        <v>165.19864490298755</v>
      </c>
      <c r="AR115" s="211">
        <f t="shared" si="141"/>
        <v>8</v>
      </c>
      <c r="AS115" s="501"/>
      <c r="AT115" s="213">
        <v>17</v>
      </c>
      <c r="AU115" s="213">
        <v>2809.1076923076953</v>
      </c>
      <c r="AV115" s="214">
        <f t="shared" si="134"/>
        <v>165.2416289592762</v>
      </c>
      <c r="AW115" s="211">
        <f t="shared" si="142"/>
        <v>7</v>
      </c>
      <c r="AX115" s="501"/>
    </row>
    <row r="116" spans="2:50" ht="14.25" customHeight="1">
      <c r="B116" s="460"/>
      <c r="C116" s="209">
        <v>10</v>
      </c>
      <c r="D116" s="212" t="s">
        <v>222</v>
      </c>
      <c r="E116" s="209">
        <v>17</v>
      </c>
      <c r="F116" s="209">
        <v>3273</v>
      </c>
      <c r="G116" s="214">
        <f t="shared" si="127"/>
        <v>192.52941176470588</v>
      </c>
      <c r="H116" s="501"/>
      <c r="I116" s="215">
        <f t="shared" si="135"/>
        <v>17</v>
      </c>
      <c r="J116" s="215">
        <f t="shared" si="135"/>
        <v>2806.5023773912085</v>
      </c>
      <c r="K116" s="216">
        <f t="shared" si="135"/>
        <v>165.08837514065931</v>
      </c>
      <c r="L116" s="502"/>
      <c r="M116" s="215">
        <f>RANK(K116, K$107:$K$121)</f>
        <v>10</v>
      </c>
      <c r="N116" s="460"/>
      <c r="O116" s="460"/>
      <c r="P116" s="213">
        <v>17</v>
      </c>
      <c r="Q116" s="213">
        <v>2804.9489638107016</v>
      </c>
      <c r="R116" s="214">
        <f t="shared" si="128"/>
        <v>164.99699787121773</v>
      </c>
      <c r="S116" s="211">
        <f t="shared" si="136"/>
        <v>9</v>
      </c>
      <c r="T116" s="501"/>
      <c r="U116" s="213">
        <v>17</v>
      </c>
      <c r="V116" s="213">
        <v>2805.7610474631711</v>
      </c>
      <c r="W116" s="214">
        <f t="shared" si="129"/>
        <v>165.04476749783359</v>
      </c>
      <c r="X116" s="211">
        <f t="shared" si="137"/>
        <v>8</v>
      </c>
      <c r="Y116" s="501"/>
      <c r="Z116" s="213">
        <v>17</v>
      </c>
      <c r="AA116" s="213">
        <v>2806.2901155327336</v>
      </c>
      <c r="AB116" s="214">
        <f t="shared" si="130"/>
        <v>165.07588914898432</v>
      </c>
      <c r="AC116" s="211">
        <f t="shared" si="138"/>
        <v>7</v>
      </c>
      <c r="AD116" s="501"/>
      <c r="AE116" s="213">
        <v>17</v>
      </c>
      <c r="AF116" s="213">
        <v>2805.9479553903407</v>
      </c>
      <c r="AG116" s="214">
        <f t="shared" si="131"/>
        <v>165.05576208178474</v>
      </c>
      <c r="AH116" s="211">
        <f t="shared" si="139"/>
        <v>8</v>
      </c>
      <c r="AI116" s="501"/>
      <c r="AJ116" s="213">
        <v>17</v>
      </c>
      <c r="AK116" s="213">
        <v>2806.8043742405912</v>
      </c>
      <c r="AL116" s="214">
        <f t="shared" si="132"/>
        <v>165.10613966121124</v>
      </c>
      <c r="AM116" s="211">
        <f t="shared" si="140"/>
        <v>9</v>
      </c>
      <c r="AN116" s="501"/>
      <c r="AO116" s="213">
        <v>17</v>
      </c>
      <c r="AP116" s="213">
        <v>2807.7174623937171</v>
      </c>
      <c r="AQ116" s="214">
        <f t="shared" si="133"/>
        <v>165.15985072904218</v>
      </c>
      <c r="AR116" s="211">
        <f t="shared" si="141"/>
        <v>9</v>
      </c>
      <c r="AS116" s="501"/>
      <c r="AT116" s="213">
        <v>17</v>
      </c>
      <c r="AU116" s="213">
        <v>2808.0467229072042</v>
      </c>
      <c r="AV116" s="214">
        <f t="shared" si="134"/>
        <v>165.17921899454143</v>
      </c>
      <c r="AW116" s="211">
        <f t="shared" si="142"/>
        <v>9</v>
      </c>
      <c r="AX116" s="501"/>
    </row>
    <row r="117" spans="2:50" ht="14.25" customHeight="1">
      <c r="B117" s="460"/>
      <c r="C117" s="209">
        <v>11</v>
      </c>
      <c r="D117" s="212" t="s">
        <v>220</v>
      </c>
      <c r="E117" s="209">
        <v>11</v>
      </c>
      <c r="F117" s="209">
        <v>3000</v>
      </c>
      <c r="G117" s="214">
        <f t="shared" si="127"/>
        <v>272.72727272727275</v>
      </c>
      <c r="H117" s="501"/>
      <c r="I117" s="215">
        <f t="shared" si="135"/>
        <v>11</v>
      </c>
      <c r="J117" s="215">
        <f t="shared" si="135"/>
        <v>2572.6669984880268</v>
      </c>
      <c r="K117" s="216">
        <f t="shared" si="135"/>
        <v>233.87881804436606</v>
      </c>
      <c r="L117" s="502"/>
      <c r="M117" s="215">
        <f>RANK(K117, K$107:$K$121)</f>
        <v>5</v>
      </c>
      <c r="N117" s="460"/>
      <c r="O117" s="460"/>
      <c r="P117" s="213">
        <v>11</v>
      </c>
      <c r="Q117" s="213">
        <v>2571.9038817005558</v>
      </c>
      <c r="R117" s="214">
        <f t="shared" si="128"/>
        <v>233.80944379095962</v>
      </c>
      <c r="S117" s="211">
        <f t="shared" si="136"/>
        <v>5</v>
      </c>
      <c r="T117" s="501"/>
      <c r="U117" s="213">
        <v>11</v>
      </c>
      <c r="V117" s="213">
        <v>2572.2580645161274</v>
      </c>
      <c r="W117" s="214">
        <f t="shared" si="129"/>
        <v>233.84164222873886</v>
      </c>
      <c r="X117" s="211">
        <f t="shared" si="137"/>
        <v>4</v>
      </c>
      <c r="Y117" s="501"/>
      <c r="Z117" s="213">
        <v>11</v>
      </c>
      <c r="AA117" s="213">
        <v>2572.4527049452395</v>
      </c>
      <c r="AB117" s="214">
        <f t="shared" si="130"/>
        <v>233.85933681320358</v>
      </c>
      <c r="AC117" s="211">
        <f t="shared" si="138"/>
        <v>4</v>
      </c>
      <c r="AD117" s="501"/>
      <c r="AE117" s="213">
        <v>11</v>
      </c>
      <c r="AF117" s="213">
        <v>2571.6221302220583</v>
      </c>
      <c r="AG117" s="214">
        <f t="shared" si="131"/>
        <v>233.78383002018711</v>
      </c>
      <c r="AH117" s="211">
        <f t="shared" si="139"/>
        <v>5</v>
      </c>
      <c r="AI117" s="501"/>
      <c r="AJ117" s="213">
        <v>11</v>
      </c>
      <c r="AK117" s="213">
        <v>2572.8185328185341</v>
      </c>
      <c r="AL117" s="214">
        <f t="shared" si="132"/>
        <v>233.89259389259402</v>
      </c>
      <c r="AM117" s="211">
        <f t="shared" si="140"/>
        <v>4</v>
      </c>
      <c r="AN117" s="501"/>
      <c r="AO117" s="213">
        <v>11</v>
      </c>
      <c r="AP117" s="213">
        <v>2573.1692307692256</v>
      </c>
      <c r="AQ117" s="214">
        <f t="shared" si="133"/>
        <v>233.92447552447504</v>
      </c>
      <c r="AR117" s="211">
        <f t="shared" si="141"/>
        <v>5</v>
      </c>
      <c r="AS117" s="501"/>
      <c r="AT117" s="213">
        <v>11</v>
      </c>
      <c r="AU117" s="213">
        <v>2574.4444444444462</v>
      </c>
      <c r="AV117" s="214">
        <f t="shared" si="134"/>
        <v>234.04040404040418</v>
      </c>
      <c r="AW117" s="211">
        <f t="shared" si="142"/>
        <v>4</v>
      </c>
      <c r="AX117" s="501"/>
    </row>
    <row r="118" spans="2:50" ht="14.25" customHeight="1">
      <c r="B118" s="460"/>
      <c r="C118" s="209">
        <v>12</v>
      </c>
      <c r="D118" s="212"/>
      <c r="E118" s="209"/>
      <c r="F118" s="209"/>
      <c r="G118" s="214"/>
      <c r="H118" s="501"/>
      <c r="I118" s="215"/>
      <c r="J118" s="215"/>
      <c r="K118" s="216"/>
      <c r="L118" s="502"/>
      <c r="M118" s="215"/>
      <c r="N118" s="460"/>
      <c r="O118" s="460"/>
      <c r="P118" s="213"/>
      <c r="Q118" s="213"/>
      <c r="R118" s="214"/>
      <c r="S118" s="211"/>
      <c r="T118" s="501"/>
      <c r="U118" s="209"/>
      <c r="V118" s="209"/>
      <c r="W118" s="214"/>
      <c r="X118" s="211"/>
      <c r="Y118" s="501"/>
      <c r="Z118" s="209"/>
      <c r="AA118" s="209"/>
      <c r="AB118" s="214"/>
      <c r="AC118" s="211"/>
      <c r="AD118" s="501"/>
      <c r="AE118" s="209"/>
      <c r="AF118" s="209"/>
      <c r="AG118" s="214"/>
      <c r="AH118" s="211"/>
      <c r="AI118" s="501"/>
      <c r="AJ118" s="209"/>
      <c r="AK118" s="209"/>
      <c r="AL118" s="214"/>
      <c r="AM118" s="211"/>
      <c r="AN118" s="501"/>
      <c r="AO118" s="209"/>
      <c r="AP118" s="209"/>
      <c r="AQ118" s="214"/>
      <c r="AR118" s="211"/>
      <c r="AS118" s="501"/>
      <c r="AT118" s="209"/>
      <c r="AU118" s="209"/>
      <c r="AV118" s="214"/>
      <c r="AW118" s="211"/>
      <c r="AX118" s="501"/>
    </row>
    <row r="119" spans="2:50" ht="14.25" customHeight="1">
      <c r="B119" s="460"/>
      <c r="C119" s="209">
        <v>13</v>
      </c>
      <c r="D119" s="212"/>
      <c r="E119" s="209"/>
      <c r="F119" s="209"/>
      <c r="G119" s="214"/>
      <c r="H119" s="501"/>
      <c r="I119" s="215"/>
      <c r="J119" s="215"/>
      <c r="K119" s="216"/>
      <c r="L119" s="502"/>
      <c r="M119" s="215"/>
      <c r="N119" s="460"/>
      <c r="O119" s="460"/>
      <c r="P119" s="209"/>
      <c r="Q119" s="209"/>
      <c r="R119" s="214"/>
      <c r="S119" s="211"/>
      <c r="T119" s="501"/>
      <c r="U119" s="209"/>
      <c r="V119" s="209"/>
      <c r="W119" s="214"/>
      <c r="X119" s="211"/>
      <c r="Y119" s="501"/>
      <c r="Z119" s="209"/>
      <c r="AA119" s="209"/>
      <c r="AB119" s="214"/>
      <c r="AC119" s="211"/>
      <c r="AD119" s="501"/>
      <c r="AE119" s="209"/>
      <c r="AF119" s="209"/>
      <c r="AG119" s="214"/>
      <c r="AH119" s="211"/>
      <c r="AI119" s="501"/>
      <c r="AJ119" s="209"/>
      <c r="AK119" s="209"/>
      <c r="AL119" s="214"/>
      <c r="AM119" s="211"/>
      <c r="AN119" s="501"/>
      <c r="AO119" s="209"/>
      <c r="AP119" s="209"/>
      <c r="AQ119" s="214"/>
      <c r="AR119" s="211"/>
      <c r="AS119" s="501"/>
      <c r="AT119" s="209"/>
      <c r="AU119" s="209"/>
      <c r="AV119" s="214"/>
      <c r="AW119" s="211"/>
      <c r="AX119" s="501"/>
    </row>
    <row r="120" spans="2:50" ht="14.25" customHeight="1">
      <c r="B120" s="460"/>
      <c r="C120" s="209">
        <v>14</v>
      </c>
      <c r="D120" s="212"/>
      <c r="E120" s="209"/>
      <c r="F120" s="209"/>
      <c r="G120" s="214"/>
      <c r="H120" s="501"/>
      <c r="I120" s="215"/>
      <c r="J120" s="215"/>
      <c r="K120" s="216"/>
      <c r="L120" s="502"/>
      <c r="M120" s="215"/>
      <c r="N120" s="460"/>
      <c r="O120" s="460"/>
      <c r="P120" s="209"/>
      <c r="Q120" s="209"/>
      <c r="R120" s="214"/>
      <c r="S120" s="211"/>
      <c r="T120" s="501"/>
      <c r="U120" s="209"/>
      <c r="V120" s="209"/>
      <c r="W120" s="214"/>
      <c r="X120" s="211"/>
      <c r="Y120" s="501"/>
      <c r="Z120" s="209"/>
      <c r="AA120" s="209"/>
      <c r="AB120" s="214"/>
      <c r="AC120" s="211"/>
      <c r="AD120" s="501"/>
      <c r="AE120" s="209"/>
      <c r="AF120" s="209"/>
      <c r="AG120" s="214"/>
      <c r="AH120" s="211"/>
      <c r="AI120" s="501"/>
      <c r="AJ120" s="209"/>
      <c r="AK120" s="209"/>
      <c r="AL120" s="214"/>
      <c r="AM120" s="211"/>
      <c r="AN120" s="501"/>
      <c r="AO120" s="209"/>
      <c r="AP120" s="209"/>
      <c r="AQ120" s="214"/>
      <c r="AR120" s="211"/>
      <c r="AS120" s="501"/>
      <c r="AT120" s="209"/>
      <c r="AU120" s="209"/>
      <c r="AV120" s="214"/>
      <c r="AW120" s="211"/>
      <c r="AX120" s="501"/>
    </row>
    <row r="121" spans="2:50" ht="14.25" customHeight="1">
      <c r="B121" s="460"/>
      <c r="C121" s="209">
        <v>15</v>
      </c>
      <c r="D121" s="212"/>
      <c r="E121" s="209"/>
      <c r="F121" s="209"/>
      <c r="G121" s="214"/>
      <c r="H121" s="501"/>
      <c r="I121" s="215"/>
      <c r="J121" s="215"/>
      <c r="K121" s="216"/>
      <c r="L121" s="502"/>
      <c r="M121" s="215"/>
      <c r="N121" s="460"/>
      <c r="O121" s="460"/>
      <c r="P121" s="209"/>
      <c r="Q121" s="213"/>
      <c r="R121" s="214"/>
      <c r="S121" s="211"/>
      <c r="T121" s="501"/>
      <c r="U121" s="209"/>
      <c r="V121" s="209"/>
      <c r="W121" s="214"/>
      <c r="X121" s="211"/>
      <c r="Y121" s="501"/>
      <c r="Z121" s="209"/>
      <c r="AA121" s="209"/>
      <c r="AB121" s="214"/>
      <c r="AC121" s="211"/>
      <c r="AD121" s="501"/>
      <c r="AE121" s="209"/>
      <c r="AF121" s="209"/>
      <c r="AG121" s="214"/>
      <c r="AH121" s="211"/>
      <c r="AI121" s="501"/>
      <c r="AJ121" s="209"/>
      <c r="AK121" s="209"/>
      <c r="AL121" s="214"/>
      <c r="AM121" s="211"/>
      <c r="AN121" s="501"/>
      <c r="AO121" s="209"/>
      <c r="AP121" s="209"/>
      <c r="AQ121" s="214"/>
      <c r="AR121" s="211"/>
      <c r="AS121" s="501"/>
      <c r="AT121" s="209"/>
      <c r="AU121" s="209"/>
      <c r="AV121" s="214"/>
      <c r="AW121" s="211"/>
      <c r="AX121" s="501"/>
    </row>
    <row r="122" spans="2:50" ht="14.25" customHeight="1" collapsed="1">
      <c r="B122" s="552" t="s">
        <v>206</v>
      </c>
      <c r="C122" s="503"/>
      <c r="D122" s="503"/>
      <c r="E122" s="503"/>
      <c r="F122" s="503"/>
      <c r="G122" s="503"/>
      <c r="H122" s="503"/>
      <c r="I122" s="503"/>
      <c r="J122" s="503"/>
      <c r="K122" s="503"/>
      <c r="L122" s="503"/>
      <c r="M122" s="504"/>
      <c r="N122" s="521" t="s">
        <v>128</v>
      </c>
      <c r="O122" s="521" t="s">
        <v>77</v>
      </c>
      <c r="P122" s="559">
        <f>AT102+1</f>
        <v>45909</v>
      </c>
      <c r="Q122" s="560"/>
      <c r="R122" s="560"/>
      <c r="S122" s="560"/>
      <c r="T122" s="560"/>
      <c r="U122" s="561">
        <f>P122+1</f>
        <v>45910</v>
      </c>
      <c r="V122" s="562"/>
      <c r="W122" s="562"/>
      <c r="X122" s="562"/>
      <c r="Y122" s="562"/>
      <c r="Z122" s="559">
        <f t="shared" ref="Z122" si="143">U122+1</f>
        <v>45911</v>
      </c>
      <c r="AA122" s="560"/>
      <c r="AB122" s="560"/>
      <c r="AC122" s="560"/>
      <c r="AD122" s="560"/>
      <c r="AE122" s="561">
        <f t="shared" ref="AE122" si="144">Z122+1</f>
        <v>45912</v>
      </c>
      <c r="AF122" s="562"/>
      <c r="AG122" s="562"/>
      <c r="AH122" s="562"/>
      <c r="AI122" s="562"/>
      <c r="AJ122" s="563">
        <f t="shared" ref="AJ122" si="145">AE122+1</f>
        <v>45913</v>
      </c>
      <c r="AK122" s="564"/>
      <c r="AL122" s="564"/>
      <c r="AM122" s="564"/>
      <c r="AN122" s="565"/>
      <c r="AO122" s="561">
        <f t="shared" ref="AO122" si="146">AJ122+1</f>
        <v>45914</v>
      </c>
      <c r="AP122" s="562"/>
      <c r="AQ122" s="562"/>
      <c r="AR122" s="562"/>
      <c r="AS122" s="562"/>
      <c r="AT122" s="563">
        <f t="shared" ref="AT122" si="147">AO122+1</f>
        <v>45915</v>
      </c>
      <c r="AU122" s="564"/>
      <c r="AV122" s="564"/>
      <c r="AW122" s="564"/>
      <c r="AX122" s="565"/>
    </row>
    <row r="123" spans="2:50" ht="14.25" customHeight="1">
      <c r="B123" s="505"/>
      <c r="C123" s="505"/>
      <c r="D123" s="505"/>
      <c r="E123" s="505"/>
      <c r="F123" s="505"/>
      <c r="G123" s="505"/>
      <c r="H123" s="505"/>
      <c r="I123" s="505"/>
      <c r="J123" s="505"/>
      <c r="K123" s="505"/>
      <c r="L123" s="505"/>
      <c r="M123" s="506"/>
      <c r="N123" s="523"/>
      <c r="O123" s="523"/>
      <c r="P123" s="566">
        <f>P122</f>
        <v>45909</v>
      </c>
      <c r="Q123" s="566"/>
      <c r="R123" s="566"/>
      <c r="S123" s="566"/>
      <c r="T123" s="566"/>
      <c r="U123" s="567">
        <f>U122</f>
        <v>45910</v>
      </c>
      <c r="V123" s="567"/>
      <c r="W123" s="567"/>
      <c r="X123" s="567"/>
      <c r="Y123" s="567"/>
      <c r="Z123" s="566">
        <f t="shared" ref="Z123" si="148">Z122</f>
        <v>45911</v>
      </c>
      <c r="AA123" s="566"/>
      <c r="AB123" s="566"/>
      <c r="AC123" s="566"/>
      <c r="AD123" s="566"/>
      <c r="AE123" s="567">
        <f t="shared" ref="AE123" si="149">AE122</f>
        <v>45912</v>
      </c>
      <c r="AF123" s="567"/>
      <c r="AG123" s="567"/>
      <c r="AH123" s="567"/>
      <c r="AI123" s="567"/>
      <c r="AJ123" s="568">
        <f t="shared" ref="AJ123" si="150">AJ122</f>
        <v>45913</v>
      </c>
      <c r="AK123" s="569"/>
      <c r="AL123" s="569"/>
      <c r="AM123" s="569"/>
      <c r="AN123" s="570"/>
      <c r="AO123" s="567">
        <f t="shared" ref="AO123" si="151">AO122</f>
        <v>45914</v>
      </c>
      <c r="AP123" s="567"/>
      <c r="AQ123" s="567"/>
      <c r="AR123" s="567"/>
      <c r="AS123" s="567"/>
      <c r="AT123" s="568">
        <f t="shared" ref="AT123" si="152">AT122</f>
        <v>45915</v>
      </c>
      <c r="AU123" s="569"/>
      <c r="AV123" s="569"/>
      <c r="AW123" s="569"/>
      <c r="AX123" s="570"/>
    </row>
    <row r="124" spans="2:50" ht="14.25" customHeight="1">
      <c r="B124" s="460" t="s">
        <v>129</v>
      </c>
      <c r="C124" s="460" t="s">
        <v>130</v>
      </c>
      <c r="D124" s="460"/>
      <c r="E124" s="460" t="s">
        <v>131</v>
      </c>
      <c r="F124" s="460"/>
      <c r="G124" s="460"/>
      <c r="H124" s="460" t="s">
        <v>132</v>
      </c>
      <c r="I124" s="499" t="s">
        <v>133</v>
      </c>
      <c r="J124" s="499"/>
      <c r="K124" s="499"/>
      <c r="L124" s="499" t="s">
        <v>132</v>
      </c>
      <c r="M124" s="499" t="s">
        <v>134</v>
      </c>
      <c r="N124" s="460"/>
      <c r="O124" s="460" t="s">
        <v>135</v>
      </c>
      <c r="P124" s="460" t="s">
        <v>136</v>
      </c>
      <c r="Q124" s="460"/>
      <c r="R124" s="460"/>
      <c r="S124" s="460"/>
      <c r="T124" s="460" t="s">
        <v>132</v>
      </c>
      <c r="U124" s="460" t="s">
        <v>136</v>
      </c>
      <c r="V124" s="460"/>
      <c r="W124" s="460"/>
      <c r="X124" s="460"/>
      <c r="Y124" s="460" t="s">
        <v>132</v>
      </c>
      <c r="Z124" s="460" t="s">
        <v>136</v>
      </c>
      <c r="AA124" s="460"/>
      <c r="AB124" s="460"/>
      <c r="AC124" s="460"/>
      <c r="AD124" s="460" t="s">
        <v>132</v>
      </c>
      <c r="AE124" s="460" t="s">
        <v>136</v>
      </c>
      <c r="AF124" s="460"/>
      <c r="AG124" s="460"/>
      <c r="AH124" s="460"/>
      <c r="AI124" s="460" t="s">
        <v>132</v>
      </c>
      <c r="AJ124" s="460" t="s">
        <v>136</v>
      </c>
      <c r="AK124" s="460"/>
      <c r="AL124" s="460"/>
      <c r="AM124" s="460"/>
      <c r="AN124" s="460" t="s">
        <v>132</v>
      </c>
      <c r="AO124" s="460" t="s">
        <v>136</v>
      </c>
      <c r="AP124" s="460"/>
      <c r="AQ124" s="460"/>
      <c r="AR124" s="460"/>
      <c r="AS124" s="460" t="s">
        <v>132</v>
      </c>
      <c r="AT124" s="460" t="s">
        <v>136</v>
      </c>
      <c r="AU124" s="460"/>
      <c r="AV124" s="460"/>
      <c r="AW124" s="460"/>
      <c r="AX124" s="460" t="s">
        <v>132</v>
      </c>
    </row>
    <row r="125" spans="2:50" ht="14.25" customHeight="1">
      <c r="B125" s="460"/>
      <c r="C125" s="460"/>
      <c r="D125" s="460"/>
      <c r="E125" s="460" t="s">
        <v>137</v>
      </c>
      <c r="F125" s="460"/>
      <c r="G125" s="460"/>
      <c r="H125" s="460"/>
      <c r="I125" s="499" t="s">
        <v>137</v>
      </c>
      <c r="J125" s="499"/>
      <c r="K125" s="499"/>
      <c r="L125" s="499"/>
      <c r="M125" s="499"/>
      <c r="N125" s="460"/>
      <c r="O125" s="460"/>
      <c r="P125" s="460" t="s">
        <v>138</v>
      </c>
      <c r="Q125" s="460"/>
      <c r="R125" s="460"/>
      <c r="S125" s="460"/>
      <c r="T125" s="460"/>
      <c r="U125" s="460" t="s">
        <v>138</v>
      </c>
      <c r="V125" s="460"/>
      <c r="W125" s="460"/>
      <c r="X125" s="460"/>
      <c r="Y125" s="460"/>
      <c r="Z125" s="460" t="s">
        <v>138</v>
      </c>
      <c r="AA125" s="460"/>
      <c r="AB125" s="460"/>
      <c r="AC125" s="460"/>
      <c r="AD125" s="460"/>
      <c r="AE125" s="460" t="s">
        <v>138</v>
      </c>
      <c r="AF125" s="460"/>
      <c r="AG125" s="460"/>
      <c r="AH125" s="460"/>
      <c r="AI125" s="460"/>
      <c r="AJ125" s="460" t="s">
        <v>138</v>
      </c>
      <c r="AK125" s="460"/>
      <c r="AL125" s="460"/>
      <c r="AM125" s="460"/>
      <c r="AN125" s="460"/>
      <c r="AO125" s="460" t="s">
        <v>138</v>
      </c>
      <c r="AP125" s="460"/>
      <c r="AQ125" s="460"/>
      <c r="AR125" s="460"/>
      <c r="AS125" s="460"/>
      <c r="AT125" s="460" t="s">
        <v>138</v>
      </c>
      <c r="AU125" s="460"/>
      <c r="AV125" s="460"/>
      <c r="AW125" s="460"/>
      <c r="AX125" s="460"/>
    </row>
    <row r="126" spans="2:50" ht="14.25" customHeight="1">
      <c r="B126" s="460"/>
      <c r="C126" s="460"/>
      <c r="D126" s="460"/>
      <c r="E126" s="209" t="s">
        <v>139</v>
      </c>
      <c r="F126" s="209" t="s">
        <v>140</v>
      </c>
      <c r="G126" s="209" t="s">
        <v>141</v>
      </c>
      <c r="H126" s="460"/>
      <c r="I126" s="210" t="s">
        <v>139</v>
      </c>
      <c r="J126" s="210" t="s">
        <v>140</v>
      </c>
      <c r="K126" s="210" t="s">
        <v>141</v>
      </c>
      <c r="L126" s="499"/>
      <c r="M126" s="499"/>
      <c r="N126" s="460"/>
      <c r="O126" s="460"/>
      <c r="P126" s="209" t="s">
        <v>139</v>
      </c>
      <c r="Q126" s="209" t="s">
        <v>140</v>
      </c>
      <c r="R126" s="209" t="s">
        <v>141</v>
      </c>
      <c r="S126" s="211" t="s">
        <v>134</v>
      </c>
      <c r="T126" s="460"/>
      <c r="U126" s="209" t="s">
        <v>139</v>
      </c>
      <c r="V126" s="209" t="s">
        <v>140</v>
      </c>
      <c r="W126" s="209" t="s">
        <v>141</v>
      </c>
      <c r="X126" s="211" t="s">
        <v>134</v>
      </c>
      <c r="Y126" s="460"/>
      <c r="Z126" s="209" t="s">
        <v>139</v>
      </c>
      <c r="AA126" s="209" t="s">
        <v>140</v>
      </c>
      <c r="AB126" s="209" t="s">
        <v>141</v>
      </c>
      <c r="AC126" s="211" t="s">
        <v>134</v>
      </c>
      <c r="AD126" s="460"/>
      <c r="AE126" s="209" t="s">
        <v>139</v>
      </c>
      <c r="AF126" s="209" t="s">
        <v>140</v>
      </c>
      <c r="AG126" s="209" t="s">
        <v>141</v>
      </c>
      <c r="AH126" s="211" t="s">
        <v>134</v>
      </c>
      <c r="AI126" s="460"/>
      <c r="AJ126" s="209" t="s">
        <v>139</v>
      </c>
      <c r="AK126" s="209" t="s">
        <v>140</v>
      </c>
      <c r="AL126" s="209" t="s">
        <v>141</v>
      </c>
      <c r="AM126" s="211" t="s">
        <v>134</v>
      </c>
      <c r="AN126" s="460"/>
      <c r="AO126" s="209" t="s">
        <v>139</v>
      </c>
      <c r="AP126" s="209" t="s">
        <v>140</v>
      </c>
      <c r="AQ126" s="209" t="s">
        <v>141</v>
      </c>
      <c r="AR126" s="211" t="s">
        <v>134</v>
      </c>
      <c r="AS126" s="460"/>
      <c r="AT126" s="209" t="s">
        <v>139</v>
      </c>
      <c r="AU126" s="209" t="s">
        <v>140</v>
      </c>
      <c r="AV126" s="209" t="s">
        <v>141</v>
      </c>
      <c r="AW126" s="211" t="s">
        <v>134</v>
      </c>
      <c r="AX126" s="460"/>
    </row>
    <row r="127" spans="2:50" ht="14.25" customHeight="1">
      <c r="B127" s="460" t="s">
        <v>212</v>
      </c>
      <c r="C127" s="209">
        <v>1</v>
      </c>
      <c r="D127" s="212" t="s">
        <v>215</v>
      </c>
      <c r="E127" s="209">
        <v>6</v>
      </c>
      <c r="F127" s="209">
        <v>2600</v>
      </c>
      <c r="G127" s="214">
        <f t="shared" ref="G127:G136" si="153">F127/E127</f>
        <v>433.33333333333331</v>
      </c>
      <c r="H127" s="501">
        <f>AVERAGE(F127:F141)</f>
        <v>2989.2</v>
      </c>
      <c r="I127" s="215">
        <f>AVERAGE(P127,U127,Z127,AE127,AJ127,AO127,AT127)</f>
        <v>6</v>
      </c>
      <c r="J127" s="215">
        <f>AVERAGE(Q127,V127,AA127,AF127,AK127,AP127,AU127)</f>
        <v>2185.3433883351745</v>
      </c>
      <c r="K127" s="216">
        <f>AVERAGE(R127,W127,AB127,AG127,AL127,AQ127,AV127)</f>
        <v>364.22389805586238</v>
      </c>
      <c r="L127" s="502">
        <f>IFERROR(AVERAGE(K127:K141),"-")</f>
        <v>243.85708103434627</v>
      </c>
      <c r="M127" s="215">
        <f>RANK(K127, K$127:$K$141)</f>
        <v>2</v>
      </c>
      <c r="N127" s="460"/>
      <c r="O127" s="460"/>
      <c r="P127" s="213">
        <v>6</v>
      </c>
      <c r="Q127" s="213">
        <v>2177.6146788990809</v>
      </c>
      <c r="R127" s="214">
        <f t="shared" ref="R127:R136" si="154">Q127/P127</f>
        <v>362.9357798165135</v>
      </c>
      <c r="S127" s="211">
        <f>RANK(R127, R$127:R$141)</f>
        <v>2</v>
      </c>
      <c r="T127" s="501">
        <f>AVERAGE(R127:R141)</f>
        <v>243.25577059404981</v>
      </c>
      <c r="U127" s="213">
        <v>6</v>
      </c>
      <c r="V127" s="213">
        <v>2181.9539514623521</v>
      </c>
      <c r="W127" s="214">
        <f t="shared" ref="W127:W136" si="155">V127/U127</f>
        <v>363.65899191039199</v>
      </c>
      <c r="X127" s="211">
        <f>RANK(W127, W$127:W$141)</f>
        <v>2</v>
      </c>
      <c r="Y127" s="501">
        <f>AVERAGE(W127:W141)</f>
        <v>243.53008535564555</v>
      </c>
      <c r="Z127" s="213">
        <v>6</v>
      </c>
      <c r="AA127" s="213">
        <v>2182.5705329153629</v>
      </c>
      <c r="AB127" s="214">
        <f t="shared" ref="AB127:AB136" si="156">AA127/Z127</f>
        <v>363.76175548589384</v>
      </c>
      <c r="AC127" s="211">
        <f>RANK(AB127, AB$127:AB$141)</f>
        <v>2</v>
      </c>
      <c r="AD127" s="501">
        <f>AVERAGE(AB127:AB141)</f>
        <v>243.89107086621829</v>
      </c>
      <c r="AE127" s="213">
        <v>6</v>
      </c>
      <c r="AF127" s="213">
        <v>2181.6409423233108</v>
      </c>
      <c r="AG127" s="214">
        <f t="shared" ref="AG127:AG136" si="157">AF127/AE127</f>
        <v>363.6068237205518</v>
      </c>
      <c r="AH127" s="211">
        <f>RANK(AG127, AG$127:AG$141)</f>
        <v>2</v>
      </c>
      <c r="AI127" s="501">
        <f>AVERAGE(AG127:AG141)</f>
        <v>243.8084868328277</v>
      </c>
      <c r="AJ127" s="213">
        <v>6</v>
      </c>
      <c r="AK127" s="213">
        <v>2188.1154499151094</v>
      </c>
      <c r="AL127" s="214">
        <f t="shared" ref="AL127:AL136" si="158">AK127/AJ127</f>
        <v>364.68590831918488</v>
      </c>
      <c r="AM127" s="211">
        <f>RANK(AL127, AL$127:AL$141)</f>
        <v>2</v>
      </c>
      <c r="AN127" s="501">
        <f>AVERAGE(AL127:AL141)</f>
        <v>244.0189754337502</v>
      </c>
      <c r="AO127" s="213">
        <v>6</v>
      </c>
      <c r="AP127" s="213">
        <v>2188.7514060742428</v>
      </c>
      <c r="AQ127" s="214">
        <f t="shared" ref="AQ127:AQ136" si="159">AP127/AO127</f>
        <v>364.79190101237378</v>
      </c>
      <c r="AR127" s="211">
        <f>RANK(AQ127, AQ$127:AQ$141)</f>
        <v>2</v>
      </c>
      <c r="AS127" s="501">
        <f>AVERAGE(AQ127:AQ141)</f>
        <v>244.07417250781722</v>
      </c>
      <c r="AT127" s="213">
        <v>6</v>
      </c>
      <c r="AU127" s="213">
        <v>2196.7567567567612</v>
      </c>
      <c r="AV127" s="214">
        <f t="shared" ref="AV127:AV136" si="160">AU127/AT127</f>
        <v>366.12612612612685</v>
      </c>
      <c r="AW127" s="211">
        <f>RANK(AV127, AV$127:AV$141)</f>
        <v>2</v>
      </c>
      <c r="AX127" s="501">
        <f>AVERAGE(AV127:AV141)</f>
        <v>244.42100565011532</v>
      </c>
    </row>
    <row r="128" spans="2:50" ht="14.25" customHeight="1">
      <c r="B128" s="460"/>
      <c r="C128" s="209">
        <v>2</v>
      </c>
      <c r="D128" s="212" t="s">
        <v>218</v>
      </c>
      <c r="E128" s="209">
        <v>6</v>
      </c>
      <c r="F128" s="209">
        <v>2600</v>
      </c>
      <c r="G128" s="214">
        <f t="shared" si="153"/>
        <v>433.33333333333331</v>
      </c>
      <c r="H128" s="501"/>
      <c r="I128" s="215">
        <f t="shared" ref="I128:K136" si="161">AVERAGE(P128,U128,Z128,AE128,AJ128,AO128,AT128)</f>
        <v>6</v>
      </c>
      <c r="J128" s="215">
        <f t="shared" si="161"/>
        <v>2193.5008462905676</v>
      </c>
      <c r="K128" s="216">
        <f t="shared" si="161"/>
        <v>365.58347438176122</v>
      </c>
      <c r="L128" s="502"/>
      <c r="M128" s="215">
        <f>RANK(K128, K$127:$K$141)</f>
        <v>1</v>
      </c>
      <c r="N128" s="460"/>
      <c r="O128" s="460"/>
      <c r="P128" s="213">
        <v>6</v>
      </c>
      <c r="Q128" s="213">
        <v>2188.7410440122821</v>
      </c>
      <c r="R128" s="214">
        <f t="shared" si="154"/>
        <v>364.79017400204702</v>
      </c>
      <c r="S128" s="211">
        <f t="shared" ref="S128:S136" si="162">RANK(R128, R$127:R$141)</f>
        <v>1</v>
      </c>
      <c r="T128" s="501"/>
      <c r="U128" s="213">
        <v>6</v>
      </c>
      <c r="V128" s="213">
        <v>2192.5628140703502</v>
      </c>
      <c r="W128" s="214">
        <f t="shared" si="155"/>
        <v>365.42713567839172</v>
      </c>
      <c r="X128" s="211">
        <f t="shared" ref="X128:X136" si="163">RANK(W128, W$127:W$141)</f>
        <v>1</v>
      </c>
      <c r="Y128" s="501"/>
      <c r="Z128" s="213">
        <v>6</v>
      </c>
      <c r="AA128" s="213">
        <v>2193.2773109243712</v>
      </c>
      <c r="AB128" s="214">
        <f t="shared" si="156"/>
        <v>365.54621848739521</v>
      </c>
      <c r="AC128" s="211">
        <f t="shared" ref="AC128:AC136" si="164">RANK(AB128, AB$127:AB$141)</f>
        <v>1</v>
      </c>
      <c r="AD128" s="501"/>
      <c r="AE128" s="213">
        <v>6</v>
      </c>
      <c r="AF128" s="213">
        <v>2192.1787709497207</v>
      </c>
      <c r="AG128" s="214">
        <f t="shared" si="157"/>
        <v>365.3631284916201</v>
      </c>
      <c r="AH128" s="211">
        <f t="shared" ref="AH128:AH136" si="165">RANK(AG128, AG$127:AG$141)</f>
        <v>1</v>
      </c>
      <c r="AI128" s="501"/>
      <c r="AJ128" s="213">
        <v>6</v>
      </c>
      <c r="AK128" s="213">
        <v>2193.164933135211</v>
      </c>
      <c r="AL128" s="214">
        <f t="shared" si="158"/>
        <v>365.52748885586851</v>
      </c>
      <c r="AM128" s="211">
        <f t="shared" ref="AM128:AM136" si="166">RANK(AL128, AL$127:AL$141)</f>
        <v>1</v>
      </c>
      <c r="AN128" s="501"/>
      <c r="AO128" s="213">
        <v>6</v>
      </c>
      <c r="AP128" s="213">
        <v>2193.5909519321372</v>
      </c>
      <c r="AQ128" s="214">
        <f t="shared" si="159"/>
        <v>365.59849198868955</v>
      </c>
      <c r="AR128" s="211">
        <f t="shared" ref="AR128:AR136" si="167">RANK(AQ128, AQ$127:AQ$141)</f>
        <v>1</v>
      </c>
      <c r="AS128" s="501"/>
      <c r="AT128" s="213">
        <v>6</v>
      </c>
      <c r="AU128" s="213">
        <v>2200.9900990099</v>
      </c>
      <c r="AV128" s="214">
        <f t="shared" si="160"/>
        <v>366.83168316831666</v>
      </c>
      <c r="AW128" s="211">
        <f t="shared" ref="AW128:AW136" si="168">RANK(AV128, AV$127:AV$141)</f>
        <v>1</v>
      </c>
      <c r="AX128" s="501"/>
    </row>
    <row r="129" spans="2:50" ht="14.25" customHeight="1">
      <c r="B129" s="460"/>
      <c r="C129" s="209">
        <v>3</v>
      </c>
      <c r="D129" s="212" t="s">
        <v>223</v>
      </c>
      <c r="E129" s="209">
        <v>6</v>
      </c>
      <c r="F129" s="209">
        <v>2600</v>
      </c>
      <c r="G129" s="214">
        <f t="shared" si="153"/>
        <v>433.33333333333331</v>
      </c>
      <c r="H129" s="501"/>
      <c r="I129" s="215">
        <f t="shared" si="161"/>
        <v>6</v>
      </c>
      <c r="J129" s="215">
        <f t="shared" si="161"/>
        <v>2177.6273579570611</v>
      </c>
      <c r="K129" s="216">
        <f t="shared" si="161"/>
        <v>362.9378929928435</v>
      </c>
      <c r="L129" s="502"/>
      <c r="M129" s="215">
        <f>RANK(K129, K$127:$K$141)</f>
        <v>3</v>
      </c>
      <c r="N129" s="460"/>
      <c r="O129" s="460"/>
      <c r="P129" s="213">
        <v>6</v>
      </c>
      <c r="Q129" s="213">
        <v>2168.2177348551381</v>
      </c>
      <c r="R129" s="214">
        <f t="shared" si="154"/>
        <v>361.36962247585637</v>
      </c>
      <c r="S129" s="211">
        <f>RANK(R129, R$127:R$141)</f>
        <v>3</v>
      </c>
      <c r="T129" s="501"/>
      <c r="U129" s="213">
        <v>6</v>
      </c>
      <c r="V129" s="213">
        <v>2175.517241379297</v>
      </c>
      <c r="W129" s="214">
        <f t="shared" si="155"/>
        <v>362.58620689654953</v>
      </c>
      <c r="X129" s="211">
        <f t="shared" si="163"/>
        <v>3</v>
      </c>
      <c r="Y129" s="501"/>
      <c r="Z129" s="213">
        <v>6</v>
      </c>
      <c r="AA129" s="213">
        <v>2176.5898617511516</v>
      </c>
      <c r="AB129" s="214">
        <f t="shared" si="156"/>
        <v>362.76497695852527</v>
      </c>
      <c r="AC129" s="211">
        <f t="shared" si="164"/>
        <v>3</v>
      </c>
      <c r="AD129" s="501"/>
      <c r="AE129" s="213">
        <v>6</v>
      </c>
      <c r="AF129" s="213">
        <v>2175.0982961992108</v>
      </c>
      <c r="AG129" s="214">
        <f t="shared" si="157"/>
        <v>362.51638269986847</v>
      </c>
      <c r="AH129" s="211">
        <f t="shared" si="165"/>
        <v>3</v>
      </c>
      <c r="AI129" s="501"/>
      <c r="AJ129" s="213">
        <v>6</v>
      </c>
      <c r="AK129" s="213">
        <v>2180.6788511749305</v>
      </c>
      <c r="AL129" s="214">
        <f t="shared" si="158"/>
        <v>363.44647519582173</v>
      </c>
      <c r="AM129" s="211">
        <f t="shared" si="166"/>
        <v>3</v>
      </c>
      <c r="AN129" s="501"/>
      <c r="AO129" s="213">
        <v>6</v>
      </c>
      <c r="AP129" s="213">
        <v>2181.4569536423837</v>
      </c>
      <c r="AQ129" s="214">
        <f t="shared" si="159"/>
        <v>363.57615894039731</v>
      </c>
      <c r="AR129" s="211">
        <f t="shared" si="167"/>
        <v>3</v>
      </c>
      <c r="AS129" s="501"/>
      <c r="AT129" s="213">
        <v>6</v>
      </c>
      <c r="AU129" s="213">
        <v>2185.8325666973151</v>
      </c>
      <c r="AV129" s="214">
        <f t="shared" si="160"/>
        <v>364.30542778288583</v>
      </c>
      <c r="AW129" s="211">
        <f t="shared" si="168"/>
        <v>3</v>
      </c>
      <c r="AX129" s="501"/>
    </row>
    <row r="130" spans="2:50" ht="14.25" customHeight="1">
      <c r="B130" s="460"/>
      <c r="C130" s="209">
        <v>4</v>
      </c>
      <c r="D130" s="212" t="s">
        <v>217</v>
      </c>
      <c r="E130" s="209">
        <v>17</v>
      </c>
      <c r="F130" s="209">
        <v>3273</v>
      </c>
      <c r="G130" s="214">
        <f t="shared" si="153"/>
        <v>192.52941176470588</v>
      </c>
      <c r="H130" s="501"/>
      <c r="I130" s="215">
        <f t="shared" si="161"/>
        <v>17</v>
      </c>
      <c r="J130" s="215">
        <f t="shared" si="161"/>
        <v>2812.6996822678452</v>
      </c>
      <c r="K130" s="216">
        <f t="shared" si="161"/>
        <v>165.45292248634385</v>
      </c>
      <c r="L130" s="502"/>
      <c r="M130" s="215">
        <f>RANK(K130, K$127:$K$141)</f>
        <v>10</v>
      </c>
      <c r="N130" s="460"/>
      <c r="O130" s="460"/>
      <c r="P130" s="213">
        <v>17</v>
      </c>
      <c r="Q130" s="213">
        <v>2807.0796460176971</v>
      </c>
      <c r="R130" s="214">
        <f t="shared" si="154"/>
        <v>165.12233211868806</v>
      </c>
      <c r="S130" s="211">
        <f>RANK(R130, R$127:R$141)</f>
        <v>10</v>
      </c>
      <c r="T130" s="501"/>
      <c r="U130" s="213">
        <v>17</v>
      </c>
      <c r="V130" s="213">
        <v>2807.0643118960297</v>
      </c>
      <c r="W130" s="214">
        <f t="shared" si="155"/>
        <v>165.12143011153117</v>
      </c>
      <c r="X130" s="211">
        <f t="shared" si="163"/>
        <v>10</v>
      </c>
      <c r="Y130" s="501"/>
      <c r="Z130" s="213">
        <v>17</v>
      </c>
      <c r="AA130" s="213">
        <v>2814.2131979695414</v>
      </c>
      <c r="AB130" s="214">
        <f t="shared" si="156"/>
        <v>165.54195282173774</v>
      </c>
      <c r="AC130" s="211">
        <f t="shared" si="164"/>
        <v>10</v>
      </c>
      <c r="AD130" s="501"/>
      <c r="AE130" s="213">
        <v>17</v>
      </c>
      <c r="AF130" s="213">
        <v>2814.2918639690051</v>
      </c>
      <c r="AG130" s="214">
        <f t="shared" si="157"/>
        <v>165.54658023347088</v>
      </c>
      <c r="AH130" s="211">
        <f t="shared" si="165"/>
        <v>10</v>
      </c>
      <c r="AI130" s="501"/>
      <c r="AJ130" s="213">
        <v>17</v>
      </c>
      <c r="AK130" s="213">
        <v>2814.9677419354848</v>
      </c>
      <c r="AL130" s="214">
        <f t="shared" si="158"/>
        <v>165.58633776091088</v>
      </c>
      <c r="AM130" s="211">
        <f t="shared" si="166"/>
        <v>10</v>
      </c>
      <c r="AN130" s="501"/>
      <c r="AO130" s="213">
        <v>17</v>
      </c>
      <c r="AP130" s="213">
        <v>2815.4394299287392</v>
      </c>
      <c r="AQ130" s="214">
        <f t="shared" si="159"/>
        <v>165.61408411345525</v>
      </c>
      <c r="AR130" s="211">
        <f t="shared" si="167"/>
        <v>10</v>
      </c>
      <c r="AS130" s="501"/>
      <c r="AT130" s="213">
        <v>17</v>
      </c>
      <c r="AU130" s="213">
        <v>2815.8415841584215</v>
      </c>
      <c r="AV130" s="214">
        <f t="shared" si="160"/>
        <v>165.63774024461304</v>
      </c>
      <c r="AW130" s="211">
        <f t="shared" si="168"/>
        <v>10</v>
      </c>
      <c r="AX130" s="501"/>
    </row>
    <row r="131" spans="2:50" ht="14.25" customHeight="1">
      <c r="B131" s="460"/>
      <c r="C131" s="209">
        <v>5</v>
      </c>
      <c r="D131" s="212" t="s">
        <v>219</v>
      </c>
      <c r="E131" s="209">
        <v>17</v>
      </c>
      <c r="F131" s="209">
        <v>3273</v>
      </c>
      <c r="G131" s="214">
        <f t="shared" si="153"/>
        <v>192.52941176470588</v>
      </c>
      <c r="H131" s="501"/>
      <c r="I131" s="215">
        <f t="shared" si="161"/>
        <v>17</v>
      </c>
      <c r="J131" s="215">
        <f t="shared" si="161"/>
        <v>2813.6983324891648</v>
      </c>
      <c r="K131" s="216">
        <f t="shared" si="161"/>
        <v>165.51166661700969</v>
      </c>
      <c r="L131" s="502"/>
      <c r="M131" s="215">
        <f>RANK(K131, K$127:$K$141)</f>
        <v>9</v>
      </c>
      <c r="N131" s="460"/>
      <c r="O131" s="460"/>
      <c r="P131" s="213">
        <v>17</v>
      </c>
      <c r="Q131" s="213">
        <v>2808.3333333333262</v>
      </c>
      <c r="R131" s="214">
        <f t="shared" si="154"/>
        <v>165.19607843137214</v>
      </c>
      <c r="S131" s="211">
        <f t="shared" si="162"/>
        <v>9</v>
      </c>
      <c r="T131" s="501"/>
      <c r="U131" s="213">
        <v>17</v>
      </c>
      <c r="V131" s="213">
        <v>2808.9902717208997</v>
      </c>
      <c r="W131" s="214">
        <f t="shared" si="155"/>
        <v>165.23472186593528</v>
      </c>
      <c r="X131" s="211">
        <f t="shared" si="163"/>
        <v>8</v>
      </c>
      <c r="Y131" s="501"/>
      <c r="Z131" s="213">
        <v>17</v>
      </c>
      <c r="AA131" s="213">
        <v>2815.9162303664948</v>
      </c>
      <c r="AB131" s="214">
        <f t="shared" si="156"/>
        <v>165.64213119802912</v>
      </c>
      <c r="AC131" s="211">
        <f t="shared" si="164"/>
        <v>8</v>
      </c>
      <c r="AD131" s="501"/>
      <c r="AE131" s="213">
        <v>17</v>
      </c>
      <c r="AF131" s="213">
        <v>2815.4260089686095</v>
      </c>
      <c r="AG131" s="214">
        <f t="shared" si="157"/>
        <v>165.61329464521233</v>
      </c>
      <c r="AH131" s="211">
        <f t="shared" si="165"/>
        <v>7</v>
      </c>
      <c r="AI131" s="501"/>
      <c r="AJ131" s="213">
        <v>17</v>
      </c>
      <c r="AK131" s="213">
        <v>2815.2808988764032</v>
      </c>
      <c r="AL131" s="214">
        <f t="shared" si="158"/>
        <v>165.60475875743549</v>
      </c>
      <c r="AM131" s="211">
        <f t="shared" si="166"/>
        <v>8</v>
      </c>
      <c r="AN131" s="501"/>
      <c r="AO131" s="213">
        <v>17</v>
      </c>
      <c r="AP131" s="213">
        <v>2815.8415841584215</v>
      </c>
      <c r="AQ131" s="214">
        <f t="shared" si="159"/>
        <v>165.63774024461304</v>
      </c>
      <c r="AR131" s="211">
        <f t="shared" si="167"/>
        <v>7</v>
      </c>
      <c r="AS131" s="501"/>
      <c r="AT131" s="213">
        <v>17</v>
      </c>
      <c r="AU131" s="213">
        <v>2816.0999999999976</v>
      </c>
      <c r="AV131" s="214">
        <f t="shared" si="160"/>
        <v>165.65294117647045</v>
      </c>
      <c r="AW131" s="211">
        <f t="shared" si="168"/>
        <v>9</v>
      </c>
      <c r="AX131" s="501"/>
    </row>
    <row r="132" spans="2:50" ht="14.25" customHeight="1">
      <c r="B132" s="460"/>
      <c r="C132" s="209">
        <v>6</v>
      </c>
      <c r="D132" s="212" t="s">
        <v>216</v>
      </c>
      <c r="E132" s="209">
        <v>11</v>
      </c>
      <c r="F132" s="209">
        <v>3000</v>
      </c>
      <c r="G132" s="214">
        <f t="shared" si="153"/>
        <v>272.72727272727275</v>
      </c>
      <c r="H132" s="501"/>
      <c r="I132" s="215">
        <f t="shared" si="161"/>
        <v>11</v>
      </c>
      <c r="J132" s="215">
        <f t="shared" si="161"/>
        <v>2579.1291124493182</v>
      </c>
      <c r="K132" s="216">
        <f t="shared" si="161"/>
        <v>234.46628294993803</v>
      </c>
      <c r="L132" s="502"/>
      <c r="M132" s="215">
        <f>RANK(K132, K$127:$K$141)</f>
        <v>5</v>
      </c>
      <c r="N132" s="460"/>
      <c r="O132" s="460"/>
      <c r="P132" s="213">
        <v>11</v>
      </c>
      <c r="Q132" s="213">
        <v>2574.8109174613624</v>
      </c>
      <c r="R132" s="214">
        <f t="shared" si="154"/>
        <v>234.07371976921476</v>
      </c>
      <c r="S132" s="211">
        <f>RANK(R132, R$127:R$141)</f>
        <v>4</v>
      </c>
      <c r="T132" s="501"/>
      <c r="U132" s="213">
        <v>11</v>
      </c>
      <c r="V132" s="213">
        <v>2574.9235474006118</v>
      </c>
      <c r="W132" s="214">
        <f t="shared" si="155"/>
        <v>234.08395885460106</v>
      </c>
      <c r="X132" s="211">
        <f>RANK(W132, W$127:W$141)</f>
        <v>5</v>
      </c>
      <c r="Y132" s="501"/>
      <c r="Z132" s="213">
        <v>11</v>
      </c>
      <c r="AA132" s="213">
        <v>2580.7078417765415</v>
      </c>
      <c r="AB132" s="214">
        <f t="shared" si="156"/>
        <v>234.60980379786741</v>
      </c>
      <c r="AC132" s="211">
        <f>RANK(AB132, AB$127:AB$141)</f>
        <v>5</v>
      </c>
      <c r="AD132" s="501"/>
      <c r="AE132" s="213">
        <v>11</v>
      </c>
      <c r="AF132" s="213">
        <v>2581.0115350488036</v>
      </c>
      <c r="AG132" s="214">
        <f t="shared" si="157"/>
        <v>234.63741227716397</v>
      </c>
      <c r="AH132" s="211">
        <f>RANK(AG132, AG$127:AG$141)</f>
        <v>5</v>
      </c>
      <c r="AI132" s="501"/>
      <c r="AJ132" s="213">
        <v>11</v>
      </c>
      <c r="AK132" s="213">
        <v>2580.7420494699672</v>
      </c>
      <c r="AL132" s="214">
        <f t="shared" si="158"/>
        <v>234.61291358817883</v>
      </c>
      <c r="AM132" s="211">
        <f>RANK(AL132, AL$127:AL$141)</f>
        <v>5</v>
      </c>
      <c r="AN132" s="501"/>
      <c r="AO132" s="213">
        <v>11</v>
      </c>
      <c r="AP132" s="213">
        <v>2581.0055865921786</v>
      </c>
      <c r="AQ132" s="214">
        <f t="shared" si="159"/>
        <v>234.63687150837987</v>
      </c>
      <c r="AR132" s="211">
        <f>RANK(AQ132, AQ$127:AQ$141)</f>
        <v>5</v>
      </c>
      <c r="AS132" s="501"/>
      <c r="AT132" s="213">
        <v>11</v>
      </c>
      <c r="AU132" s="213">
        <v>2580.7023093957623</v>
      </c>
      <c r="AV132" s="214">
        <f t="shared" si="160"/>
        <v>234.60930085416021</v>
      </c>
      <c r="AW132" s="211">
        <f>RANK(AV132, AV$127:AV$141)</f>
        <v>5</v>
      </c>
      <c r="AX132" s="501"/>
    </row>
    <row r="133" spans="2:50" ht="14.25" customHeight="1">
      <c r="B133" s="460"/>
      <c r="C133" s="209">
        <v>7</v>
      </c>
      <c r="D133" s="212" t="s">
        <v>225</v>
      </c>
      <c r="E133" s="209">
        <v>12</v>
      </c>
      <c r="F133" s="209">
        <v>3000</v>
      </c>
      <c r="G133" s="214">
        <f t="shared" si="153"/>
        <v>250</v>
      </c>
      <c r="H133" s="501"/>
      <c r="I133" s="215">
        <f t="shared" si="161"/>
        <v>12</v>
      </c>
      <c r="J133" s="215">
        <f t="shared" si="161"/>
        <v>2578.3627612831056</v>
      </c>
      <c r="K133" s="216">
        <f t="shared" si="161"/>
        <v>214.86356344025884</v>
      </c>
      <c r="L133" s="502"/>
      <c r="M133" s="215">
        <f>RANK(K133, K$127:$K$141)</f>
        <v>6</v>
      </c>
      <c r="N133" s="460"/>
      <c r="O133" s="460"/>
      <c r="P133" s="213">
        <v>12</v>
      </c>
      <c r="Q133" s="213">
        <v>2574.4736842105244</v>
      </c>
      <c r="R133" s="214">
        <f t="shared" si="154"/>
        <v>214.53947368421038</v>
      </c>
      <c r="S133" s="211">
        <f t="shared" si="162"/>
        <v>6</v>
      </c>
      <c r="T133" s="501"/>
      <c r="U133" s="213">
        <v>12</v>
      </c>
      <c r="V133" s="213">
        <v>2574.9430523918004</v>
      </c>
      <c r="W133" s="214">
        <f t="shared" si="155"/>
        <v>214.5785876993167</v>
      </c>
      <c r="X133" s="211">
        <f t="shared" si="163"/>
        <v>6</v>
      </c>
      <c r="Y133" s="501"/>
      <c r="Z133" s="213">
        <v>12</v>
      </c>
      <c r="AA133" s="213">
        <v>2581.0115350487977</v>
      </c>
      <c r="AB133" s="214">
        <f t="shared" si="156"/>
        <v>215.0842945873998</v>
      </c>
      <c r="AC133" s="211">
        <f t="shared" si="164"/>
        <v>6</v>
      </c>
      <c r="AD133" s="501"/>
      <c r="AE133" s="213">
        <v>12</v>
      </c>
      <c r="AF133" s="213">
        <v>2579.2941176470581</v>
      </c>
      <c r="AG133" s="214">
        <f t="shared" si="157"/>
        <v>214.94117647058818</v>
      </c>
      <c r="AH133" s="211">
        <f t="shared" si="165"/>
        <v>6</v>
      </c>
      <c r="AI133" s="501"/>
      <c r="AJ133" s="213">
        <v>12</v>
      </c>
      <c r="AK133" s="213">
        <v>2578.6259541984637</v>
      </c>
      <c r="AL133" s="214">
        <f t="shared" si="158"/>
        <v>214.8854961832053</v>
      </c>
      <c r="AM133" s="211">
        <f t="shared" si="166"/>
        <v>6</v>
      </c>
      <c r="AN133" s="501"/>
      <c r="AO133" s="213">
        <v>12</v>
      </c>
      <c r="AP133" s="213">
        <v>2579.4117647058833</v>
      </c>
      <c r="AQ133" s="214">
        <f t="shared" si="159"/>
        <v>214.95098039215694</v>
      </c>
      <c r="AR133" s="211">
        <f t="shared" si="167"/>
        <v>6</v>
      </c>
      <c r="AS133" s="501"/>
      <c r="AT133" s="213">
        <v>12</v>
      </c>
      <c r="AU133" s="213">
        <v>2580.7792207792145</v>
      </c>
      <c r="AV133" s="214">
        <f t="shared" si="160"/>
        <v>215.06493506493453</v>
      </c>
      <c r="AW133" s="211">
        <f t="shared" si="168"/>
        <v>6</v>
      </c>
      <c r="AX133" s="501"/>
    </row>
    <row r="134" spans="2:50" ht="14.25" customHeight="1">
      <c r="B134" s="460"/>
      <c r="C134" s="209">
        <v>8</v>
      </c>
      <c r="D134" s="212" t="s">
        <v>221</v>
      </c>
      <c r="E134" s="209">
        <v>17</v>
      </c>
      <c r="F134" s="209">
        <v>3273</v>
      </c>
      <c r="G134" s="214">
        <f t="shared" si="153"/>
        <v>192.52941176470588</v>
      </c>
      <c r="H134" s="501"/>
      <c r="I134" s="215">
        <f t="shared" si="161"/>
        <v>17</v>
      </c>
      <c r="J134" s="215">
        <f t="shared" si="161"/>
        <v>2813.898614645625</v>
      </c>
      <c r="K134" s="216">
        <f t="shared" si="161"/>
        <v>165.52344792033085</v>
      </c>
      <c r="L134" s="502"/>
      <c r="M134" s="215">
        <f>RANK(K134, K$127:$K$141)</f>
        <v>7</v>
      </c>
      <c r="N134" s="460"/>
      <c r="O134" s="460"/>
      <c r="P134" s="213">
        <v>17</v>
      </c>
      <c r="Q134" s="213">
        <v>2809.8391674550639</v>
      </c>
      <c r="R134" s="214">
        <f t="shared" si="154"/>
        <v>165.2846569091214</v>
      </c>
      <c r="S134" s="211">
        <f t="shared" si="162"/>
        <v>7</v>
      </c>
      <c r="T134" s="501"/>
      <c r="U134" s="213">
        <v>17</v>
      </c>
      <c r="V134" s="213">
        <v>2809.6153846153861</v>
      </c>
      <c r="W134" s="214">
        <f t="shared" si="155"/>
        <v>165.27149321266978</v>
      </c>
      <c r="X134" s="211">
        <f t="shared" si="163"/>
        <v>7</v>
      </c>
      <c r="Y134" s="501"/>
      <c r="Z134" s="213">
        <v>17</v>
      </c>
      <c r="AA134" s="213">
        <v>2815.7448252460158</v>
      </c>
      <c r="AB134" s="214">
        <f t="shared" si="156"/>
        <v>165.63204854388329</v>
      </c>
      <c r="AC134" s="211">
        <f t="shared" si="164"/>
        <v>9</v>
      </c>
      <c r="AD134" s="501"/>
      <c r="AE134" s="213">
        <v>17</v>
      </c>
      <c r="AF134" s="213">
        <v>2814.8859543817557</v>
      </c>
      <c r="AG134" s="214">
        <f t="shared" si="157"/>
        <v>165.58152672833856</v>
      </c>
      <c r="AH134" s="211">
        <f t="shared" si="165"/>
        <v>9</v>
      </c>
      <c r="AI134" s="501"/>
      <c r="AJ134" s="213">
        <v>17</v>
      </c>
      <c r="AK134" s="213">
        <v>2815.1454762853668</v>
      </c>
      <c r="AL134" s="214">
        <f t="shared" si="158"/>
        <v>165.59679272266862</v>
      </c>
      <c r="AM134" s="211">
        <f t="shared" si="166"/>
        <v>9</v>
      </c>
      <c r="AN134" s="501"/>
      <c r="AO134" s="213">
        <v>17</v>
      </c>
      <c r="AP134" s="213">
        <v>2815.7862026103189</v>
      </c>
      <c r="AQ134" s="214">
        <f t="shared" si="159"/>
        <v>165.63448250648935</v>
      </c>
      <c r="AR134" s="211">
        <f t="shared" si="167"/>
        <v>8</v>
      </c>
      <c r="AS134" s="501"/>
      <c r="AT134" s="213">
        <v>17</v>
      </c>
      <c r="AU134" s="213">
        <v>2816.2732919254649</v>
      </c>
      <c r="AV134" s="214">
        <f t="shared" si="160"/>
        <v>165.663134819145</v>
      </c>
      <c r="AW134" s="211">
        <f t="shared" si="168"/>
        <v>8</v>
      </c>
      <c r="AX134" s="501"/>
    </row>
    <row r="135" spans="2:50" ht="14.25" customHeight="1">
      <c r="B135" s="460"/>
      <c r="C135" s="209">
        <v>9</v>
      </c>
      <c r="D135" s="212" t="s">
        <v>222</v>
      </c>
      <c r="E135" s="209">
        <v>17</v>
      </c>
      <c r="F135" s="209">
        <v>3273</v>
      </c>
      <c r="G135" s="214">
        <f t="shared" si="153"/>
        <v>192.52941176470588</v>
      </c>
      <c r="H135" s="501"/>
      <c r="I135" s="215">
        <f t="shared" si="161"/>
        <v>17</v>
      </c>
      <c r="J135" s="215">
        <f t="shared" si="161"/>
        <v>2813.6995988685703</v>
      </c>
      <c r="K135" s="216">
        <f t="shared" si="161"/>
        <v>165.5117411099159</v>
      </c>
      <c r="L135" s="502"/>
      <c r="M135" s="215">
        <f>RANK(K135, K$127:$K$141)</f>
        <v>8</v>
      </c>
      <c r="N135" s="460"/>
      <c r="O135" s="460"/>
      <c r="P135" s="213">
        <v>17</v>
      </c>
      <c r="Q135" s="213">
        <v>2808.3582089552228</v>
      </c>
      <c r="R135" s="214">
        <f t="shared" si="154"/>
        <v>165.19754170324839</v>
      </c>
      <c r="S135" s="211">
        <f t="shared" si="162"/>
        <v>8</v>
      </c>
      <c r="T135" s="501"/>
      <c r="U135" s="213">
        <v>17</v>
      </c>
      <c r="V135" s="213">
        <v>2808.9521871820953</v>
      </c>
      <c r="W135" s="214">
        <f t="shared" si="155"/>
        <v>165.23248159894678</v>
      </c>
      <c r="X135" s="211">
        <f t="shared" si="163"/>
        <v>9</v>
      </c>
      <c r="Y135" s="501"/>
      <c r="Z135" s="213">
        <v>17</v>
      </c>
      <c r="AA135" s="213">
        <v>2816.0056657223822</v>
      </c>
      <c r="AB135" s="214">
        <f t="shared" si="156"/>
        <v>165.6473921013166</v>
      </c>
      <c r="AC135" s="211">
        <f t="shared" si="164"/>
        <v>7</v>
      </c>
      <c r="AD135" s="501"/>
      <c r="AE135" s="213">
        <v>17</v>
      </c>
      <c r="AF135" s="213">
        <v>2815.1796528058167</v>
      </c>
      <c r="AG135" s="214">
        <f t="shared" si="157"/>
        <v>165.59880310622452</v>
      </c>
      <c r="AH135" s="211">
        <f t="shared" si="165"/>
        <v>8</v>
      </c>
      <c r="AI135" s="501"/>
      <c r="AJ135" s="213">
        <v>17</v>
      </c>
      <c r="AK135" s="213">
        <v>2815.4963680387477</v>
      </c>
      <c r="AL135" s="214">
        <f t="shared" si="158"/>
        <v>165.61743341404397</v>
      </c>
      <c r="AM135" s="211">
        <f t="shared" si="166"/>
        <v>7</v>
      </c>
      <c r="AN135" s="501"/>
      <c r="AO135" s="213">
        <v>17</v>
      </c>
      <c r="AP135" s="213">
        <v>2815.6097560975604</v>
      </c>
      <c r="AQ135" s="214">
        <f t="shared" si="159"/>
        <v>165.6241032998565</v>
      </c>
      <c r="AR135" s="211">
        <f t="shared" si="167"/>
        <v>9</v>
      </c>
      <c r="AS135" s="501"/>
      <c r="AT135" s="213">
        <v>17</v>
      </c>
      <c r="AU135" s="213">
        <v>2816.2953532781676</v>
      </c>
      <c r="AV135" s="214">
        <f t="shared" si="160"/>
        <v>165.66443254577456</v>
      </c>
      <c r="AW135" s="211">
        <f t="shared" si="168"/>
        <v>7</v>
      </c>
      <c r="AX135" s="501"/>
    </row>
    <row r="136" spans="2:50" ht="14.25" customHeight="1">
      <c r="B136" s="460"/>
      <c r="C136" s="209">
        <v>10</v>
      </c>
      <c r="D136" s="212" t="s">
        <v>220</v>
      </c>
      <c r="E136" s="209">
        <v>11</v>
      </c>
      <c r="F136" s="209">
        <v>3000</v>
      </c>
      <c r="G136" s="214">
        <f t="shared" si="153"/>
        <v>272.72727272727275</v>
      </c>
      <c r="H136" s="501"/>
      <c r="I136" s="215">
        <f t="shared" si="161"/>
        <v>11</v>
      </c>
      <c r="J136" s="215">
        <f t="shared" si="161"/>
        <v>2579.4551242811854</v>
      </c>
      <c r="K136" s="216">
        <f t="shared" si="161"/>
        <v>234.49592038919863</v>
      </c>
      <c r="L136" s="502"/>
      <c r="M136" s="215">
        <f>RANK(K136, K$127:$K$141)</f>
        <v>4</v>
      </c>
      <c r="N136" s="460"/>
      <c r="O136" s="460"/>
      <c r="P136" s="213">
        <v>11</v>
      </c>
      <c r="Q136" s="213">
        <v>2574.5315973324891</v>
      </c>
      <c r="R136" s="214">
        <f t="shared" si="154"/>
        <v>234.04832703022629</v>
      </c>
      <c r="S136" s="211">
        <f t="shared" si="162"/>
        <v>5</v>
      </c>
      <c r="T136" s="501"/>
      <c r="U136" s="213">
        <v>11</v>
      </c>
      <c r="V136" s="213">
        <v>2575.1643030093355</v>
      </c>
      <c r="W136" s="214">
        <f t="shared" si="155"/>
        <v>234.10584572812141</v>
      </c>
      <c r="X136" s="211">
        <f t="shared" si="163"/>
        <v>4</v>
      </c>
      <c r="Y136" s="501"/>
      <c r="Z136" s="213">
        <v>11</v>
      </c>
      <c r="AA136" s="213">
        <v>2581.4814814814772</v>
      </c>
      <c r="AB136" s="214">
        <f t="shared" si="156"/>
        <v>234.6801346801343</v>
      </c>
      <c r="AC136" s="211">
        <f t="shared" si="164"/>
        <v>4</v>
      </c>
      <c r="AD136" s="501"/>
      <c r="AE136" s="213">
        <v>11</v>
      </c>
      <c r="AF136" s="213">
        <v>2581.4771395076232</v>
      </c>
      <c r="AG136" s="214">
        <f t="shared" si="157"/>
        <v>234.67973995523846</v>
      </c>
      <c r="AH136" s="211">
        <f t="shared" si="165"/>
        <v>4</v>
      </c>
      <c r="AI136" s="501"/>
      <c r="AJ136" s="213">
        <v>11</v>
      </c>
      <c r="AK136" s="213">
        <v>2580.8876449420218</v>
      </c>
      <c r="AL136" s="214">
        <f t="shared" si="158"/>
        <v>234.6261495401838</v>
      </c>
      <c r="AM136" s="211">
        <f t="shared" si="166"/>
        <v>4</v>
      </c>
      <c r="AN136" s="501"/>
      <c r="AO136" s="213">
        <v>11</v>
      </c>
      <c r="AP136" s="213">
        <v>2581.4460217893634</v>
      </c>
      <c r="AQ136" s="214">
        <f t="shared" si="159"/>
        <v>234.67691107176032</v>
      </c>
      <c r="AR136" s="211">
        <f t="shared" si="167"/>
        <v>4</v>
      </c>
      <c r="AS136" s="501"/>
      <c r="AT136" s="213">
        <v>11</v>
      </c>
      <c r="AU136" s="213">
        <v>2581.1976819059864</v>
      </c>
      <c r="AV136" s="214">
        <f t="shared" si="160"/>
        <v>234.65433471872603</v>
      </c>
      <c r="AW136" s="211">
        <f t="shared" si="168"/>
        <v>4</v>
      </c>
      <c r="AX136" s="501"/>
    </row>
    <row r="137" spans="2:50" ht="14.25" customHeight="1">
      <c r="B137" s="460"/>
      <c r="C137" s="209">
        <v>11</v>
      </c>
      <c r="D137" s="212"/>
      <c r="E137" s="209"/>
      <c r="F137" s="209"/>
      <c r="G137" s="214"/>
      <c r="H137" s="501"/>
      <c r="I137" s="215"/>
      <c r="J137" s="215"/>
      <c r="K137" s="216"/>
      <c r="L137" s="502"/>
      <c r="M137" s="215"/>
      <c r="N137" s="460"/>
      <c r="O137" s="460"/>
      <c r="P137" s="209"/>
      <c r="Q137" s="209"/>
      <c r="R137" s="214"/>
      <c r="S137" s="211"/>
      <c r="T137" s="501"/>
      <c r="U137" s="209"/>
      <c r="V137" s="209"/>
      <c r="W137" s="214"/>
      <c r="X137" s="211"/>
      <c r="Y137" s="501"/>
      <c r="Z137" s="209"/>
      <c r="AA137" s="209"/>
      <c r="AB137" s="214"/>
      <c r="AC137" s="211"/>
      <c r="AD137" s="501"/>
      <c r="AE137" s="209"/>
      <c r="AF137" s="209"/>
      <c r="AG137" s="214"/>
      <c r="AH137" s="211"/>
      <c r="AI137" s="501"/>
      <c r="AJ137" s="209"/>
      <c r="AK137" s="209"/>
      <c r="AL137" s="214"/>
      <c r="AM137" s="211"/>
      <c r="AN137" s="501"/>
      <c r="AO137" s="209"/>
      <c r="AP137" s="209"/>
      <c r="AQ137" s="214"/>
      <c r="AR137" s="211"/>
      <c r="AS137" s="501"/>
      <c r="AT137" s="209"/>
      <c r="AU137" s="209"/>
      <c r="AV137" s="214"/>
      <c r="AW137" s="211"/>
      <c r="AX137" s="501"/>
    </row>
    <row r="138" spans="2:50" ht="14.25" customHeight="1">
      <c r="B138" s="460"/>
      <c r="C138" s="209">
        <v>12</v>
      </c>
      <c r="D138" s="212"/>
      <c r="E138" s="209"/>
      <c r="F138" s="209"/>
      <c r="G138" s="214"/>
      <c r="H138" s="501"/>
      <c r="I138" s="215"/>
      <c r="J138" s="215"/>
      <c r="K138" s="216"/>
      <c r="L138" s="502"/>
      <c r="M138" s="215"/>
      <c r="N138" s="460"/>
      <c r="O138" s="460"/>
      <c r="P138" s="209"/>
      <c r="Q138" s="209"/>
      <c r="R138" s="214"/>
      <c r="S138" s="211"/>
      <c r="T138" s="501"/>
      <c r="U138" s="209"/>
      <c r="V138" s="209"/>
      <c r="W138" s="214"/>
      <c r="X138" s="211"/>
      <c r="Y138" s="501"/>
      <c r="Z138" s="209"/>
      <c r="AA138" s="209"/>
      <c r="AB138" s="214"/>
      <c r="AC138" s="211"/>
      <c r="AD138" s="501"/>
      <c r="AE138" s="209"/>
      <c r="AF138" s="209"/>
      <c r="AG138" s="214"/>
      <c r="AH138" s="211"/>
      <c r="AI138" s="501"/>
      <c r="AJ138" s="209"/>
      <c r="AK138" s="209"/>
      <c r="AL138" s="214"/>
      <c r="AM138" s="211"/>
      <c r="AN138" s="501"/>
      <c r="AO138" s="209"/>
      <c r="AP138" s="209"/>
      <c r="AQ138" s="214"/>
      <c r="AR138" s="211"/>
      <c r="AS138" s="501"/>
      <c r="AT138" s="209"/>
      <c r="AU138" s="209"/>
      <c r="AV138" s="214"/>
      <c r="AW138" s="211"/>
      <c r="AX138" s="501"/>
    </row>
    <row r="139" spans="2:50" ht="14.25" customHeight="1">
      <c r="B139" s="460"/>
      <c r="C139" s="209">
        <v>13</v>
      </c>
      <c r="D139" s="212"/>
      <c r="E139" s="209"/>
      <c r="F139" s="209"/>
      <c r="G139" s="214"/>
      <c r="H139" s="501"/>
      <c r="I139" s="215"/>
      <c r="J139" s="215"/>
      <c r="K139" s="216"/>
      <c r="L139" s="502"/>
      <c r="M139" s="215"/>
      <c r="N139" s="460"/>
      <c r="O139" s="460"/>
      <c r="P139" s="209"/>
      <c r="Q139" s="209"/>
      <c r="R139" s="214"/>
      <c r="S139" s="211"/>
      <c r="T139" s="501"/>
      <c r="U139" s="209"/>
      <c r="V139" s="209"/>
      <c r="W139" s="214"/>
      <c r="X139" s="211"/>
      <c r="Y139" s="501"/>
      <c r="Z139" s="209"/>
      <c r="AA139" s="209"/>
      <c r="AB139" s="214"/>
      <c r="AC139" s="211"/>
      <c r="AD139" s="501"/>
      <c r="AE139" s="209"/>
      <c r="AF139" s="209"/>
      <c r="AG139" s="214"/>
      <c r="AH139" s="211"/>
      <c r="AI139" s="501"/>
      <c r="AJ139" s="209"/>
      <c r="AK139" s="209"/>
      <c r="AL139" s="214"/>
      <c r="AM139" s="211"/>
      <c r="AN139" s="501"/>
      <c r="AO139" s="209"/>
      <c r="AP139" s="209"/>
      <c r="AQ139" s="214"/>
      <c r="AR139" s="211"/>
      <c r="AS139" s="501"/>
      <c r="AT139" s="209"/>
      <c r="AU139" s="209"/>
      <c r="AV139" s="214"/>
      <c r="AW139" s="211"/>
      <c r="AX139" s="501"/>
    </row>
    <row r="140" spans="2:50" ht="14.25" customHeight="1">
      <c r="B140" s="460"/>
      <c r="C140" s="209">
        <v>14</v>
      </c>
      <c r="D140" s="212"/>
      <c r="E140" s="209"/>
      <c r="F140" s="209"/>
      <c r="G140" s="214"/>
      <c r="H140" s="501"/>
      <c r="I140" s="215"/>
      <c r="J140" s="215"/>
      <c r="K140" s="216"/>
      <c r="L140" s="502"/>
      <c r="M140" s="215"/>
      <c r="N140" s="460"/>
      <c r="O140" s="460"/>
      <c r="P140" s="209"/>
      <c r="Q140" s="209"/>
      <c r="R140" s="214"/>
      <c r="S140" s="211"/>
      <c r="T140" s="501"/>
      <c r="U140" s="209"/>
      <c r="V140" s="209"/>
      <c r="W140" s="214"/>
      <c r="X140" s="211"/>
      <c r="Y140" s="501"/>
      <c r="Z140" s="209"/>
      <c r="AA140" s="209"/>
      <c r="AB140" s="214"/>
      <c r="AC140" s="211"/>
      <c r="AD140" s="501"/>
      <c r="AE140" s="209"/>
      <c r="AF140" s="209"/>
      <c r="AG140" s="214"/>
      <c r="AH140" s="211"/>
      <c r="AI140" s="501"/>
      <c r="AJ140" s="209"/>
      <c r="AK140" s="209"/>
      <c r="AL140" s="214"/>
      <c r="AM140" s="211"/>
      <c r="AN140" s="501"/>
      <c r="AO140" s="209"/>
      <c r="AP140" s="209"/>
      <c r="AQ140" s="214"/>
      <c r="AR140" s="211"/>
      <c r="AS140" s="501"/>
      <c r="AT140" s="209"/>
      <c r="AU140" s="209"/>
      <c r="AV140" s="214"/>
      <c r="AW140" s="211"/>
      <c r="AX140" s="501"/>
    </row>
    <row r="141" spans="2:50" ht="14.25" customHeight="1">
      <c r="B141" s="460"/>
      <c r="C141" s="209">
        <v>15</v>
      </c>
      <c r="D141" s="212"/>
      <c r="E141" s="209"/>
      <c r="F141" s="209"/>
      <c r="G141" s="214"/>
      <c r="H141" s="501"/>
      <c r="I141" s="215"/>
      <c r="J141" s="215"/>
      <c r="K141" s="216"/>
      <c r="L141" s="502"/>
      <c r="M141" s="215"/>
      <c r="N141" s="460"/>
      <c r="O141" s="460"/>
      <c r="P141" s="209"/>
      <c r="Q141" s="213"/>
      <c r="R141" s="214"/>
      <c r="S141" s="211"/>
      <c r="T141" s="501"/>
      <c r="U141" s="209"/>
      <c r="V141" s="213"/>
      <c r="W141" s="214"/>
      <c r="X141" s="211"/>
      <c r="Y141" s="501"/>
      <c r="Z141" s="209"/>
      <c r="AA141" s="213"/>
      <c r="AB141" s="214"/>
      <c r="AC141" s="211"/>
      <c r="AD141" s="501"/>
      <c r="AE141" s="209"/>
      <c r="AF141" s="213"/>
      <c r="AG141" s="214"/>
      <c r="AH141" s="211"/>
      <c r="AI141" s="501"/>
      <c r="AJ141" s="209"/>
      <c r="AK141" s="213"/>
      <c r="AL141" s="214"/>
      <c r="AM141" s="211"/>
      <c r="AN141" s="501"/>
      <c r="AO141" s="209"/>
      <c r="AP141" s="213"/>
      <c r="AQ141" s="214"/>
      <c r="AR141" s="211"/>
      <c r="AS141" s="501"/>
      <c r="AT141" s="209"/>
      <c r="AU141" s="213"/>
      <c r="AV141" s="214"/>
      <c r="AW141" s="211"/>
      <c r="AX141" s="501"/>
    </row>
    <row r="142" spans="2:50" ht="14.25" customHeight="1" collapsed="1">
      <c r="B142" s="503" t="s">
        <v>209</v>
      </c>
      <c r="C142" s="503"/>
      <c r="D142" s="503"/>
      <c r="E142" s="503"/>
      <c r="F142" s="503"/>
      <c r="G142" s="503"/>
      <c r="H142" s="503"/>
      <c r="I142" s="503"/>
      <c r="J142" s="503"/>
      <c r="K142" s="503"/>
      <c r="L142" s="503"/>
      <c r="M142" s="504"/>
      <c r="N142" s="521" t="s">
        <v>128</v>
      </c>
      <c r="O142" s="521" t="s">
        <v>77</v>
      </c>
      <c r="P142" s="559">
        <f>AT122+1</f>
        <v>45916</v>
      </c>
      <c r="Q142" s="560"/>
      <c r="R142" s="560"/>
      <c r="S142" s="560"/>
      <c r="T142" s="560"/>
      <c r="U142" s="561">
        <f>P142+1</f>
        <v>45917</v>
      </c>
      <c r="V142" s="562"/>
      <c r="W142" s="562"/>
      <c r="X142" s="562"/>
      <c r="Y142" s="562"/>
      <c r="Z142" s="559">
        <f t="shared" ref="Z142" si="169">U142+1</f>
        <v>45918</v>
      </c>
      <c r="AA142" s="560"/>
      <c r="AB142" s="560"/>
      <c r="AC142" s="560"/>
      <c r="AD142" s="560"/>
      <c r="AE142" s="561">
        <f t="shared" ref="AE142" si="170">Z142+1</f>
        <v>45919</v>
      </c>
      <c r="AF142" s="562"/>
      <c r="AG142" s="562"/>
      <c r="AH142" s="562"/>
      <c r="AI142" s="562"/>
      <c r="AJ142" s="563">
        <f t="shared" ref="AJ142" si="171">AE142+1</f>
        <v>45920</v>
      </c>
      <c r="AK142" s="564"/>
      <c r="AL142" s="564"/>
      <c r="AM142" s="564"/>
      <c r="AN142" s="565"/>
      <c r="AO142" s="561">
        <f t="shared" ref="AO142" si="172">AJ142+1</f>
        <v>45921</v>
      </c>
      <c r="AP142" s="562"/>
      <c r="AQ142" s="562"/>
      <c r="AR142" s="562"/>
      <c r="AS142" s="562"/>
      <c r="AT142" s="563">
        <f t="shared" ref="AT142" si="173">AO142+1</f>
        <v>45922</v>
      </c>
      <c r="AU142" s="564"/>
      <c r="AV142" s="564"/>
      <c r="AW142" s="564"/>
      <c r="AX142" s="565"/>
    </row>
    <row r="143" spans="2:50" ht="14.25" customHeight="1">
      <c r="B143" s="505"/>
      <c r="C143" s="505"/>
      <c r="D143" s="505"/>
      <c r="E143" s="505"/>
      <c r="F143" s="505"/>
      <c r="G143" s="505"/>
      <c r="H143" s="505"/>
      <c r="I143" s="505"/>
      <c r="J143" s="505"/>
      <c r="K143" s="505"/>
      <c r="L143" s="505"/>
      <c r="M143" s="506"/>
      <c r="N143" s="523"/>
      <c r="O143" s="523"/>
      <c r="P143" s="566">
        <f>P142</f>
        <v>45916</v>
      </c>
      <c r="Q143" s="566"/>
      <c r="R143" s="566"/>
      <c r="S143" s="566"/>
      <c r="T143" s="566"/>
      <c r="U143" s="567">
        <f>U142</f>
        <v>45917</v>
      </c>
      <c r="V143" s="567"/>
      <c r="W143" s="567"/>
      <c r="X143" s="567"/>
      <c r="Y143" s="567"/>
      <c r="Z143" s="566">
        <f t="shared" ref="Z143" si="174">Z142</f>
        <v>45918</v>
      </c>
      <c r="AA143" s="566"/>
      <c r="AB143" s="566"/>
      <c r="AC143" s="566"/>
      <c r="AD143" s="566"/>
      <c r="AE143" s="567">
        <f t="shared" ref="AE143" si="175">AE142</f>
        <v>45919</v>
      </c>
      <c r="AF143" s="567"/>
      <c r="AG143" s="567"/>
      <c r="AH143" s="567"/>
      <c r="AI143" s="567"/>
      <c r="AJ143" s="568">
        <f t="shared" ref="AJ143" si="176">AJ142</f>
        <v>45920</v>
      </c>
      <c r="AK143" s="569"/>
      <c r="AL143" s="569"/>
      <c r="AM143" s="569"/>
      <c r="AN143" s="570"/>
      <c r="AO143" s="567">
        <f t="shared" ref="AO143" si="177">AO142</f>
        <v>45921</v>
      </c>
      <c r="AP143" s="567"/>
      <c r="AQ143" s="567"/>
      <c r="AR143" s="567"/>
      <c r="AS143" s="567"/>
      <c r="AT143" s="568">
        <f t="shared" ref="AT143" si="178">AT142</f>
        <v>45922</v>
      </c>
      <c r="AU143" s="569"/>
      <c r="AV143" s="569"/>
      <c r="AW143" s="569"/>
      <c r="AX143" s="570"/>
    </row>
    <row r="144" spans="2:50" ht="14.25" customHeight="1">
      <c r="B144" s="460" t="s">
        <v>129</v>
      </c>
      <c r="C144" s="460" t="s">
        <v>130</v>
      </c>
      <c r="D144" s="460"/>
      <c r="E144" s="460" t="s">
        <v>131</v>
      </c>
      <c r="F144" s="460"/>
      <c r="G144" s="460"/>
      <c r="H144" s="460" t="s">
        <v>132</v>
      </c>
      <c r="I144" s="499" t="s">
        <v>133</v>
      </c>
      <c r="J144" s="499"/>
      <c r="K144" s="499"/>
      <c r="L144" s="499" t="s">
        <v>132</v>
      </c>
      <c r="M144" s="499" t="s">
        <v>134</v>
      </c>
      <c r="N144" s="460"/>
      <c r="O144" s="460" t="s">
        <v>135</v>
      </c>
      <c r="P144" s="460" t="s">
        <v>136</v>
      </c>
      <c r="Q144" s="460"/>
      <c r="R144" s="460"/>
      <c r="S144" s="460"/>
      <c r="T144" s="460" t="s">
        <v>132</v>
      </c>
      <c r="U144" s="460" t="s">
        <v>136</v>
      </c>
      <c r="V144" s="460"/>
      <c r="W144" s="460"/>
      <c r="X144" s="460"/>
      <c r="Y144" s="460" t="s">
        <v>132</v>
      </c>
      <c r="Z144" s="460" t="s">
        <v>136</v>
      </c>
      <c r="AA144" s="460"/>
      <c r="AB144" s="460"/>
      <c r="AC144" s="460"/>
      <c r="AD144" s="460" t="s">
        <v>132</v>
      </c>
      <c r="AE144" s="460" t="s">
        <v>136</v>
      </c>
      <c r="AF144" s="460"/>
      <c r="AG144" s="460"/>
      <c r="AH144" s="460"/>
      <c r="AI144" s="460" t="s">
        <v>132</v>
      </c>
      <c r="AJ144" s="460" t="s">
        <v>136</v>
      </c>
      <c r="AK144" s="460"/>
      <c r="AL144" s="460"/>
      <c r="AM144" s="460"/>
      <c r="AN144" s="460" t="s">
        <v>132</v>
      </c>
      <c r="AO144" s="460" t="s">
        <v>136</v>
      </c>
      <c r="AP144" s="460"/>
      <c r="AQ144" s="460"/>
      <c r="AR144" s="460"/>
      <c r="AS144" s="460" t="s">
        <v>132</v>
      </c>
      <c r="AT144" s="460" t="s">
        <v>136</v>
      </c>
      <c r="AU144" s="460"/>
      <c r="AV144" s="460"/>
      <c r="AW144" s="460"/>
      <c r="AX144" s="460" t="s">
        <v>132</v>
      </c>
    </row>
    <row r="145" spans="2:50" ht="14.25" customHeight="1">
      <c r="B145" s="460"/>
      <c r="C145" s="460"/>
      <c r="D145" s="460"/>
      <c r="E145" s="460" t="s">
        <v>137</v>
      </c>
      <c r="F145" s="460"/>
      <c r="G145" s="460"/>
      <c r="H145" s="460"/>
      <c r="I145" s="499" t="s">
        <v>137</v>
      </c>
      <c r="J145" s="499"/>
      <c r="K145" s="499"/>
      <c r="L145" s="499"/>
      <c r="M145" s="499"/>
      <c r="N145" s="460"/>
      <c r="O145" s="460"/>
      <c r="P145" s="460" t="s">
        <v>138</v>
      </c>
      <c r="Q145" s="460"/>
      <c r="R145" s="460"/>
      <c r="S145" s="460"/>
      <c r="T145" s="460"/>
      <c r="U145" s="460" t="s">
        <v>138</v>
      </c>
      <c r="V145" s="460"/>
      <c r="W145" s="460"/>
      <c r="X145" s="460"/>
      <c r="Y145" s="460"/>
      <c r="Z145" s="460" t="s">
        <v>138</v>
      </c>
      <c r="AA145" s="460"/>
      <c r="AB145" s="460"/>
      <c r="AC145" s="460"/>
      <c r="AD145" s="460"/>
      <c r="AE145" s="460" t="s">
        <v>138</v>
      </c>
      <c r="AF145" s="460"/>
      <c r="AG145" s="460"/>
      <c r="AH145" s="460"/>
      <c r="AI145" s="460"/>
      <c r="AJ145" s="460" t="s">
        <v>138</v>
      </c>
      <c r="AK145" s="460"/>
      <c r="AL145" s="460"/>
      <c r="AM145" s="460"/>
      <c r="AN145" s="460"/>
      <c r="AO145" s="460" t="s">
        <v>138</v>
      </c>
      <c r="AP145" s="460"/>
      <c r="AQ145" s="460"/>
      <c r="AR145" s="460"/>
      <c r="AS145" s="460"/>
      <c r="AT145" s="460" t="s">
        <v>138</v>
      </c>
      <c r="AU145" s="460"/>
      <c r="AV145" s="460"/>
      <c r="AW145" s="460"/>
      <c r="AX145" s="460"/>
    </row>
    <row r="146" spans="2:50" ht="14.25" customHeight="1">
      <c r="B146" s="460"/>
      <c r="C146" s="460"/>
      <c r="D146" s="460"/>
      <c r="E146" s="209" t="s">
        <v>139</v>
      </c>
      <c r="F146" s="209" t="s">
        <v>140</v>
      </c>
      <c r="G146" s="209" t="s">
        <v>141</v>
      </c>
      <c r="H146" s="460"/>
      <c r="I146" s="210" t="s">
        <v>139</v>
      </c>
      <c r="J146" s="210" t="s">
        <v>140</v>
      </c>
      <c r="K146" s="210" t="s">
        <v>141</v>
      </c>
      <c r="L146" s="499"/>
      <c r="M146" s="499"/>
      <c r="N146" s="460"/>
      <c r="O146" s="460"/>
      <c r="P146" s="209" t="s">
        <v>139</v>
      </c>
      <c r="Q146" s="209" t="s">
        <v>140</v>
      </c>
      <c r="R146" s="209" t="s">
        <v>141</v>
      </c>
      <c r="S146" s="211" t="s">
        <v>134</v>
      </c>
      <c r="T146" s="460"/>
      <c r="U146" s="209" t="s">
        <v>139</v>
      </c>
      <c r="V146" s="209" t="s">
        <v>140</v>
      </c>
      <c r="W146" s="209" t="s">
        <v>141</v>
      </c>
      <c r="X146" s="211" t="s">
        <v>134</v>
      </c>
      <c r="Y146" s="460"/>
      <c r="Z146" s="209" t="s">
        <v>139</v>
      </c>
      <c r="AA146" s="209" t="s">
        <v>140</v>
      </c>
      <c r="AB146" s="209" t="s">
        <v>141</v>
      </c>
      <c r="AC146" s="211" t="s">
        <v>134</v>
      </c>
      <c r="AD146" s="460"/>
      <c r="AE146" s="209" t="s">
        <v>139</v>
      </c>
      <c r="AF146" s="209" t="s">
        <v>140</v>
      </c>
      <c r="AG146" s="209" t="s">
        <v>141</v>
      </c>
      <c r="AH146" s="211" t="s">
        <v>134</v>
      </c>
      <c r="AI146" s="460"/>
      <c r="AJ146" s="209" t="s">
        <v>139</v>
      </c>
      <c r="AK146" s="209" t="s">
        <v>140</v>
      </c>
      <c r="AL146" s="209" t="s">
        <v>141</v>
      </c>
      <c r="AM146" s="211" t="s">
        <v>134</v>
      </c>
      <c r="AN146" s="460"/>
      <c r="AO146" s="209" t="s">
        <v>139</v>
      </c>
      <c r="AP146" s="209" t="s">
        <v>140</v>
      </c>
      <c r="AQ146" s="209" t="s">
        <v>141</v>
      </c>
      <c r="AR146" s="211" t="s">
        <v>134</v>
      </c>
      <c r="AS146" s="460"/>
      <c r="AT146" s="209" t="s">
        <v>139</v>
      </c>
      <c r="AU146" s="209" t="s">
        <v>140</v>
      </c>
      <c r="AV146" s="209" t="s">
        <v>141</v>
      </c>
      <c r="AW146" s="211" t="s">
        <v>134</v>
      </c>
      <c r="AX146" s="460"/>
    </row>
    <row r="147" spans="2:50" ht="14.25" customHeight="1">
      <c r="B147" s="460" t="s">
        <v>212</v>
      </c>
      <c r="C147" s="209">
        <v>1</v>
      </c>
      <c r="D147" s="212"/>
      <c r="E147" s="209"/>
      <c r="F147" s="209"/>
      <c r="G147" s="214" t="e">
        <f t="shared" ref="G147:G161" si="179">F147/E147</f>
        <v>#DIV/0!</v>
      </c>
      <c r="H147" s="501" t="e">
        <f>AVERAGE(F147:F161)</f>
        <v>#DIV/0!</v>
      </c>
      <c r="I147" s="215" t="e">
        <f>AVERAGE(P147,U147,Z147,AE147,AJ147,AO147,AT147)</f>
        <v>#DIV/0!</v>
      </c>
      <c r="J147" s="215" t="e">
        <f>AVERAGE(Q147,V147,AA147,AF147,AK147,AP147,AU147)</f>
        <v>#DIV/0!</v>
      </c>
      <c r="K147" s="216" t="e">
        <f>AVERAGE(R147,W147,AB147,AG147,AL147,AQ147,AV147)</f>
        <v>#DIV/0!</v>
      </c>
      <c r="L147" s="502" t="str">
        <f>IFERROR(AVERAGE(K147:K161),"-")</f>
        <v>-</v>
      </c>
      <c r="M147" s="215" t="e">
        <f>RANK(K147, K$147:$K$161)</f>
        <v>#DIV/0!</v>
      </c>
      <c r="N147" s="460"/>
      <c r="O147" s="460"/>
      <c r="P147" s="209"/>
      <c r="Q147" s="209"/>
      <c r="R147" s="214" t="e">
        <f t="shared" ref="R147:R160" si="180">Q147/P147</f>
        <v>#DIV/0!</v>
      </c>
      <c r="S147" s="211" t="e">
        <f>RANK(R147, R$147:R$161)</f>
        <v>#DIV/0!</v>
      </c>
      <c r="T147" s="501" t="e">
        <f>AVERAGE(R147:R161)</f>
        <v>#DIV/0!</v>
      </c>
      <c r="U147" s="209"/>
      <c r="V147" s="209"/>
      <c r="W147" s="214" t="e">
        <f t="shared" ref="W147:W160" si="181">V147/U147</f>
        <v>#DIV/0!</v>
      </c>
      <c r="X147" s="211" t="e">
        <f>RANK(W147, W$147:W$161)</f>
        <v>#DIV/0!</v>
      </c>
      <c r="Y147" s="501" t="e">
        <f>AVERAGE(W147:W161)</f>
        <v>#DIV/0!</v>
      </c>
      <c r="Z147" s="209"/>
      <c r="AA147" s="209"/>
      <c r="AB147" s="214" t="e">
        <f t="shared" ref="AB147:AB160" si="182">AA147/Z147</f>
        <v>#DIV/0!</v>
      </c>
      <c r="AC147" s="211" t="e">
        <f>RANK(AB147, AB$147:AB$161)</f>
        <v>#DIV/0!</v>
      </c>
      <c r="AD147" s="501" t="e">
        <f>AVERAGE(AB147:AB161)</f>
        <v>#DIV/0!</v>
      </c>
      <c r="AE147" s="209"/>
      <c r="AF147" s="209"/>
      <c r="AG147" s="214" t="e">
        <f t="shared" ref="AG147:AG160" si="183">AF147/AE147</f>
        <v>#DIV/0!</v>
      </c>
      <c r="AH147" s="211" t="e">
        <f>RANK(AG147, AG$147:AG$161)</f>
        <v>#DIV/0!</v>
      </c>
      <c r="AI147" s="501" t="e">
        <f>AVERAGE(AG147:AG161)</f>
        <v>#DIV/0!</v>
      </c>
      <c r="AJ147" s="209"/>
      <c r="AK147" s="209"/>
      <c r="AL147" s="214" t="e">
        <f t="shared" ref="AL147:AL160" si="184">AK147/AJ147</f>
        <v>#DIV/0!</v>
      </c>
      <c r="AM147" s="211" t="e">
        <f>RANK(AL147, AL$147:AL$161)</f>
        <v>#DIV/0!</v>
      </c>
      <c r="AN147" s="501" t="e">
        <f>AVERAGE(AL147:AL161)</f>
        <v>#DIV/0!</v>
      </c>
      <c r="AO147" s="209"/>
      <c r="AP147" s="209"/>
      <c r="AQ147" s="214" t="e">
        <f t="shared" ref="AQ147:AQ160" si="185">AP147/AO147</f>
        <v>#DIV/0!</v>
      </c>
      <c r="AR147" s="211" t="e">
        <f>RANK(AQ147, AQ$147:AQ$161)</f>
        <v>#DIV/0!</v>
      </c>
      <c r="AS147" s="501" t="e">
        <f>AVERAGE(AQ147:AQ161)</f>
        <v>#DIV/0!</v>
      </c>
      <c r="AT147" s="209"/>
      <c r="AU147" s="209"/>
      <c r="AV147" s="214" t="e">
        <f t="shared" ref="AV147:AV160" si="186">AU147/AT147</f>
        <v>#DIV/0!</v>
      </c>
      <c r="AW147" s="211" t="e">
        <f>RANK(AV147, AV$147:AV$161)</f>
        <v>#DIV/0!</v>
      </c>
      <c r="AX147" s="501" t="e">
        <f>AVERAGE(AV147:AV161)</f>
        <v>#DIV/0!</v>
      </c>
    </row>
    <row r="148" spans="2:50" ht="14.25" customHeight="1">
      <c r="B148" s="460"/>
      <c r="C148" s="209">
        <v>2</v>
      </c>
      <c r="D148" s="212"/>
      <c r="E148" s="209"/>
      <c r="F148" s="209"/>
      <c r="G148" s="214" t="e">
        <f t="shared" si="179"/>
        <v>#DIV/0!</v>
      </c>
      <c r="H148" s="501"/>
      <c r="I148" s="215" t="e">
        <f t="shared" ref="I148:K161" si="187">AVERAGE(P148,U148,Z148,AE148,AJ148,AO148,AT148)</f>
        <v>#DIV/0!</v>
      </c>
      <c r="J148" s="215" t="e">
        <f t="shared" si="187"/>
        <v>#DIV/0!</v>
      </c>
      <c r="K148" s="216" t="e">
        <f t="shared" si="187"/>
        <v>#DIV/0!</v>
      </c>
      <c r="L148" s="502"/>
      <c r="M148" s="215" t="e">
        <f>RANK(K148, K$147:$K$161)</f>
        <v>#DIV/0!</v>
      </c>
      <c r="N148" s="460"/>
      <c r="O148" s="460"/>
      <c r="P148" s="209"/>
      <c r="Q148" s="209"/>
      <c r="R148" s="214" t="e">
        <f t="shared" si="180"/>
        <v>#DIV/0!</v>
      </c>
      <c r="S148" s="211" t="e">
        <f t="shared" ref="S148:S161" si="188">RANK(R148, R$147:R$161)</f>
        <v>#DIV/0!</v>
      </c>
      <c r="T148" s="501"/>
      <c r="U148" s="209"/>
      <c r="V148" s="209"/>
      <c r="W148" s="214" t="e">
        <f t="shared" si="181"/>
        <v>#DIV/0!</v>
      </c>
      <c r="X148" s="211" t="e">
        <f t="shared" ref="X148:X161" si="189">RANK(W148, W$147:W$161)</f>
        <v>#DIV/0!</v>
      </c>
      <c r="Y148" s="501"/>
      <c r="Z148" s="209"/>
      <c r="AA148" s="209"/>
      <c r="AB148" s="214" t="e">
        <f t="shared" si="182"/>
        <v>#DIV/0!</v>
      </c>
      <c r="AC148" s="211" t="e">
        <f t="shared" ref="AC148:AC161" si="190">RANK(AB148, AB$147:AB$161)</f>
        <v>#DIV/0!</v>
      </c>
      <c r="AD148" s="501"/>
      <c r="AE148" s="209"/>
      <c r="AF148" s="209"/>
      <c r="AG148" s="214" t="e">
        <f t="shared" si="183"/>
        <v>#DIV/0!</v>
      </c>
      <c r="AH148" s="211" t="e">
        <f t="shared" ref="AH148:AH161" si="191">RANK(AG148, AG$147:AG$161)</f>
        <v>#DIV/0!</v>
      </c>
      <c r="AI148" s="501"/>
      <c r="AJ148" s="209"/>
      <c r="AK148" s="209"/>
      <c r="AL148" s="214" t="e">
        <f t="shared" si="184"/>
        <v>#DIV/0!</v>
      </c>
      <c r="AM148" s="211" t="e">
        <f t="shared" ref="AM148:AM161" si="192">RANK(AL148, AL$147:AL$161)</f>
        <v>#DIV/0!</v>
      </c>
      <c r="AN148" s="501"/>
      <c r="AO148" s="209"/>
      <c r="AP148" s="209"/>
      <c r="AQ148" s="214" t="e">
        <f t="shared" si="185"/>
        <v>#DIV/0!</v>
      </c>
      <c r="AR148" s="211" t="e">
        <f t="shared" ref="AR148:AR161" si="193">RANK(AQ148, AQ$147:AQ$161)</f>
        <v>#DIV/0!</v>
      </c>
      <c r="AS148" s="501"/>
      <c r="AT148" s="209"/>
      <c r="AU148" s="209"/>
      <c r="AV148" s="214" t="e">
        <f t="shared" si="186"/>
        <v>#DIV/0!</v>
      </c>
      <c r="AW148" s="211" t="e">
        <f t="shared" ref="AW148:AW161" si="194">RANK(AV148, AV$147:AV$161)</f>
        <v>#DIV/0!</v>
      </c>
      <c r="AX148" s="501"/>
    </row>
    <row r="149" spans="2:50" ht="14.25" customHeight="1">
      <c r="B149" s="460"/>
      <c r="C149" s="209">
        <v>3</v>
      </c>
      <c r="D149" s="212"/>
      <c r="E149" s="209"/>
      <c r="F149" s="209"/>
      <c r="G149" s="214" t="e">
        <f t="shared" si="179"/>
        <v>#DIV/0!</v>
      </c>
      <c r="H149" s="501"/>
      <c r="I149" s="215" t="e">
        <f t="shared" si="187"/>
        <v>#DIV/0!</v>
      </c>
      <c r="J149" s="215" t="e">
        <f t="shared" si="187"/>
        <v>#DIV/0!</v>
      </c>
      <c r="K149" s="216" t="e">
        <f t="shared" si="187"/>
        <v>#DIV/0!</v>
      </c>
      <c r="L149" s="502"/>
      <c r="M149" s="215" t="e">
        <f>RANK(K149, K$147:$K$161)</f>
        <v>#DIV/0!</v>
      </c>
      <c r="N149" s="460"/>
      <c r="O149" s="460"/>
      <c r="P149" s="209"/>
      <c r="Q149" s="209"/>
      <c r="R149" s="214" t="e">
        <f t="shared" si="180"/>
        <v>#DIV/0!</v>
      </c>
      <c r="S149" s="211" t="e">
        <f t="shared" si="188"/>
        <v>#DIV/0!</v>
      </c>
      <c r="T149" s="501"/>
      <c r="U149" s="209"/>
      <c r="V149" s="209"/>
      <c r="W149" s="214" t="e">
        <f t="shared" si="181"/>
        <v>#DIV/0!</v>
      </c>
      <c r="X149" s="211" t="e">
        <f t="shared" si="189"/>
        <v>#DIV/0!</v>
      </c>
      <c r="Y149" s="501"/>
      <c r="Z149" s="209"/>
      <c r="AA149" s="209"/>
      <c r="AB149" s="214" t="e">
        <f t="shared" si="182"/>
        <v>#DIV/0!</v>
      </c>
      <c r="AC149" s="211" t="e">
        <f t="shared" si="190"/>
        <v>#DIV/0!</v>
      </c>
      <c r="AD149" s="501"/>
      <c r="AE149" s="209"/>
      <c r="AF149" s="209"/>
      <c r="AG149" s="214" t="e">
        <f t="shared" si="183"/>
        <v>#DIV/0!</v>
      </c>
      <c r="AH149" s="211" t="e">
        <f t="shared" si="191"/>
        <v>#DIV/0!</v>
      </c>
      <c r="AI149" s="501"/>
      <c r="AJ149" s="209"/>
      <c r="AK149" s="209"/>
      <c r="AL149" s="214" t="e">
        <f t="shared" si="184"/>
        <v>#DIV/0!</v>
      </c>
      <c r="AM149" s="211" t="e">
        <f t="shared" si="192"/>
        <v>#DIV/0!</v>
      </c>
      <c r="AN149" s="501"/>
      <c r="AO149" s="209"/>
      <c r="AP149" s="209"/>
      <c r="AQ149" s="214" t="e">
        <f t="shared" si="185"/>
        <v>#DIV/0!</v>
      </c>
      <c r="AR149" s="211" t="e">
        <f t="shared" si="193"/>
        <v>#DIV/0!</v>
      </c>
      <c r="AS149" s="501"/>
      <c r="AT149" s="209"/>
      <c r="AU149" s="209"/>
      <c r="AV149" s="214" t="e">
        <f t="shared" si="186"/>
        <v>#DIV/0!</v>
      </c>
      <c r="AW149" s="211" t="e">
        <f t="shared" si="194"/>
        <v>#DIV/0!</v>
      </c>
      <c r="AX149" s="501"/>
    </row>
    <row r="150" spans="2:50" ht="14.25" customHeight="1">
      <c r="B150" s="460"/>
      <c r="C150" s="209">
        <v>4</v>
      </c>
      <c r="D150" s="212"/>
      <c r="E150" s="209"/>
      <c r="F150" s="209"/>
      <c r="G150" s="214" t="e">
        <f t="shared" si="179"/>
        <v>#DIV/0!</v>
      </c>
      <c r="H150" s="501"/>
      <c r="I150" s="215" t="e">
        <f t="shared" si="187"/>
        <v>#DIV/0!</v>
      </c>
      <c r="J150" s="215" t="e">
        <f t="shared" si="187"/>
        <v>#DIV/0!</v>
      </c>
      <c r="K150" s="216" t="e">
        <f t="shared" si="187"/>
        <v>#DIV/0!</v>
      </c>
      <c r="L150" s="502"/>
      <c r="M150" s="215" t="e">
        <f>RANK(K150, K$147:$K$161)</f>
        <v>#DIV/0!</v>
      </c>
      <c r="N150" s="460"/>
      <c r="O150" s="460"/>
      <c r="P150" s="209"/>
      <c r="Q150" s="209"/>
      <c r="R150" s="214" t="e">
        <f t="shared" si="180"/>
        <v>#DIV/0!</v>
      </c>
      <c r="S150" s="211" t="e">
        <f>RANK(R150, R$147:R$161)</f>
        <v>#DIV/0!</v>
      </c>
      <c r="T150" s="501"/>
      <c r="U150" s="209"/>
      <c r="V150" s="209"/>
      <c r="W150" s="214" t="e">
        <f t="shared" si="181"/>
        <v>#DIV/0!</v>
      </c>
      <c r="X150" s="211" t="e">
        <f>RANK(W150, W$147:W$161)</f>
        <v>#DIV/0!</v>
      </c>
      <c r="Y150" s="501"/>
      <c r="Z150" s="209"/>
      <c r="AA150" s="209"/>
      <c r="AB150" s="214" t="e">
        <f t="shared" si="182"/>
        <v>#DIV/0!</v>
      </c>
      <c r="AC150" s="211" t="e">
        <f>RANK(AB150, AB$147:AB$161)</f>
        <v>#DIV/0!</v>
      </c>
      <c r="AD150" s="501"/>
      <c r="AE150" s="209"/>
      <c r="AF150" s="209"/>
      <c r="AG150" s="214" t="e">
        <f t="shared" si="183"/>
        <v>#DIV/0!</v>
      </c>
      <c r="AH150" s="211" t="e">
        <f>RANK(AG150, AG$147:AG$161)</f>
        <v>#DIV/0!</v>
      </c>
      <c r="AI150" s="501"/>
      <c r="AJ150" s="209"/>
      <c r="AK150" s="209"/>
      <c r="AL150" s="214" t="e">
        <f t="shared" si="184"/>
        <v>#DIV/0!</v>
      </c>
      <c r="AM150" s="211" t="e">
        <f>RANK(AL150, AL$147:AL$161)</f>
        <v>#DIV/0!</v>
      </c>
      <c r="AN150" s="501"/>
      <c r="AO150" s="209"/>
      <c r="AP150" s="209"/>
      <c r="AQ150" s="214" t="e">
        <f t="shared" si="185"/>
        <v>#DIV/0!</v>
      </c>
      <c r="AR150" s="211" t="e">
        <f>RANK(AQ150, AQ$147:AQ$161)</f>
        <v>#DIV/0!</v>
      </c>
      <c r="AS150" s="501"/>
      <c r="AT150" s="209"/>
      <c r="AU150" s="209"/>
      <c r="AV150" s="214" t="e">
        <f t="shared" si="186"/>
        <v>#DIV/0!</v>
      </c>
      <c r="AW150" s="211" t="e">
        <f>RANK(AV150, AV$147:AV$161)</f>
        <v>#DIV/0!</v>
      </c>
      <c r="AX150" s="501"/>
    </row>
    <row r="151" spans="2:50" ht="14.25" customHeight="1">
      <c r="B151" s="460"/>
      <c r="C151" s="209">
        <v>5</v>
      </c>
      <c r="D151" s="212"/>
      <c r="E151" s="209"/>
      <c r="F151" s="209"/>
      <c r="G151" s="214" t="e">
        <f t="shared" si="179"/>
        <v>#DIV/0!</v>
      </c>
      <c r="H151" s="501"/>
      <c r="I151" s="215" t="e">
        <f t="shared" si="187"/>
        <v>#DIV/0!</v>
      </c>
      <c r="J151" s="215" t="e">
        <f t="shared" si="187"/>
        <v>#DIV/0!</v>
      </c>
      <c r="K151" s="216" t="e">
        <f t="shared" si="187"/>
        <v>#DIV/0!</v>
      </c>
      <c r="L151" s="502"/>
      <c r="M151" s="215" t="e">
        <f>RANK(K151, K$147:$K$161)</f>
        <v>#DIV/0!</v>
      </c>
      <c r="N151" s="460"/>
      <c r="O151" s="460"/>
      <c r="P151" s="209"/>
      <c r="Q151" s="209"/>
      <c r="R151" s="214" t="e">
        <f t="shared" si="180"/>
        <v>#DIV/0!</v>
      </c>
      <c r="S151" s="211" t="e">
        <f t="shared" si="188"/>
        <v>#DIV/0!</v>
      </c>
      <c r="T151" s="501"/>
      <c r="U151" s="209"/>
      <c r="V151" s="209"/>
      <c r="W151" s="214" t="e">
        <f t="shared" si="181"/>
        <v>#DIV/0!</v>
      </c>
      <c r="X151" s="211" t="e">
        <f t="shared" si="189"/>
        <v>#DIV/0!</v>
      </c>
      <c r="Y151" s="501"/>
      <c r="Z151" s="209"/>
      <c r="AA151" s="209"/>
      <c r="AB151" s="214" t="e">
        <f t="shared" si="182"/>
        <v>#DIV/0!</v>
      </c>
      <c r="AC151" s="211" t="e">
        <f t="shared" si="190"/>
        <v>#DIV/0!</v>
      </c>
      <c r="AD151" s="501"/>
      <c r="AE151" s="209"/>
      <c r="AF151" s="209"/>
      <c r="AG151" s="214" t="e">
        <f t="shared" si="183"/>
        <v>#DIV/0!</v>
      </c>
      <c r="AH151" s="211" t="e">
        <f t="shared" si="191"/>
        <v>#DIV/0!</v>
      </c>
      <c r="AI151" s="501"/>
      <c r="AJ151" s="209"/>
      <c r="AK151" s="209"/>
      <c r="AL151" s="214" t="e">
        <f t="shared" si="184"/>
        <v>#DIV/0!</v>
      </c>
      <c r="AM151" s="211" t="e">
        <f t="shared" si="192"/>
        <v>#DIV/0!</v>
      </c>
      <c r="AN151" s="501"/>
      <c r="AO151" s="209"/>
      <c r="AP151" s="209"/>
      <c r="AQ151" s="214" t="e">
        <f t="shared" si="185"/>
        <v>#DIV/0!</v>
      </c>
      <c r="AR151" s="211" t="e">
        <f t="shared" si="193"/>
        <v>#DIV/0!</v>
      </c>
      <c r="AS151" s="501"/>
      <c r="AT151" s="209"/>
      <c r="AU151" s="209"/>
      <c r="AV151" s="214" t="e">
        <f t="shared" si="186"/>
        <v>#DIV/0!</v>
      </c>
      <c r="AW151" s="211" t="e">
        <f t="shared" si="194"/>
        <v>#DIV/0!</v>
      </c>
      <c r="AX151" s="501"/>
    </row>
    <row r="152" spans="2:50" ht="14.25" customHeight="1">
      <c r="B152" s="460"/>
      <c r="C152" s="209">
        <v>6</v>
      </c>
      <c r="D152" s="212"/>
      <c r="E152" s="209"/>
      <c r="F152" s="209"/>
      <c r="G152" s="214" t="e">
        <f t="shared" si="179"/>
        <v>#DIV/0!</v>
      </c>
      <c r="H152" s="501"/>
      <c r="I152" s="215" t="e">
        <f t="shared" si="187"/>
        <v>#DIV/0!</v>
      </c>
      <c r="J152" s="215" t="e">
        <f t="shared" si="187"/>
        <v>#DIV/0!</v>
      </c>
      <c r="K152" s="216" t="e">
        <f t="shared" si="187"/>
        <v>#DIV/0!</v>
      </c>
      <c r="L152" s="502"/>
      <c r="M152" s="215" t="e">
        <f>RANK(K152, K$147:$K$161)</f>
        <v>#DIV/0!</v>
      </c>
      <c r="N152" s="460"/>
      <c r="O152" s="460"/>
      <c r="P152" s="209"/>
      <c r="Q152" s="209"/>
      <c r="R152" s="214" t="e">
        <f t="shared" si="180"/>
        <v>#DIV/0!</v>
      </c>
      <c r="S152" s="211" t="e">
        <f t="shared" si="188"/>
        <v>#DIV/0!</v>
      </c>
      <c r="T152" s="501"/>
      <c r="U152" s="209"/>
      <c r="V152" s="209"/>
      <c r="W152" s="214" t="e">
        <f t="shared" si="181"/>
        <v>#DIV/0!</v>
      </c>
      <c r="X152" s="211" t="e">
        <f t="shared" si="189"/>
        <v>#DIV/0!</v>
      </c>
      <c r="Y152" s="501"/>
      <c r="Z152" s="209"/>
      <c r="AA152" s="209"/>
      <c r="AB152" s="214" t="e">
        <f t="shared" si="182"/>
        <v>#DIV/0!</v>
      </c>
      <c r="AC152" s="211" t="e">
        <f t="shared" si="190"/>
        <v>#DIV/0!</v>
      </c>
      <c r="AD152" s="501"/>
      <c r="AE152" s="209"/>
      <c r="AF152" s="209"/>
      <c r="AG152" s="214" t="e">
        <f t="shared" si="183"/>
        <v>#DIV/0!</v>
      </c>
      <c r="AH152" s="211" t="e">
        <f t="shared" si="191"/>
        <v>#DIV/0!</v>
      </c>
      <c r="AI152" s="501"/>
      <c r="AJ152" s="209"/>
      <c r="AK152" s="209"/>
      <c r="AL152" s="214" t="e">
        <f t="shared" si="184"/>
        <v>#DIV/0!</v>
      </c>
      <c r="AM152" s="211" t="e">
        <f t="shared" si="192"/>
        <v>#DIV/0!</v>
      </c>
      <c r="AN152" s="501"/>
      <c r="AO152" s="209"/>
      <c r="AP152" s="209"/>
      <c r="AQ152" s="214" t="e">
        <f t="shared" si="185"/>
        <v>#DIV/0!</v>
      </c>
      <c r="AR152" s="211" t="e">
        <f t="shared" si="193"/>
        <v>#DIV/0!</v>
      </c>
      <c r="AS152" s="501"/>
      <c r="AT152" s="209"/>
      <c r="AU152" s="209"/>
      <c r="AV152" s="214" t="e">
        <f t="shared" si="186"/>
        <v>#DIV/0!</v>
      </c>
      <c r="AW152" s="211" t="e">
        <f t="shared" si="194"/>
        <v>#DIV/0!</v>
      </c>
      <c r="AX152" s="501"/>
    </row>
    <row r="153" spans="2:50" ht="14.25" customHeight="1">
      <c r="B153" s="460"/>
      <c r="C153" s="209">
        <v>7</v>
      </c>
      <c r="D153" s="212"/>
      <c r="E153" s="209"/>
      <c r="F153" s="209"/>
      <c r="G153" s="214" t="e">
        <f t="shared" si="179"/>
        <v>#DIV/0!</v>
      </c>
      <c r="H153" s="501"/>
      <c r="I153" s="215" t="e">
        <f t="shared" si="187"/>
        <v>#DIV/0!</v>
      </c>
      <c r="J153" s="215" t="e">
        <f t="shared" si="187"/>
        <v>#DIV/0!</v>
      </c>
      <c r="K153" s="216" t="e">
        <f t="shared" si="187"/>
        <v>#DIV/0!</v>
      </c>
      <c r="L153" s="502"/>
      <c r="M153" s="215" t="e">
        <f>RANK(K153, K$147:$K$161)</f>
        <v>#DIV/0!</v>
      </c>
      <c r="N153" s="460"/>
      <c r="O153" s="460"/>
      <c r="P153" s="209"/>
      <c r="Q153" s="209"/>
      <c r="R153" s="214" t="e">
        <f t="shared" si="180"/>
        <v>#DIV/0!</v>
      </c>
      <c r="S153" s="211" t="e">
        <f t="shared" si="188"/>
        <v>#DIV/0!</v>
      </c>
      <c r="T153" s="501"/>
      <c r="U153" s="209"/>
      <c r="V153" s="209"/>
      <c r="W153" s="214" t="e">
        <f t="shared" si="181"/>
        <v>#DIV/0!</v>
      </c>
      <c r="X153" s="211" t="e">
        <f t="shared" si="189"/>
        <v>#DIV/0!</v>
      </c>
      <c r="Y153" s="501"/>
      <c r="Z153" s="209"/>
      <c r="AA153" s="209"/>
      <c r="AB153" s="214" t="e">
        <f t="shared" si="182"/>
        <v>#DIV/0!</v>
      </c>
      <c r="AC153" s="211" t="e">
        <f t="shared" si="190"/>
        <v>#DIV/0!</v>
      </c>
      <c r="AD153" s="501"/>
      <c r="AE153" s="209"/>
      <c r="AF153" s="209"/>
      <c r="AG153" s="214" t="e">
        <f t="shared" si="183"/>
        <v>#DIV/0!</v>
      </c>
      <c r="AH153" s="211" t="e">
        <f t="shared" si="191"/>
        <v>#DIV/0!</v>
      </c>
      <c r="AI153" s="501"/>
      <c r="AJ153" s="209"/>
      <c r="AK153" s="209"/>
      <c r="AL153" s="214" t="e">
        <f t="shared" si="184"/>
        <v>#DIV/0!</v>
      </c>
      <c r="AM153" s="211" t="e">
        <f t="shared" si="192"/>
        <v>#DIV/0!</v>
      </c>
      <c r="AN153" s="501"/>
      <c r="AO153" s="209"/>
      <c r="AP153" s="209"/>
      <c r="AQ153" s="214" t="e">
        <f t="shared" si="185"/>
        <v>#DIV/0!</v>
      </c>
      <c r="AR153" s="211" t="e">
        <f t="shared" si="193"/>
        <v>#DIV/0!</v>
      </c>
      <c r="AS153" s="501"/>
      <c r="AT153" s="209"/>
      <c r="AU153" s="209"/>
      <c r="AV153" s="214" t="e">
        <f t="shared" si="186"/>
        <v>#DIV/0!</v>
      </c>
      <c r="AW153" s="211" t="e">
        <f t="shared" si="194"/>
        <v>#DIV/0!</v>
      </c>
      <c r="AX153" s="501"/>
    </row>
    <row r="154" spans="2:50" ht="14.25" customHeight="1">
      <c r="B154" s="460"/>
      <c r="C154" s="209">
        <v>8</v>
      </c>
      <c r="D154" s="212"/>
      <c r="E154" s="209"/>
      <c r="F154" s="209"/>
      <c r="G154" s="214" t="e">
        <f t="shared" si="179"/>
        <v>#DIV/0!</v>
      </c>
      <c r="H154" s="501"/>
      <c r="I154" s="215" t="e">
        <f t="shared" si="187"/>
        <v>#DIV/0!</v>
      </c>
      <c r="J154" s="215" t="e">
        <f t="shared" si="187"/>
        <v>#DIV/0!</v>
      </c>
      <c r="K154" s="216" t="e">
        <f t="shared" si="187"/>
        <v>#DIV/0!</v>
      </c>
      <c r="L154" s="502"/>
      <c r="M154" s="215" t="e">
        <f>RANK(K154, K$147:$K$161)</f>
        <v>#DIV/0!</v>
      </c>
      <c r="N154" s="460"/>
      <c r="O154" s="460"/>
      <c r="P154" s="209"/>
      <c r="Q154" s="209"/>
      <c r="R154" s="214" t="e">
        <f t="shared" si="180"/>
        <v>#DIV/0!</v>
      </c>
      <c r="S154" s="211" t="e">
        <f t="shared" si="188"/>
        <v>#DIV/0!</v>
      </c>
      <c r="T154" s="501"/>
      <c r="U154" s="209"/>
      <c r="V154" s="209"/>
      <c r="W154" s="214" t="e">
        <f t="shared" si="181"/>
        <v>#DIV/0!</v>
      </c>
      <c r="X154" s="211" t="e">
        <f t="shared" si="189"/>
        <v>#DIV/0!</v>
      </c>
      <c r="Y154" s="501"/>
      <c r="Z154" s="209"/>
      <c r="AA154" s="209"/>
      <c r="AB154" s="214" t="e">
        <f t="shared" si="182"/>
        <v>#DIV/0!</v>
      </c>
      <c r="AC154" s="211" t="e">
        <f t="shared" si="190"/>
        <v>#DIV/0!</v>
      </c>
      <c r="AD154" s="501"/>
      <c r="AE154" s="209"/>
      <c r="AF154" s="209"/>
      <c r="AG154" s="214" t="e">
        <f t="shared" si="183"/>
        <v>#DIV/0!</v>
      </c>
      <c r="AH154" s="211" t="e">
        <f t="shared" si="191"/>
        <v>#DIV/0!</v>
      </c>
      <c r="AI154" s="501"/>
      <c r="AJ154" s="209"/>
      <c r="AK154" s="209"/>
      <c r="AL154" s="214" t="e">
        <f t="shared" si="184"/>
        <v>#DIV/0!</v>
      </c>
      <c r="AM154" s="211" t="e">
        <f t="shared" si="192"/>
        <v>#DIV/0!</v>
      </c>
      <c r="AN154" s="501"/>
      <c r="AO154" s="209"/>
      <c r="AP154" s="209"/>
      <c r="AQ154" s="214" t="e">
        <f t="shared" si="185"/>
        <v>#DIV/0!</v>
      </c>
      <c r="AR154" s="211" t="e">
        <f t="shared" si="193"/>
        <v>#DIV/0!</v>
      </c>
      <c r="AS154" s="501"/>
      <c r="AT154" s="209"/>
      <c r="AU154" s="209"/>
      <c r="AV154" s="214" t="e">
        <f t="shared" si="186"/>
        <v>#DIV/0!</v>
      </c>
      <c r="AW154" s="211" t="e">
        <f t="shared" si="194"/>
        <v>#DIV/0!</v>
      </c>
      <c r="AX154" s="501"/>
    </row>
    <row r="155" spans="2:50" ht="14.25" customHeight="1">
      <c r="B155" s="460"/>
      <c r="C155" s="209">
        <v>9</v>
      </c>
      <c r="D155" s="212"/>
      <c r="E155" s="209"/>
      <c r="F155" s="209"/>
      <c r="G155" s="214" t="e">
        <f t="shared" si="179"/>
        <v>#DIV/0!</v>
      </c>
      <c r="H155" s="501"/>
      <c r="I155" s="215" t="e">
        <f t="shared" si="187"/>
        <v>#DIV/0!</v>
      </c>
      <c r="J155" s="215" t="e">
        <f t="shared" si="187"/>
        <v>#DIV/0!</v>
      </c>
      <c r="K155" s="216" t="e">
        <f t="shared" si="187"/>
        <v>#DIV/0!</v>
      </c>
      <c r="L155" s="502"/>
      <c r="M155" s="215" t="e">
        <f>RANK(K155, K$147:$K$161)</f>
        <v>#DIV/0!</v>
      </c>
      <c r="N155" s="460"/>
      <c r="O155" s="460"/>
      <c r="P155" s="209"/>
      <c r="Q155" s="209"/>
      <c r="R155" s="214" t="e">
        <f t="shared" si="180"/>
        <v>#DIV/0!</v>
      </c>
      <c r="S155" s="211" t="e">
        <f t="shared" si="188"/>
        <v>#DIV/0!</v>
      </c>
      <c r="T155" s="501"/>
      <c r="U155" s="209"/>
      <c r="V155" s="209"/>
      <c r="W155" s="214" t="e">
        <f t="shared" si="181"/>
        <v>#DIV/0!</v>
      </c>
      <c r="X155" s="211" t="e">
        <f t="shared" si="189"/>
        <v>#DIV/0!</v>
      </c>
      <c r="Y155" s="501"/>
      <c r="Z155" s="209"/>
      <c r="AA155" s="209"/>
      <c r="AB155" s="214" t="e">
        <f t="shared" si="182"/>
        <v>#DIV/0!</v>
      </c>
      <c r="AC155" s="211" t="e">
        <f t="shared" si="190"/>
        <v>#DIV/0!</v>
      </c>
      <c r="AD155" s="501"/>
      <c r="AE155" s="209"/>
      <c r="AF155" s="209"/>
      <c r="AG155" s="214" t="e">
        <f t="shared" si="183"/>
        <v>#DIV/0!</v>
      </c>
      <c r="AH155" s="211" t="e">
        <f t="shared" si="191"/>
        <v>#DIV/0!</v>
      </c>
      <c r="AI155" s="501"/>
      <c r="AJ155" s="209"/>
      <c r="AK155" s="209"/>
      <c r="AL155" s="214" t="e">
        <f t="shared" si="184"/>
        <v>#DIV/0!</v>
      </c>
      <c r="AM155" s="211" t="e">
        <f t="shared" si="192"/>
        <v>#DIV/0!</v>
      </c>
      <c r="AN155" s="501"/>
      <c r="AO155" s="209"/>
      <c r="AP155" s="209"/>
      <c r="AQ155" s="214" t="e">
        <f t="shared" si="185"/>
        <v>#DIV/0!</v>
      </c>
      <c r="AR155" s="211" t="e">
        <f t="shared" si="193"/>
        <v>#DIV/0!</v>
      </c>
      <c r="AS155" s="501"/>
      <c r="AT155" s="209"/>
      <c r="AU155" s="209"/>
      <c r="AV155" s="214" t="e">
        <f t="shared" si="186"/>
        <v>#DIV/0!</v>
      </c>
      <c r="AW155" s="211" t="e">
        <f t="shared" si="194"/>
        <v>#DIV/0!</v>
      </c>
      <c r="AX155" s="501"/>
    </row>
    <row r="156" spans="2:50" ht="14.25" customHeight="1">
      <c r="B156" s="460"/>
      <c r="C156" s="209">
        <v>10</v>
      </c>
      <c r="D156" s="212"/>
      <c r="E156" s="209"/>
      <c r="F156" s="209"/>
      <c r="G156" s="214" t="e">
        <f t="shared" si="179"/>
        <v>#DIV/0!</v>
      </c>
      <c r="H156" s="501"/>
      <c r="I156" s="215" t="e">
        <f t="shared" si="187"/>
        <v>#DIV/0!</v>
      </c>
      <c r="J156" s="215" t="e">
        <f t="shared" si="187"/>
        <v>#DIV/0!</v>
      </c>
      <c r="K156" s="216" t="e">
        <f t="shared" si="187"/>
        <v>#DIV/0!</v>
      </c>
      <c r="L156" s="502"/>
      <c r="M156" s="215" t="e">
        <f>RANK(K156, K$147:$K$161)</f>
        <v>#DIV/0!</v>
      </c>
      <c r="N156" s="460"/>
      <c r="O156" s="460"/>
      <c r="P156" s="209"/>
      <c r="Q156" s="209"/>
      <c r="R156" s="214" t="e">
        <f t="shared" si="180"/>
        <v>#DIV/0!</v>
      </c>
      <c r="S156" s="211" t="e">
        <f t="shared" si="188"/>
        <v>#DIV/0!</v>
      </c>
      <c r="T156" s="501"/>
      <c r="U156" s="209"/>
      <c r="V156" s="209"/>
      <c r="W156" s="214" t="e">
        <f t="shared" si="181"/>
        <v>#DIV/0!</v>
      </c>
      <c r="X156" s="211" t="e">
        <f t="shared" si="189"/>
        <v>#DIV/0!</v>
      </c>
      <c r="Y156" s="501"/>
      <c r="Z156" s="209"/>
      <c r="AA156" s="209"/>
      <c r="AB156" s="214" t="e">
        <f t="shared" si="182"/>
        <v>#DIV/0!</v>
      </c>
      <c r="AC156" s="211" t="e">
        <f t="shared" si="190"/>
        <v>#DIV/0!</v>
      </c>
      <c r="AD156" s="501"/>
      <c r="AE156" s="209"/>
      <c r="AF156" s="209"/>
      <c r="AG156" s="214" t="e">
        <f t="shared" si="183"/>
        <v>#DIV/0!</v>
      </c>
      <c r="AH156" s="211" t="e">
        <f t="shared" si="191"/>
        <v>#DIV/0!</v>
      </c>
      <c r="AI156" s="501"/>
      <c r="AJ156" s="209"/>
      <c r="AK156" s="209"/>
      <c r="AL156" s="214" t="e">
        <f t="shared" si="184"/>
        <v>#DIV/0!</v>
      </c>
      <c r="AM156" s="211" t="e">
        <f t="shared" si="192"/>
        <v>#DIV/0!</v>
      </c>
      <c r="AN156" s="501"/>
      <c r="AO156" s="209"/>
      <c r="AP156" s="209"/>
      <c r="AQ156" s="214" t="e">
        <f t="shared" si="185"/>
        <v>#DIV/0!</v>
      </c>
      <c r="AR156" s="211" t="e">
        <f t="shared" si="193"/>
        <v>#DIV/0!</v>
      </c>
      <c r="AS156" s="501"/>
      <c r="AT156" s="209"/>
      <c r="AU156" s="209"/>
      <c r="AV156" s="214" t="e">
        <f t="shared" si="186"/>
        <v>#DIV/0!</v>
      </c>
      <c r="AW156" s="211" t="e">
        <f t="shared" si="194"/>
        <v>#DIV/0!</v>
      </c>
      <c r="AX156" s="501"/>
    </row>
    <row r="157" spans="2:50" ht="14.25" customHeight="1">
      <c r="B157" s="460"/>
      <c r="C157" s="209">
        <v>11</v>
      </c>
      <c r="D157" s="212"/>
      <c r="E157" s="209"/>
      <c r="F157" s="209"/>
      <c r="G157" s="214" t="e">
        <f t="shared" si="179"/>
        <v>#DIV/0!</v>
      </c>
      <c r="H157" s="501"/>
      <c r="I157" s="215" t="e">
        <f t="shared" si="187"/>
        <v>#DIV/0!</v>
      </c>
      <c r="J157" s="215" t="e">
        <f t="shared" si="187"/>
        <v>#DIV/0!</v>
      </c>
      <c r="K157" s="216" t="e">
        <f t="shared" si="187"/>
        <v>#DIV/0!</v>
      </c>
      <c r="L157" s="502"/>
      <c r="M157" s="215" t="e">
        <f>RANK(K157, K$147:$K$161)</f>
        <v>#DIV/0!</v>
      </c>
      <c r="N157" s="460"/>
      <c r="O157" s="460"/>
      <c r="P157" s="209"/>
      <c r="Q157" s="209"/>
      <c r="R157" s="214" t="e">
        <f t="shared" si="180"/>
        <v>#DIV/0!</v>
      </c>
      <c r="S157" s="211" t="e">
        <f t="shared" si="188"/>
        <v>#DIV/0!</v>
      </c>
      <c r="T157" s="501"/>
      <c r="U157" s="209"/>
      <c r="V157" s="209"/>
      <c r="W157" s="214" t="e">
        <f t="shared" si="181"/>
        <v>#DIV/0!</v>
      </c>
      <c r="X157" s="211" t="e">
        <f t="shared" si="189"/>
        <v>#DIV/0!</v>
      </c>
      <c r="Y157" s="501"/>
      <c r="Z157" s="209"/>
      <c r="AA157" s="209"/>
      <c r="AB157" s="214" t="e">
        <f t="shared" si="182"/>
        <v>#DIV/0!</v>
      </c>
      <c r="AC157" s="211" t="e">
        <f t="shared" si="190"/>
        <v>#DIV/0!</v>
      </c>
      <c r="AD157" s="501"/>
      <c r="AE157" s="209"/>
      <c r="AF157" s="209"/>
      <c r="AG157" s="214" t="e">
        <f t="shared" si="183"/>
        <v>#DIV/0!</v>
      </c>
      <c r="AH157" s="211" t="e">
        <f t="shared" si="191"/>
        <v>#DIV/0!</v>
      </c>
      <c r="AI157" s="501"/>
      <c r="AJ157" s="209"/>
      <c r="AK157" s="209"/>
      <c r="AL157" s="214" t="e">
        <f t="shared" si="184"/>
        <v>#DIV/0!</v>
      </c>
      <c r="AM157" s="211" t="e">
        <f t="shared" si="192"/>
        <v>#DIV/0!</v>
      </c>
      <c r="AN157" s="501"/>
      <c r="AO157" s="209"/>
      <c r="AP157" s="209"/>
      <c r="AQ157" s="214" t="e">
        <f t="shared" si="185"/>
        <v>#DIV/0!</v>
      </c>
      <c r="AR157" s="211" t="e">
        <f t="shared" si="193"/>
        <v>#DIV/0!</v>
      </c>
      <c r="AS157" s="501"/>
      <c r="AT157" s="209"/>
      <c r="AU157" s="209"/>
      <c r="AV157" s="214" t="e">
        <f t="shared" si="186"/>
        <v>#DIV/0!</v>
      </c>
      <c r="AW157" s="211" t="e">
        <f t="shared" si="194"/>
        <v>#DIV/0!</v>
      </c>
      <c r="AX157" s="501"/>
    </row>
    <row r="158" spans="2:50" ht="14.25" customHeight="1">
      <c r="B158" s="460"/>
      <c r="C158" s="209">
        <v>12</v>
      </c>
      <c r="D158" s="212"/>
      <c r="E158" s="209"/>
      <c r="F158" s="209"/>
      <c r="G158" s="214" t="e">
        <f t="shared" si="179"/>
        <v>#DIV/0!</v>
      </c>
      <c r="H158" s="501"/>
      <c r="I158" s="215" t="e">
        <f t="shared" si="187"/>
        <v>#DIV/0!</v>
      </c>
      <c r="J158" s="215" t="e">
        <f t="shared" si="187"/>
        <v>#DIV/0!</v>
      </c>
      <c r="K158" s="216" t="e">
        <f t="shared" si="187"/>
        <v>#DIV/0!</v>
      </c>
      <c r="L158" s="502"/>
      <c r="M158" s="215" t="e">
        <f>RANK(K158, K$147:$K$161)</f>
        <v>#DIV/0!</v>
      </c>
      <c r="N158" s="460"/>
      <c r="O158" s="460"/>
      <c r="P158" s="209"/>
      <c r="Q158" s="209"/>
      <c r="R158" s="214" t="e">
        <f t="shared" si="180"/>
        <v>#DIV/0!</v>
      </c>
      <c r="S158" s="211" t="e">
        <f t="shared" si="188"/>
        <v>#DIV/0!</v>
      </c>
      <c r="T158" s="501"/>
      <c r="U158" s="209"/>
      <c r="V158" s="209"/>
      <c r="W158" s="214" t="e">
        <f t="shared" si="181"/>
        <v>#DIV/0!</v>
      </c>
      <c r="X158" s="211" t="e">
        <f t="shared" si="189"/>
        <v>#DIV/0!</v>
      </c>
      <c r="Y158" s="501"/>
      <c r="Z158" s="209"/>
      <c r="AA158" s="209"/>
      <c r="AB158" s="214" t="e">
        <f t="shared" si="182"/>
        <v>#DIV/0!</v>
      </c>
      <c r="AC158" s="211" t="e">
        <f t="shared" si="190"/>
        <v>#DIV/0!</v>
      </c>
      <c r="AD158" s="501"/>
      <c r="AE158" s="209"/>
      <c r="AF158" s="209"/>
      <c r="AG158" s="214" t="e">
        <f t="shared" si="183"/>
        <v>#DIV/0!</v>
      </c>
      <c r="AH158" s="211" t="e">
        <f t="shared" si="191"/>
        <v>#DIV/0!</v>
      </c>
      <c r="AI158" s="501"/>
      <c r="AJ158" s="209"/>
      <c r="AK158" s="209"/>
      <c r="AL158" s="214" t="e">
        <f t="shared" si="184"/>
        <v>#DIV/0!</v>
      </c>
      <c r="AM158" s="211" t="e">
        <f t="shared" si="192"/>
        <v>#DIV/0!</v>
      </c>
      <c r="AN158" s="501"/>
      <c r="AO158" s="209"/>
      <c r="AP158" s="209"/>
      <c r="AQ158" s="214" t="e">
        <f t="shared" si="185"/>
        <v>#DIV/0!</v>
      </c>
      <c r="AR158" s="211" t="e">
        <f t="shared" si="193"/>
        <v>#DIV/0!</v>
      </c>
      <c r="AS158" s="501"/>
      <c r="AT158" s="209"/>
      <c r="AU158" s="209"/>
      <c r="AV158" s="214" t="e">
        <f t="shared" si="186"/>
        <v>#DIV/0!</v>
      </c>
      <c r="AW158" s="211" t="e">
        <f t="shared" si="194"/>
        <v>#DIV/0!</v>
      </c>
      <c r="AX158" s="501"/>
    </row>
    <row r="159" spans="2:50" ht="14.25" customHeight="1">
      <c r="B159" s="460"/>
      <c r="C159" s="209">
        <v>13</v>
      </c>
      <c r="D159" s="212"/>
      <c r="E159" s="209"/>
      <c r="F159" s="209"/>
      <c r="G159" s="214" t="e">
        <f t="shared" si="179"/>
        <v>#DIV/0!</v>
      </c>
      <c r="H159" s="501"/>
      <c r="I159" s="215" t="e">
        <f t="shared" si="187"/>
        <v>#DIV/0!</v>
      </c>
      <c r="J159" s="215" t="e">
        <f t="shared" si="187"/>
        <v>#DIV/0!</v>
      </c>
      <c r="K159" s="216" t="e">
        <f t="shared" si="187"/>
        <v>#DIV/0!</v>
      </c>
      <c r="L159" s="502"/>
      <c r="M159" s="215" t="e">
        <f>RANK(K159, K$147:$K$161)</f>
        <v>#DIV/0!</v>
      </c>
      <c r="N159" s="460"/>
      <c r="O159" s="460"/>
      <c r="P159" s="209"/>
      <c r="Q159" s="209"/>
      <c r="R159" s="214" t="e">
        <f t="shared" si="180"/>
        <v>#DIV/0!</v>
      </c>
      <c r="S159" s="211" t="e">
        <f t="shared" si="188"/>
        <v>#DIV/0!</v>
      </c>
      <c r="T159" s="501"/>
      <c r="U159" s="209"/>
      <c r="V159" s="209"/>
      <c r="W159" s="214" t="e">
        <f t="shared" si="181"/>
        <v>#DIV/0!</v>
      </c>
      <c r="X159" s="211" t="e">
        <f t="shared" si="189"/>
        <v>#DIV/0!</v>
      </c>
      <c r="Y159" s="501"/>
      <c r="Z159" s="209"/>
      <c r="AA159" s="209"/>
      <c r="AB159" s="214" t="e">
        <f t="shared" si="182"/>
        <v>#DIV/0!</v>
      </c>
      <c r="AC159" s="211" t="e">
        <f t="shared" si="190"/>
        <v>#DIV/0!</v>
      </c>
      <c r="AD159" s="501"/>
      <c r="AE159" s="209"/>
      <c r="AF159" s="209"/>
      <c r="AG159" s="214" t="e">
        <f t="shared" si="183"/>
        <v>#DIV/0!</v>
      </c>
      <c r="AH159" s="211" t="e">
        <f t="shared" si="191"/>
        <v>#DIV/0!</v>
      </c>
      <c r="AI159" s="501"/>
      <c r="AJ159" s="209"/>
      <c r="AK159" s="209"/>
      <c r="AL159" s="214" t="e">
        <f t="shared" si="184"/>
        <v>#DIV/0!</v>
      </c>
      <c r="AM159" s="211" t="e">
        <f t="shared" si="192"/>
        <v>#DIV/0!</v>
      </c>
      <c r="AN159" s="501"/>
      <c r="AO159" s="209"/>
      <c r="AP159" s="209"/>
      <c r="AQ159" s="214" t="e">
        <f t="shared" si="185"/>
        <v>#DIV/0!</v>
      </c>
      <c r="AR159" s="211" t="e">
        <f t="shared" si="193"/>
        <v>#DIV/0!</v>
      </c>
      <c r="AS159" s="501"/>
      <c r="AT159" s="209"/>
      <c r="AU159" s="209"/>
      <c r="AV159" s="214" t="e">
        <f t="shared" si="186"/>
        <v>#DIV/0!</v>
      </c>
      <c r="AW159" s="211" t="e">
        <f t="shared" si="194"/>
        <v>#DIV/0!</v>
      </c>
      <c r="AX159" s="501"/>
    </row>
    <row r="160" spans="2:50" ht="14.25" customHeight="1">
      <c r="B160" s="460"/>
      <c r="C160" s="209">
        <v>14</v>
      </c>
      <c r="D160" s="212"/>
      <c r="E160" s="209"/>
      <c r="F160" s="209"/>
      <c r="G160" s="214" t="e">
        <f t="shared" si="179"/>
        <v>#DIV/0!</v>
      </c>
      <c r="H160" s="501"/>
      <c r="I160" s="215" t="e">
        <f t="shared" si="187"/>
        <v>#DIV/0!</v>
      </c>
      <c r="J160" s="215" t="e">
        <f t="shared" si="187"/>
        <v>#DIV/0!</v>
      </c>
      <c r="K160" s="216" t="e">
        <f t="shared" si="187"/>
        <v>#DIV/0!</v>
      </c>
      <c r="L160" s="502"/>
      <c r="M160" s="215" t="e">
        <f>RANK(K160, K$147:$K$161)</f>
        <v>#DIV/0!</v>
      </c>
      <c r="N160" s="460"/>
      <c r="O160" s="460"/>
      <c r="P160" s="209"/>
      <c r="Q160" s="209"/>
      <c r="R160" s="214" t="e">
        <f t="shared" si="180"/>
        <v>#DIV/0!</v>
      </c>
      <c r="S160" s="211" t="e">
        <f t="shared" si="188"/>
        <v>#DIV/0!</v>
      </c>
      <c r="T160" s="501"/>
      <c r="U160" s="209"/>
      <c r="V160" s="209"/>
      <c r="W160" s="214" t="e">
        <f t="shared" si="181"/>
        <v>#DIV/0!</v>
      </c>
      <c r="X160" s="211" t="e">
        <f t="shared" si="189"/>
        <v>#DIV/0!</v>
      </c>
      <c r="Y160" s="501"/>
      <c r="Z160" s="209"/>
      <c r="AA160" s="209"/>
      <c r="AB160" s="214" t="e">
        <f t="shared" si="182"/>
        <v>#DIV/0!</v>
      </c>
      <c r="AC160" s="211" t="e">
        <f t="shared" si="190"/>
        <v>#DIV/0!</v>
      </c>
      <c r="AD160" s="501"/>
      <c r="AE160" s="209"/>
      <c r="AF160" s="209"/>
      <c r="AG160" s="214" t="e">
        <f t="shared" si="183"/>
        <v>#DIV/0!</v>
      </c>
      <c r="AH160" s="211" t="e">
        <f t="shared" si="191"/>
        <v>#DIV/0!</v>
      </c>
      <c r="AI160" s="501"/>
      <c r="AJ160" s="209"/>
      <c r="AK160" s="209"/>
      <c r="AL160" s="214" t="e">
        <f t="shared" si="184"/>
        <v>#DIV/0!</v>
      </c>
      <c r="AM160" s="211" t="e">
        <f t="shared" si="192"/>
        <v>#DIV/0!</v>
      </c>
      <c r="AN160" s="501"/>
      <c r="AO160" s="209"/>
      <c r="AP160" s="209"/>
      <c r="AQ160" s="214" t="e">
        <f t="shared" si="185"/>
        <v>#DIV/0!</v>
      </c>
      <c r="AR160" s="211" t="e">
        <f t="shared" si="193"/>
        <v>#DIV/0!</v>
      </c>
      <c r="AS160" s="501"/>
      <c r="AT160" s="209"/>
      <c r="AU160" s="209"/>
      <c r="AV160" s="214" t="e">
        <f t="shared" si="186"/>
        <v>#DIV/0!</v>
      </c>
      <c r="AW160" s="211" t="e">
        <f t="shared" si="194"/>
        <v>#DIV/0!</v>
      </c>
      <c r="AX160" s="501"/>
    </row>
    <row r="161" spans="2:50" ht="14.25" customHeight="1">
      <c r="B161" s="460"/>
      <c r="C161" s="209">
        <v>15</v>
      </c>
      <c r="D161" s="212"/>
      <c r="E161" s="209"/>
      <c r="F161" s="209"/>
      <c r="G161" s="214" t="e">
        <f t="shared" si="179"/>
        <v>#DIV/0!</v>
      </c>
      <c r="H161" s="501"/>
      <c r="I161" s="215" t="e">
        <f t="shared" si="187"/>
        <v>#DIV/0!</v>
      </c>
      <c r="J161" s="215" t="e">
        <f t="shared" si="187"/>
        <v>#DIV/0!</v>
      </c>
      <c r="K161" s="216" t="e">
        <f t="shared" si="187"/>
        <v>#DIV/0!</v>
      </c>
      <c r="L161" s="502"/>
      <c r="M161" s="215" t="e">
        <f>RANK(K161, K$147:$K$161)</f>
        <v>#DIV/0!</v>
      </c>
      <c r="N161" s="460"/>
      <c r="O161" s="460"/>
      <c r="P161" s="209"/>
      <c r="Q161" s="213"/>
      <c r="R161" s="214" t="e">
        <f>Q161/P161</f>
        <v>#DIV/0!</v>
      </c>
      <c r="S161" s="211" t="e">
        <f t="shared" si="188"/>
        <v>#DIV/0!</v>
      </c>
      <c r="T161" s="501"/>
      <c r="U161" s="209"/>
      <c r="V161" s="209"/>
      <c r="W161" s="214" t="e">
        <f>V161/U161</f>
        <v>#DIV/0!</v>
      </c>
      <c r="X161" s="211" t="e">
        <f t="shared" si="189"/>
        <v>#DIV/0!</v>
      </c>
      <c r="Y161" s="501"/>
      <c r="Z161" s="209"/>
      <c r="AA161" s="209"/>
      <c r="AB161" s="214" t="e">
        <f>AA161/Z161</f>
        <v>#DIV/0!</v>
      </c>
      <c r="AC161" s="211" t="e">
        <f t="shared" si="190"/>
        <v>#DIV/0!</v>
      </c>
      <c r="AD161" s="501"/>
      <c r="AE161" s="209"/>
      <c r="AF161" s="209"/>
      <c r="AG161" s="214" t="e">
        <f>AF161/AE161</f>
        <v>#DIV/0!</v>
      </c>
      <c r="AH161" s="211" t="e">
        <f t="shared" si="191"/>
        <v>#DIV/0!</v>
      </c>
      <c r="AI161" s="501"/>
      <c r="AJ161" s="209"/>
      <c r="AK161" s="209"/>
      <c r="AL161" s="214" t="e">
        <f>AK161/AJ161</f>
        <v>#DIV/0!</v>
      </c>
      <c r="AM161" s="211" t="e">
        <f t="shared" si="192"/>
        <v>#DIV/0!</v>
      </c>
      <c r="AN161" s="501"/>
      <c r="AO161" s="209"/>
      <c r="AP161" s="209"/>
      <c r="AQ161" s="214" t="e">
        <f>AP161/AO161</f>
        <v>#DIV/0!</v>
      </c>
      <c r="AR161" s="211" t="e">
        <f t="shared" si="193"/>
        <v>#DIV/0!</v>
      </c>
      <c r="AS161" s="501"/>
      <c r="AT161" s="209"/>
      <c r="AU161" s="209"/>
      <c r="AV161" s="214" t="e">
        <f>AU161/AT161</f>
        <v>#DIV/0!</v>
      </c>
      <c r="AW161" s="211" t="e">
        <f t="shared" si="194"/>
        <v>#DIV/0!</v>
      </c>
      <c r="AX161" s="501"/>
    </row>
    <row r="162" spans="2:50" ht="14.25" customHeight="1" collapsed="1">
      <c r="B162" s="503" t="s">
        <v>210</v>
      </c>
      <c r="C162" s="503"/>
      <c r="D162" s="503"/>
      <c r="E162" s="503"/>
      <c r="F162" s="503"/>
      <c r="G162" s="503"/>
      <c r="H162" s="503"/>
      <c r="I162" s="503"/>
      <c r="J162" s="503"/>
      <c r="K162" s="503"/>
      <c r="L162" s="503"/>
      <c r="M162" s="504"/>
      <c r="N162" s="521" t="s">
        <v>128</v>
      </c>
      <c r="O162" s="521" t="s">
        <v>77</v>
      </c>
      <c r="P162" s="559">
        <f>AT142+1</f>
        <v>45923</v>
      </c>
      <c r="Q162" s="560"/>
      <c r="R162" s="560"/>
      <c r="S162" s="560"/>
      <c r="T162" s="560"/>
      <c r="U162" s="561">
        <f>P162+1</f>
        <v>45924</v>
      </c>
      <c r="V162" s="562"/>
      <c r="W162" s="562"/>
      <c r="X162" s="562"/>
      <c r="Y162" s="562"/>
      <c r="Z162" s="559">
        <f t="shared" ref="Z162" si="195">U162+1</f>
        <v>45925</v>
      </c>
      <c r="AA162" s="560"/>
      <c r="AB162" s="560"/>
      <c r="AC162" s="560"/>
      <c r="AD162" s="560"/>
      <c r="AE162" s="561">
        <f t="shared" ref="AE162" si="196">Z162+1</f>
        <v>45926</v>
      </c>
      <c r="AF162" s="562"/>
      <c r="AG162" s="562"/>
      <c r="AH162" s="562"/>
      <c r="AI162" s="562"/>
      <c r="AJ162" s="563">
        <f t="shared" ref="AJ162" si="197">AE162+1</f>
        <v>45927</v>
      </c>
      <c r="AK162" s="564"/>
      <c r="AL162" s="564"/>
      <c r="AM162" s="564"/>
      <c r="AN162" s="565"/>
      <c r="AO162" s="561">
        <f t="shared" ref="AO162" si="198">AJ162+1</f>
        <v>45928</v>
      </c>
      <c r="AP162" s="562"/>
      <c r="AQ162" s="562"/>
      <c r="AR162" s="562"/>
      <c r="AS162" s="562"/>
      <c r="AT162" s="563">
        <f t="shared" ref="AT162" si="199">AO162+1</f>
        <v>45929</v>
      </c>
      <c r="AU162" s="564"/>
      <c r="AV162" s="564"/>
      <c r="AW162" s="564"/>
      <c r="AX162" s="565"/>
    </row>
    <row r="163" spans="2:50" ht="14.25" customHeight="1">
      <c r="B163" s="505"/>
      <c r="C163" s="505"/>
      <c r="D163" s="505"/>
      <c r="E163" s="505"/>
      <c r="F163" s="505"/>
      <c r="G163" s="505"/>
      <c r="H163" s="505"/>
      <c r="I163" s="505"/>
      <c r="J163" s="505"/>
      <c r="K163" s="505"/>
      <c r="L163" s="505"/>
      <c r="M163" s="506"/>
      <c r="N163" s="523"/>
      <c r="O163" s="523"/>
      <c r="P163" s="566">
        <f>P162</f>
        <v>45923</v>
      </c>
      <c r="Q163" s="566"/>
      <c r="R163" s="566"/>
      <c r="S163" s="566"/>
      <c r="T163" s="566"/>
      <c r="U163" s="567">
        <f>U162</f>
        <v>45924</v>
      </c>
      <c r="V163" s="567"/>
      <c r="W163" s="567"/>
      <c r="X163" s="567"/>
      <c r="Y163" s="567"/>
      <c r="Z163" s="566">
        <f t="shared" ref="Z163" si="200">Z162</f>
        <v>45925</v>
      </c>
      <c r="AA163" s="566"/>
      <c r="AB163" s="566"/>
      <c r="AC163" s="566"/>
      <c r="AD163" s="566"/>
      <c r="AE163" s="567">
        <f t="shared" ref="AE163" si="201">AE162</f>
        <v>45926</v>
      </c>
      <c r="AF163" s="567"/>
      <c r="AG163" s="567"/>
      <c r="AH163" s="567"/>
      <c r="AI163" s="567"/>
      <c r="AJ163" s="568">
        <f t="shared" ref="AJ163" si="202">AJ162</f>
        <v>45927</v>
      </c>
      <c r="AK163" s="569"/>
      <c r="AL163" s="569"/>
      <c r="AM163" s="569"/>
      <c r="AN163" s="570"/>
      <c r="AO163" s="567">
        <f t="shared" ref="AO163" si="203">AO162</f>
        <v>45928</v>
      </c>
      <c r="AP163" s="567"/>
      <c r="AQ163" s="567"/>
      <c r="AR163" s="567"/>
      <c r="AS163" s="567"/>
      <c r="AT163" s="568">
        <f t="shared" ref="AT163" si="204">AT162</f>
        <v>45929</v>
      </c>
      <c r="AU163" s="569"/>
      <c r="AV163" s="569"/>
      <c r="AW163" s="569"/>
      <c r="AX163" s="570"/>
    </row>
    <row r="164" spans="2:50" ht="14.25" customHeight="1">
      <c r="B164" s="460" t="s">
        <v>129</v>
      </c>
      <c r="C164" s="460" t="s">
        <v>130</v>
      </c>
      <c r="D164" s="460"/>
      <c r="E164" s="460" t="s">
        <v>131</v>
      </c>
      <c r="F164" s="460"/>
      <c r="G164" s="460"/>
      <c r="H164" s="460" t="s">
        <v>132</v>
      </c>
      <c r="I164" s="499" t="s">
        <v>133</v>
      </c>
      <c r="J164" s="499"/>
      <c r="K164" s="499"/>
      <c r="L164" s="499" t="s">
        <v>132</v>
      </c>
      <c r="M164" s="499" t="s">
        <v>134</v>
      </c>
      <c r="N164" s="460"/>
      <c r="O164" s="460" t="s">
        <v>135</v>
      </c>
      <c r="P164" s="460" t="s">
        <v>136</v>
      </c>
      <c r="Q164" s="460"/>
      <c r="R164" s="460"/>
      <c r="S164" s="460"/>
      <c r="T164" s="460" t="s">
        <v>132</v>
      </c>
      <c r="U164" s="460" t="s">
        <v>136</v>
      </c>
      <c r="V164" s="460"/>
      <c r="W164" s="460"/>
      <c r="X164" s="460"/>
      <c r="Y164" s="460" t="s">
        <v>132</v>
      </c>
      <c r="Z164" s="460" t="s">
        <v>136</v>
      </c>
      <c r="AA164" s="460"/>
      <c r="AB164" s="460"/>
      <c r="AC164" s="460"/>
      <c r="AD164" s="460" t="s">
        <v>132</v>
      </c>
      <c r="AE164" s="460" t="s">
        <v>136</v>
      </c>
      <c r="AF164" s="460"/>
      <c r="AG164" s="460"/>
      <c r="AH164" s="460"/>
      <c r="AI164" s="460" t="s">
        <v>132</v>
      </c>
      <c r="AJ164" s="460" t="s">
        <v>136</v>
      </c>
      <c r="AK164" s="460"/>
      <c r="AL164" s="460"/>
      <c r="AM164" s="460"/>
      <c r="AN164" s="460" t="s">
        <v>132</v>
      </c>
      <c r="AO164" s="460" t="s">
        <v>136</v>
      </c>
      <c r="AP164" s="460"/>
      <c r="AQ164" s="460"/>
      <c r="AR164" s="460"/>
      <c r="AS164" s="460" t="s">
        <v>132</v>
      </c>
      <c r="AT164" s="460" t="s">
        <v>136</v>
      </c>
      <c r="AU164" s="460"/>
      <c r="AV164" s="460"/>
      <c r="AW164" s="460"/>
      <c r="AX164" s="460" t="s">
        <v>132</v>
      </c>
    </row>
    <row r="165" spans="2:50" ht="14.25" customHeight="1">
      <c r="B165" s="460"/>
      <c r="C165" s="460"/>
      <c r="D165" s="460"/>
      <c r="E165" s="460" t="s">
        <v>137</v>
      </c>
      <c r="F165" s="460"/>
      <c r="G165" s="460"/>
      <c r="H165" s="460"/>
      <c r="I165" s="499" t="s">
        <v>137</v>
      </c>
      <c r="J165" s="499"/>
      <c r="K165" s="499"/>
      <c r="L165" s="499"/>
      <c r="M165" s="499"/>
      <c r="N165" s="460"/>
      <c r="O165" s="460"/>
      <c r="P165" s="460" t="s">
        <v>138</v>
      </c>
      <c r="Q165" s="460"/>
      <c r="R165" s="460"/>
      <c r="S165" s="460"/>
      <c r="T165" s="460"/>
      <c r="U165" s="460" t="s">
        <v>138</v>
      </c>
      <c r="V165" s="460"/>
      <c r="W165" s="460"/>
      <c r="X165" s="460"/>
      <c r="Y165" s="460"/>
      <c r="Z165" s="460" t="s">
        <v>138</v>
      </c>
      <c r="AA165" s="460"/>
      <c r="AB165" s="460"/>
      <c r="AC165" s="460"/>
      <c r="AD165" s="460"/>
      <c r="AE165" s="460" t="s">
        <v>138</v>
      </c>
      <c r="AF165" s="460"/>
      <c r="AG165" s="460"/>
      <c r="AH165" s="460"/>
      <c r="AI165" s="460"/>
      <c r="AJ165" s="460" t="s">
        <v>138</v>
      </c>
      <c r="AK165" s="460"/>
      <c r="AL165" s="460"/>
      <c r="AM165" s="460"/>
      <c r="AN165" s="460"/>
      <c r="AO165" s="460" t="s">
        <v>138</v>
      </c>
      <c r="AP165" s="460"/>
      <c r="AQ165" s="460"/>
      <c r="AR165" s="460"/>
      <c r="AS165" s="460"/>
      <c r="AT165" s="460" t="s">
        <v>138</v>
      </c>
      <c r="AU165" s="460"/>
      <c r="AV165" s="460"/>
      <c r="AW165" s="460"/>
      <c r="AX165" s="460"/>
    </row>
    <row r="166" spans="2:50" ht="14.25" customHeight="1">
      <c r="B166" s="460"/>
      <c r="C166" s="460"/>
      <c r="D166" s="460"/>
      <c r="E166" s="209" t="s">
        <v>139</v>
      </c>
      <c r="F166" s="209" t="s">
        <v>140</v>
      </c>
      <c r="G166" s="209" t="s">
        <v>141</v>
      </c>
      <c r="H166" s="460"/>
      <c r="I166" s="210" t="s">
        <v>139</v>
      </c>
      <c r="J166" s="210" t="s">
        <v>140</v>
      </c>
      <c r="K166" s="210" t="s">
        <v>141</v>
      </c>
      <c r="L166" s="499"/>
      <c r="M166" s="499"/>
      <c r="N166" s="460"/>
      <c r="O166" s="460"/>
      <c r="P166" s="209" t="s">
        <v>139</v>
      </c>
      <c r="Q166" s="209" t="s">
        <v>140</v>
      </c>
      <c r="R166" s="209" t="s">
        <v>141</v>
      </c>
      <c r="S166" s="211" t="s">
        <v>134</v>
      </c>
      <c r="T166" s="460"/>
      <c r="U166" s="209" t="s">
        <v>139</v>
      </c>
      <c r="V166" s="209" t="s">
        <v>140</v>
      </c>
      <c r="W166" s="209" t="s">
        <v>141</v>
      </c>
      <c r="X166" s="211" t="s">
        <v>134</v>
      </c>
      <c r="Y166" s="460"/>
      <c r="Z166" s="209" t="s">
        <v>139</v>
      </c>
      <c r="AA166" s="209" t="s">
        <v>140</v>
      </c>
      <c r="AB166" s="209" t="s">
        <v>141</v>
      </c>
      <c r="AC166" s="211" t="s">
        <v>134</v>
      </c>
      <c r="AD166" s="460"/>
      <c r="AE166" s="209" t="s">
        <v>139</v>
      </c>
      <c r="AF166" s="209" t="s">
        <v>140</v>
      </c>
      <c r="AG166" s="209" t="s">
        <v>141</v>
      </c>
      <c r="AH166" s="211" t="s">
        <v>134</v>
      </c>
      <c r="AI166" s="460"/>
      <c r="AJ166" s="209" t="s">
        <v>139</v>
      </c>
      <c r="AK166" s="209" t="s">
        <v>140</v>
      </c>
      <c r="AL166" s="209" t="s">
        <v>141</v>
      </c>
      <c r="AM166" s="211" t="s">
        <v>134</v>
      </c>
      <c r="AN166" s="460"/>
      <c r="AO166" s="209" t="s">
        <v>139</v>
      </c>
      <c r="AP166" s="209" t="s">
        <v>140</v>
      </c>
      <c r="AQ166" s="209" t="s">
        <v>141</v>
      </c>
      <c r="AR166" s="211" t="s">
        <v>134</v>
      </c>
      <c r="AS166" s="460"/>
      <c r="AT166" s="209" t="s">
        <v>139</v>
      </c>
      <c r="AU166" s="209" t="s">
        <v>140</v>
      </c>
      <c r="AV166" s="209" t="s">
        <v>141</v>
      </c>
      <c r="AW166" s="211" t="s">
        <v>134</v>
      </c>
      <c r="AX166" s="460"/>
    </row>
    <row r="167" spans="2:50" ht="14.25" customHeight="1">
      <c r="B167" s="460" t="s">
        <v>212</v>
      </c>
      <c r="C167" s="209">
        <v>1</v>
      </c>
      <c r="D167" s="212"/>
      <c r="E167" s="209"/>
      <c r="F167" s="209"/>
      <c r="G167" s="214" t="e">
        <f t="shared" ref="G167:G181" si="205">F167/E167</f>
        <v>#DIV/0!</v>
      </c>
      <c r="H167" s="501" t="e">
        <f>AVERAGE(F167:F181)</f>
        <v>#DIV/0!</v>
      </c>
      <c r="I167" s="215" t="e">
        <f>AVERAGE(P167,U167,Z167,AE167,AJ167,AO167,AT167)</f>
        <v>#DIV/0!</v>
      </c>
      <c r="J167" s="215" t="e">
        <f>AVERAGE(Q167,V167,AA167,AF167,AK167,AP167,AU167)</f>
        <v>#DIV/0!</v>
      </c>
      <c r="K167" s="216" t="e">
        <f>AVERAGE(R167,W167,AB167,AG167,AL167,AQ167,AV167)</f>
        <v>#DIV/0!</v>
      </c>
      <c r="L167" s="502" t="str">
        <f>IFERROR(AVERAGE(K167:K181),"-")</f>
        <v>-</v>
      </c>
      <c r="M167" s="215" t="e">
        <f>RANK(K167, K$167:$K$181)</f>
        <v>#DIV/0!</v>
      </c>
      <c r="N167" s="460"/>
      <c r="O167" s="460"/>
      <c r="P167" s="209"/>
      <c r="Q167" s="209"/>
      <c r="R167" s="214" t="e">
        <f t="shared" ref="R167:R180" si="206">Q167/P167</f>
        <v>#DIV/0!</v>
      </c>
      <c r="S167" s="211" t="e">
        <f>RANK(R167, R$167:R$181)</f>
        <v>#DIV/0!</v>
      </c>
      <c r="T167" s="501" t="e">
        <f>AVERAGE(R167:R181)</f>
        <v>#DIV/0!</v>
      </c>
      <c r="U167" s="209"/>
      <c r="V167" s="209"/>
      <c r="W167" s="214" t="e">
        <f t="shared" ref="W167:W180" si="207">V167/U167</f>
        <v>#DIV/0!</v>
      </c>
      <c r="X167" s="211" t="e">
        <f>RANK(W167, W$167:W$181)</f>
        <v>#DIV/0!</v>
      </c>
      <c r="Y167" s="501" t="e">
        <f>AVERAGE(W167:W181)</f>
        <v>#DIV/0!</v>
      </c>
      <c r="Z167" s="209"/>
      <c r="AA167" s="209"/>
      <c r="AB167" s="214" t="e">
        <f t="shared" ref="AB167:AB180" si="208">AA167/Z167</f>
        <v>#DIV/0!</v>
      </c>
      <c r="AC167" s="211" t="e">
        <f>RANK(AB167, AB$167:AB$181)</f>
        <v>#DIV/0!</v>
      </c>
      <c r="AD167" s="501" t="e">
        <f>AVERAGE(AB167:AB181)</f>
        <v>#DIV/0!</v>
      </c>
      <c r="AE167" s="209"/>
      <c r="AF167" s="209"/>
      <c r="AG167" s="214" t="e">
        <f t="shared" ref="AG167:AG180" si="209">AF167/AE167</f>
        <v>#DIV/0!</v>
      </c>
      <c r="AH167" s="211" t="e">
        <f>RANK(AG167, AG$167:AG$181)</f>
        <v>#DIV/0!</v>
      </c>
      <c r="AI167" s="501" t="e">
        <f>AVERAGE(AG167:AG181)</f>
        <v>#DIV/0!</v>
      </c>
      <c r="AJ167" s="209"/>
      <c r="AK167" s="209"/>
      <c r="AL167" s="214" t="e">
        <f t="shared" ref="AL167:AL180" si="210">AK167/AJ167</f>
        <v>#DIV/0!</v>
      </c>
      <c r="AM167" s="211" t="e">
        <f>RANK(AL167, AL$167:AL$181)</f>
        <v>#DIV/0!</v>
      </c>
      <c r="AN167" s="501" t="e">
        <f>AVERAGE(AL167:AL181)</f>
        <v>#DIV/0!</v>
      </c>
      <c r="AO167" s="209"/>
      <c r="AP167" s="209"/>
      <c r="AQ167" s="214" t="e">
        <f t="shared" ref="AQ167:AQ180" si="211">AP167/AO167</f>
        <v>#DIV/0!</v>
      </c>
      <c r="AR167" s="211" t="e">
        <f>RANK(AQ167, AQ$167:AQ$181)</f>
        <v>#DIV/0!</v>
      </c>
      <c r="AS167" s="501" t="e">
        <f>AVERAGE(AQ167:AQ181)</f>
        <v>#DIV/0!</v>
      </c>
      <c r="AT167" s="209"/>
      <c r="AU167" s="209"/>
      <c r="AV167" s="214" t="e">
        <f t="shared" ref="AV167:AV180" si="212">AU167/AT167</f>
        <v>#DIV/0!</v>
      </c>
      <c r="AW167" s="211" t="e">
        <f>RANK(AV167, AV$167:AV$181)</f>
        <v>#DIV/0!</v>
      </c>
      <c r="AX167" s="501" t="e">
        <f>AVERAGE(AV167:AV181)</f>
        <v>#DIV/0!</v>
      </c>
    </row>
    <row r="168" spans="2:50" ht="14.25" customHeight="1">
      <c r="B168" s="460"/>
      <c r="C168" s="209">
        <v>2</v>
      </c>
      <c r="D168" s="212"/>
      <c r="E168" s="209"/>
      <c r="F168" s="209"/>
      <c r="G168" s="214" t="e">
        <f t="shared" si="205"/>
        <v>#DIV/0!</v>
      </c>
      <c r="H168" s="501"/>
      <c r="I168" s="215" t="e">
        <f t="shared" ref="I168:K181" si="213">AVERAGE(P168,U168,Z168,AE168,AJ168,AO168,AT168)</f>
        <v>#DIV/0!</v>
      </c>
      <c r="J168" s="215" t="e">
        <f t="shared" si="213"/>
        <v>#DIV/0!</v>
      </c>
      <c r="K168" s="216" t="e">
        <f t="shared" si="213"/>
        <v>#DIV/0!</v>
      </c>
      <c r="L168" s="502"/>
      <c r="M168" s="215" t="e">
        <f>RANK(K168, K$167:$K$181)</f>
        <v>#DIV/0!</v>
      </c>
      <c r="N168" s="460"/>
      <c r="O168" s="460"/>
      <c r="P168" s="209"/>
      <c r="Q168" s="209"/>
      <c r="R168" s="214" t="e">
        <f t="shared" si="206"/>
        <v>#DIV/0!</v>
      </c>
      <c r="S168" s="211" t="e">
        <f t="shared" ref="S168:S180" si="214">RANK(R168, R$167:R$181)</f>
        <v>#DIV/0!</v>
      </c>
      <c r="T168" s="501"/>
      <c r="U168" s="209"/>
      <c r="V168" s="209"/>
      <c r="W168" s="214" t="e">
        <f t="shared" si="207"/>
        <v>#DIV/0!</v>
      </c>
      <c r="X168" s="211" t="e">
        <f t="shared" ref="X168:X180" si="215">RANK(W168, W$167:W$181)</f>
        <v>#DIV/0!</v>
      </c>
      <c r="Y168" s="501"/>
      <c r="Z168" s="209"/>
      <c r="AA168" s="209"/>
      <c r="AB168" s="214" t="e">
        <f t="shared" si="208"/>
        <v>#DIV/0!</v>
      </c>
      <c r="AC168" s="211" t="e">
        <f t="shared" ref="AC168:AC180" si="216">RANK(AB168, AB$167:AB$181)</f>
        <v>#DIV/0!</v>
      </c>
      <c r="AD168" s="501"/>
      <c r="AE168" s="209"/>
      <c r="AF168" s="209"/>
      <c r="AG168" s="214" t="e">
        <f t="shared" si="209"/>
        <v>#DIV/0!</v>
      </c>
      <c r="AH168" s="211" t="e">
        <f t="shared" ref="AH168:AH180" si="217">RANK(AG168, AG$167:AG$181)</f>
        <v>#DIV/0!</v>
      </c>
      <c r="AI168" s="501"/>
      <c r="AJ168" s="209"/>
      <c r="AK168" s="209"/>
      <c r="AL168" s="214" t="e">
        <f t="shared" si="210"/>
        <v>#DIV/0!</v>
      </c>
      <c r="AM168" s="211" t="e">
        <f t="shared" ref="AM168:AM180" si="218">RANK(AL168, AL$167:AL$181)</f>
        <v>#DIV/0!</v>
      </c>
      <c r="AN168" s="501"/>
      <c r="AO168" s="209"/>
      <c r="AP168" s="209"/>
      <c r="AQ168" s="214" t="e">
        <f t="shared" si="211"/>
        <v>#DIV/0!</v>
      </c>
      <c r="AR168" s="211" t="e">
        <f t="shared" ref="AR168:AR180" si="219">RANK(AQ168, AQ$167:AQ$181)</f>
        <v>#DIV/0!</v>
      </c>
      <c r="AS168" s="501"/>
      <c r="AT168" s="209"/>
      <c r="AU168" s="209"/>
      <c r="AV168" s="214" t="e">
        <f t="shared" si="212"/>
        <v>#DIV/0!</v>
      </c>
      <c r="AW168" s="211" t="e">
        <f t="shared" ref="AW168:AW180" si="220">RANK(AV168, AV$167:AV$181)</f>
        <v>#DIV/0!</v>
      </c>
      <c r="AX168" s="501"/>
    </row>
    <row r="169" spans="2:50" ht="14.25" customHeight="1">
      <c r="B169" s="460"/>
      <c r="C169" s="209">
        <v>3</v>
      </c>
      <c r="D169" s="212"/>
      <c r="E169" s="209"/>
      <c r="F169" s="209"/>
      <c r="G169" s="214" t="e">
        <f t="shared" si="205"/>
        <v>#DIV/0!</v>
      </c>
      <c r="H169" s="501"/>
      <c r="I169" s="215" t="e">
        <f t="shared" si="213"/>
        <v>#DIV/0!</v>
      </c>
      <c r="J169" s="215" t="e">
        <f t="shared" si="213"/>
        <v>#DIV/0!</v>
      </c>
      <c r="K169" s="216" t="e">
        <f t="shared" si="213"/>
        <v>#DIV/0!</v>
      </c>
      <c r="L169" s="502"/>
      <c r="M169" s="215" t="e">
        <f>RANK(K169, K$167:$K$181)</f>
        <v>#DIV/0!</v>
      </c>
      <c r="N169" s="460"/>
      <c r="O169" s="460"/>
      <c r="P169" s="209"/>
      <c r="Q169" s="209"/>
      <c r="R169" s="214" t="e">
        <f t="shared" si="206"/>
        <v>#DIV/0!</v>
      </c>
      <c r="S169" s="211" t="e">
        <f t="shared" si="214"/>
        <v>#DIV/0!</v>
      </c>
      <c r="T169" s="501"/>
      <c r="U169" s="209"/>
      <c r="V169" s="209"/>
      <c r="W169" s="214" t="e">
        <f t="shared" si="207"/>
        <v>#DIV/0!</v>
      </c>
      <c r="X169" s="211" t="e">
        <f t="shared" si="215"/>
        <v>#DIV/0!</v>
      </c>
      <c r="Y169" s="501"/>
      <c r="Z169" s="209"/>
      <c r="AA169" s="209"/>
      <c r="AB169" s="214" t="e">
        <f t="shared" si="208"/>
        <v>#DIV/0!</v>
      </c>
      <c r="AC169" s="211" t="e">
        <f t="shared" si="216"/>
        <v>#DIV/0!</v>
      </c>
      <c r="AD169" s="501"/>
      <c r="AE169" s="209"/>
      <c r="AF169" s="209"/>
      <c r="AG169" s="214" t="e">
        <f t="shared" si="209"/>
        <v>#DIV/0!</v>
      </c>
      <c r="AH169" s="211" t="e">
        <f t="shared" si="217"/>
        <v>#DIV/0!</v>
      </c>
      <c r="AI169" s="501"/>
      <c r="AJ169" s="209"/>
      <c r="AK169" s="209"/>
      <c r="AL169" s="214" t="e">
        <f t="shared" si="210"/>
        <v>#DIV/0!</v>
      </c>
      <c r="AM169" s="211" t="e">
        <f t="shared" si="218"/>
        <v>#DIV/0!</v>
      </c>
      <c r="AN169" s="501"/>
      <c r="AO169" s="209"/>
      <c r="AP169" s="209"/>
      <c r="AQ169" s="214" t="e">
        <f t="shared" si="211"/>
        <v>#DIV/0!</v>
      </c>
      <c r="AR169" s="211" t="e">
        <f t="shared" si="219"/>
        <v>#DIV/0!</v>
      </c>
      <c r="AS169" s="501"/>
      <c r="AT169" s="209"/>
      <c r="AU169" s="209"/>
      <c r="AV169" s="214" t="e">
        <f t="shared" si="212"/>
        <v>#DIV/0!</v>
      </c>
      <c r="AW169" s="211" t="e">
        <f t="shared" si="220"/>
        <v>#DIV/0!</v>
      </c>
      <c r="AX169" s="501"/>
    </row>
    <row r="170" spans="2:50" ht="14.25" customHeight="1">
      <c r="B170" s="460"/>
      <c r="C170" s="209">
        <v>4</v>
      </c>
      <c r="D170" s="212"/>
      <c r="E170" s="209"/>
      <c r="F170" s="209"/>
      <c r="G170" s="214" t="e">
        <f t="shared" si="205"/>
        <v>#DIV/0!</v>
      </c>
      <c r="H170" s="501"/>
      <c r="I170" s="215" t="e">
        <f t="shared" si="213"/>
        <v>#DIV/0!</v>
      </c>
      <c r="J170" s="215" t="e">
        <f t="shared" si="213"/>
        <v>#DIV/0!</v>
      </c>
      <c r="K170" s="216" t="e">
        <f t="shared" si="213"/>
        <v>#DIV/0!</v>
      </c>
      <c r="L170" s="502"/>
      <c r="M170" s="215" t="e">
        <f>RANK(K170, K$167:$K$181)</f>
        <v>#DIV/0!</v>
      </c>
      <c r="N170" s="460"/>
      <c r="O170" s="460"/>
      <c r="P170" s="209"/>
      <c r="Q170" s="209"/>
      <c r="R170" s="214" t="e">
        <f t="shared" si="206"/>
        <v>#DIV/0!</v>
      </c>
      <c r="S170" s="211" t="e">
        <f t="shared" si="214"/>
        <v>#DIV/0!</v>
      </c>
      <c r="T170" s="501"/>
      <c r="U170" s="209"/>
      <c r="V170" s="209"/>
      <c r="W170" s="214" t="e">
        <f t="shared" si="207"/>
        <v>#DIV/0!</v>
      </c>
      <c r="X170" s="211" t="e">
        <f t="shared" si="215"/>
        <v>#DIV/0!</v>
      </c>
      <c r="Y170" s="501"/>
      <c r="Z170" s="209"/>
      <c r="AA170" s="209"/>
      <c r="AB170" s="214" t="e">
        <f t="shared" si="208"/>
        <v>#DIV/0!</v>
      </c>
      <c r="AC170" s="211" t="e">
        <f t="shared" si="216"/>
        <v>#DIV/0!</v>
      </c>
      <c r="AD170" s="501"/>
      <c r="AE170" s="209"/>
      <c r="AF170" s="209"/>
      <c r="AG170" s="214" t="e">
        <f t="shared" si="209"/>
        <v>#DIV/0!</v>
      </c>
      <c r="AH170" s="211" t="e">
        <f t="shared" si="217"/>
        <v>#DIV/0!</v>
      </c>
      <c r="AI170" s="501"/>
      <c r="AJ170" s="209"/>
      <c r="AK170" s="209"/>
      <c r="AL170" s="214" t="e">
        <f t="shared" si="210"/>
        <v>#DIV/0!</v>
      </c>
      <c r="AM170" s="211" t="e">
        <f t="shared" si="218"/>
        <v>#DIV/0!</v>
      </c>
      <c r="AN170" s="501"/>
      <c r="AO170" s="209"/>
      <c r="AP170" s="209"/>
      <c r="AQ170" s="214" t="e">
        <f t="shared" si="211"/>
        <v>#DIV/0!</v>
      </c>
      <c r="AR170" s="211" t="e">
        <f t="shared" si="219"/>
        <v>#DIV/0!</v>
      </c>
      <c r="AS170" s="501"/>
      <c r="AT170" s="209"/>
      <c r="AU170" s="209"/>
      <c r="AV170" s="214" t="e">
        <f t="shared" si="212"/>
        <v>#DIV/0!</v>
      </c>
      <c r="AW170" s="211" t="e">
        <f t="shared" si="220"/>
        <v>#DIV/0!</v>
      </c>
      <c r="AX170" s="501"/>
    </row>
    <row r="171" spans="2:50" ht="14.25" customHeight="1">
      <c r="B171" s="460"/>
      <c r="C171" s="209">
        <v>5</v>
      </c>
      <c r="D171" s="212"/>
      <c r="E171" s="209"/>
      <c r="F171" s="209"/>
      <c r="G171" s="214" t="e">
        <f t="shared" si="205"/>
        <v>#DIV/0!</v>
      </c>
      <c r="H171" s="501"/>
      <c r="I171" s="215" t="e">
        <f t="shared" si="213"/>
        <v>#DIV/0!</v>
      </c>
      <c r="J171" s="215" t="e">
        <f t="shared" si="213"/>
        <v>#DIV/0!</v>
      </c>
      <c r="K171" s="216" t="e">
        <f t="shared" si="213"/>
        <v>#DIV/0!</v>
      </c>
      <c r="L171" s="502"/>
      <c r="M171" s="215" t="e">
        <f>RANK(K171, K$167:$K$181)</f>
        <v>#DIV/0!</v>
      </c>
      <c r="N171" s="460"/>
      <c r="O171" s="460"/>
      <c r="P171" s="209"/>
      <c r="Q171" s="209"/>
      <c r="R171" s="214" t="e">
        <f t="shared" si="206"/>
        <v>#DIV/0!</v>
      </c>
      <c r="S171" s="211" t="e">
        <f t="shared" si="214"/>
        <v>#DIV/0!</v>
      </c>
      <c r="T171" s="501"/>
      <c r="U171" s="209"/>
      <c r="V171" s="209"/>
      <c r="W171" s="214" t="e">
        <f t="shared" si="207"/>
        <v>#DIV/0!</v>
      </c>
      <c r="X171" s="211" t="e">
        <f t="shared" si="215"/>
        <v>#DIV/0!</v>
      </c>
      <c r="Y171" s="501"/>
      <c r="Z171" s="209"/>
      <c r="AA171" s="209"/>
      <c r="AB171" s="214" t="e">
        <f t="shared" si="208"/>
        <v>#DIV/0!</v>
      </c>
      <c r="AC171" s="211" t="e">
        <f t="shared" si="216"/>
        <v>#DIV/0!</v>
      </c>
      <c r="AD171" s="501"/>
      <c r="AE171" s="209"/>
      <c r="AF171" s="209"/>
      <c r="AG171" s="214" t="e">
        <f t="shared" si="209"/>
        <v>#DIV/0!</v>
      </c>
      <c r="AH171" s="211" t="e">
        <f t="shared" si="217"/>
        <v>#DIV/0!</v>
      </c>
      <c r="AI171" s="501"/>
      <c r="AJ171" s="209"/>
      <c r="AK171" s="209"/>
      <c r="AL171" s="214" t="e">
        <f t="shared" si="210"/>
        <v>#DIV/0!</v>
      </c>
      <c r="AM171" s="211" t="e">
        <f t="shared" si="218"/>
        <v>#DIV/0!</v>
      </c>
      <c r="AN171" s="501"/>
      <c r="AO171" s="209"/>
      <c r="AP171" s="209"/>
      <c r="AQ171" s="214" t="e">
        <f t="shared" si="211"/>
        <v>#DIV/0!</v>
      </c>
      <c r="AR171" s="211" t="e">
        <f t="shared" si="219"/>
        <v>#DIV/0!</v>
      </c>
      <c r="AS171" s="501"/>
      <c r="AT171" s="209"/>
      <c r="AU171" s="209"/>
      <c r="AV171" s="214" t="e">
        <f t="shared" si="212"/>
        <v>#DIV/0!</v>
      </c>
      <c r="AW171" s="211" t="e">
        <f t="shared" si="220"/>
        <v>#DIV/0!</v>
      </c>
      <c r="AX171" s="501"/>
    </row>
    <row r="172" spans="2:50" ht="14.25" customHeight="1">
      <c r="B172" s="460"/>
      <c r="C172" s="209">
        <v>6</v>
      </c>
      <c r="D172" s="212"/>
      <c r="E172" s="209"/>
      <c r="F172" s="209"/>
      <c r="G172" s="214" t="e">
        <f t="shared" si="205"/>
        <v>#DIV/0!</v>
      </c>
      <c r="H172" s="501"/>
      <c r="I172" s="215" t="e">
        <f t="shared" si="213"/>
        <v>#DIV/0!</v>
      </c>
      <c r="J172" s="215" t="e">
        <f t="shared" si="213"/>
        <v>#DIV/0!</v>
      </c>
      <c r="K172" s="216" t="e">
        <f t="shared" si="213"/>
        <v>#DIV/0!</v>
      </c>
      <c r="L172" s="502"/>
      <c r="M172" s="215" t="e">
        <f>RANK(K172, K$167:$K$181)</f>
        <v>#DIV/0!</v>
      </c>
      <c r="N172" s="460"/>
      <c r="O172" s="460"/>
      <c r="P172" s="209"/>
      <c r="Q172" s="209"/>
      <c r="R172" s="214" t="e">
        <f t="shared" si="206"/>
        <v>#DIV/0!</v>
      </c>
      <c r="S172" s="211" t="e">
        <f t="shared" si="214"/>
        <v>#DIV/0!</v>
      </c>
      <c r="T172" s="501"/>
      <c r="U172" s="209"/>
      <c r="V172" s="209"/>
      <c r="W172" s="214" t="e">
        <f t="shared" si="207"/>
        <v>#DIV/0!</v>
      </c>
      <c r="X172" s="211" t="e">
        <f t="shared" si="215"/>
        <v>#DIV/0!</v>
      </c>
      <c r="Y172" s="501"/>
      <c r="Z172" s="209"/>
      <c r="AA172" s="209"/>
      <c r="AB172" s="214" t="e">
        <f t="shared" si="208"/>
        <v>#DIV/0!</v>
      </c>
      <c r="AC172" s="211" t="e">
        <f t="shared" si="216"/>
        <v>#DIV/0!</v>
      </c>
      <c r="AD172" s="501"/>
      <c r="AE172" s="209"/>
      <c r="AF172" s="209"/>
      <c r="AG172" s="214" t="e">
        <f t="shared" si="209"/>
        <v>#DIV/0!</v>
      </c>
      <c r="AH172" s="211" t="e">
        <f t="shared" si="217"/>
        <v>#DIV/0!</v>
      </c>
      <c r="AI172" s="501"/>
      <c r="AJ172" s="209"/>
      <c r="AK172" s="209"/>
      <c r="AL172" s="214" t="e">
        <f t="shared" si="210"/>
        <v>#DIV/0!</v>
      </c>
      <c r="AM172" s="211" t="e">
        <f t="shared" si="218"/>
        <v>#DIV/0!</v>
      </c>
      <c r="AN172" s="501"/>
      <c r="AO172" s="209"/>
      <c r="AP172" s="209"/>
      <c r="AQ172" s="214" t="e">
        <f t="shared" si="211"/>
        <v>#DIV/0!</v>
      </c>
      <c r="AR172" s="211" t="e">
        <f t="shared" si="219"/>
        <v>#DIV/0!</v>
      </c>
      <c r="AS172" s="501"/>
      <c r="AT172" s="209"/>
      <c r="AU172" s="209"/>
      <c r="AV172" s="214" t="e">
        <f t="shared" si="212"/>
        <v>#DIV/0!</v>
      </c>
      <c r="AW172" s="211" t="e">
        <f t="shared" si="220"/>
        <v>#DIV/0!</v>
      </c>
      <c r="AX172" s="501"/>
    </row>
    <row r="173" spans="2:50" ht="14.25" customHeight="1">
      <c r="B173" s="460"/>
      <c r="C173" s="209">
        <v>7</v>
      </c>
      <c r="D173" s="212"/>
      <c r="E173" s="209"/>
      <c r="F173" s="209"/>
      <c r="G173" s="214" t="e">
        <f t="shared" si="205"/>
        <v>#DIV/0!</v>
      </c>
      <c r="H173" s="501"/>
      <c r="I173" s="215" t="e">
        <f t="shared" si="213"/>
        <v>#DIV/0!</v>
      </c>
      <c r="J173" s="215" t="e">
        <f t="shared" si="213"/>
        <v>#DIV/0!</v>
      </c>
      <c r="K173" s="216" t="e">
        <f t="shared" si="213"/>
        <v>#DIV/0!</v>
      </c>
      <c r="L173" s="502"/>
      <c r="M173" s="215" t="e">
        <f>RANK(K173, K$167:$K$181)</f>
        <v>#DIV/0!</v>
      </c>
      <c r="N173" s="460"/>
      <c r="O173" s="460"/>
      <c r="P173" s="209"/>
      <c r="Q173" s="209"/>
      <c r="R173" s="214" t="e">
        <f t="shared" si="206"/>
        <v>#DIV/0!</v>
      </c>
      <c r="S173" s="211" t="e">
        <f t="shared" si="214"/>
        <v>#DIV/0!</v>
      </c>
      <c r="T173" s="501"/>
      <c r="U173" s="209"/>
      <c r="V173" s="209"/>
      <c r="W173" s="214" t="e">
        <f t="shared" si="207"/>
        <v>#DIV/0!</v>
      </c>
      <c r="X173" s="211" t="e">
        <f t="shared" si="215"/>
        <v>#DIV/0!</v>
      </c>
      <c r="Y173" s="501"/>
      <c r="Z173" s="209"/>
      <c r="AA173" s="209"/>
      <c r="AB173" s="214" t="e">
        <f t="shared" si="208"/>
        <v>#DIV/0!</v>
      </c>
      <c r="AC173" s="211" t="e">
        <f t="shared" si="216"/>
        <v>#DIV/0!</v>
      </c>
      <c r="AD173" s="501"/>
      <c r="AE173" s="209"/>
      <c r="AF173" s="209"/>
      <c r="AG173" s="214" t="e">
        <f t="shared" si="209"/>
        <v>#DIV/0!</v>
      </c>
      <c r="AH173" s="211" t="e">
        <f t="shared" si="217"/>
        <v>#DIV/0!</v>
      </c>
      <c r="AI173" s="501"/>
      <c r="AJ173" s="209"/>
      <c r="AK173" s="209"/>
      <c r="AL173" s="214" t="e">
        <f t="shared" si="210"/>
        <v>#DIV/0!</v>
      </c>
      <c r="AM173" s="211" t="e">
        <f t="shared" si="218"/>
        <v>#DIV/0!</v>
      </c>
      <c r="AN173" s="501"/>
      <c r="AO173" s="209"/>
      <c r="AP173" s="209"/>
      <c r="AQ173" s="214" t="e">
        <f t="shared" si="211"/>
        <v>#DIV/0!</v>
      </c>
      <c r="AR173" s="211" t="e">
        <f t="shared" si="219"/>
        <v>#DIV/0!</v>
      </c>
      <c r="AS173" s="501"/>
      <c r="AT173" s="209"/>
      <c r="AU173" s="209"/>
      <c r="AV173" s="214" t="e">
        <f t="shared" si="212"/>
        <v>#DIV/0!</v>
      </c>
      <c r="AW173" s="211" t="e">
        <f t="shared" si="220"/>
        <v>#DIV/0!</v>
      </c>
      <c r="AX173" s="501"/>
    </row>
    <row r="174" spans="2:50" ht="14.25" customHeight="1">
      <c r="B174" s="460"/>
      <c r="C174" s="209">
        <v>8</v>
      </c>
      <c r="D174" s="212"/>
      <c r="E174" s="209"/>
      <c r="F174" s="209"/>
      <c r="G174" s="214" t="e">
        <f t="shared" si="205"/>
        <v>#DIV/0!</v>
      </c>
      <c r="H174" s="501"/>
      <c r="I174" s="215" t="e">
        <f t="shared" si="213"/>
        <v>#DIV/0!</v>
      </c>
      <c r="J174" s="215" t="e">
        <f t="shared" si="213"/>
        <v>#DIV/0!</v>
      </c>
      <c r="K174" s="216" t="e">
        <f t="shared" si="213"/>
        <v>#DIV/0!</v>
      </c>
      <c r="L174" s="502"/>
      <c r="M174" s="215" t="e">
        <f>RANK(K174, K$167:$K$181)</f>
        <v>#DIV/0!</v>
      </c>
      <c r="N174" s="460"/>
      <c r="O174" s="460"/>
      <c r="P174" s="209"/>
      <c r="Q174" s="209"/>
      <c r="R174" s="214" t="e">
        <f t="shared" si="206"/>
        <v>#DIV/0!</v>
      </c>
      <c r="S174" s="211" t="e">
        <f t="shared" si="214"/>
        <v>#DIV/0!</v>
      </c>
      <c r="T174" s="501"/>
      <c r="U174" s="209"/>
      <c r="V174" s="209"/>
      <c r="W174" s="214" t="e">
        <f t="shared" si="207"/>
        <v>#DIV/0!</v>
      </c>
      <c r="X174" s="211" t="e">
        <f t="shared" si="215"/>
        <v>#DIV/0!</v>
      </c>
      <c r="Y174" s="501"/>
      <c r="Z174" s="209"/>
      <c r="AA174" s="209"/>
      <c r="AB174" s="214" t="e">
        <f t="shared" si="208"/>
        <v>#DIV/0!</v>
      </c>
      <c r="AC174" s="211" t="e">
        <f t="shared" si="216"/>
        <v>#DIV/0!</v>
      </c>
      <c r="AD174" s="501"/>
      <c r="AE174" s="209"/>
      <c r="AF174" s="209"/>
      <c r="AG174" s="214" t="e">
        <f t="shared" si="209"/>
        <v>#DIV/0!</v>
      </c>
      <c r="AH174" s="211" t="e">
        <f t="shared" si="217"/>
        <v>#DIV/0!</v>
      </c>
      <c r="AI174" s="501"/>
      <c r="AJ174" s="209"/>
      <c r="AK174" s="209"/>
      <c r="AL174" s="214" t="e">
        <f t="shared" si="210"/>
        <v>#DIV/0!</v>
      </c>
      <c r="AM174" s="211" t="e">
        <f t="shared" si="218"/>
        <v>#DIV/0!</v>
      </c>
      <c r="AN174" s="501"/>
      <c r="AO174" s="209"/>
      <c r="AP174" s="209"/>
      <c r="AQ174" s="214" t="e">
        <f t="shared" si="211"/>
        <v>#DIV/0!</v>
      </c>
      <c r="AR174" s="211" t="e">
        <f t="shared" si="219"/>
        <v>#DIV/0!</v>
      </c>
      <c r="AS174" s="501"/>
      <c r="AT174" s="209"/>
      <c r="AU174" s="209"/>
      <c r="AV174" s="214" t="e">
        <f t="shared" si="212"/>
        <v>#DIV/0!</v>
      </c>
      <c r="AW174" s="211" t="e">
        <f t="shared" si="220"/>
        <v>#DIV/0!</v>
      </c>
      <c r="AX174" s="501"/>
    </row>
    <row r="175" spans="2:50" ht="14.25" customHeight="1">
      <c r="B175" s="460"/>
      <c r="C175" s="209">
        <v>9</v>
      </c>
      <c r="D175" s="212"/>
      <c r="E175" s="209"/>
      <c r="F175" s="209"/>
      <c r="G175" s="214" t="e">
        <f t="shared" si="205"/>
        <v>#DIV/0!</v>
      </c>
      <c r="H175" s="501"/>
      <c r="I175" s="215" t="e">
        <f t="shared" si="213"/>
        <v>#DIV/0!</v>
      </c>
      <c r="J175" s="215" t="e">
        <f t="shared" si="213"/>
        <v>#DIV/0!</v>
      </c>
      <c r="K175" s="216" t="e">
        <f t="shared" si="213"/>
        <v>#DIV/0!</v>
      </c>
      <c r="L175" s="502"/>
      <c r="M175" s="215" t="e">
        <f>RANK(K175, K$167:$K$181)</f>
        <v>#DIV/0!</v>
      </c>
      <c r="N175" s="460"/>
      <c r="O175" s="460"/>
      <c r="P175" s="209"/>
      <c r="Q175" s="209"/>
      <c r="R175" s="214" t="e">
        <f t="shared" si="206"/>
        <v>#DIV/0!</v>
      </c>
      <c r="S175" s="211" t="e">
        <f t="shared" si="214"/>
        <v>#DIV/0!</v>
      </c>
      <c r="T175" s="501"/>
      <c r="U175" s="209"/>
      <c r="V175" s="209"/>
      <c r="W175" s="214" t="e">
        <f t="shared" si="207"/>
        <v>#DIV/0!</v>
      </c>
      <c r="X175" s="211" t="e">
        <f>RANK(W175, W$167:W$181)</f>
        <v>#DIV/0!</v>
      </c>
      <c r="Y175" s="501"/>
      <c r="Z175" s="209"/>
      <c r="AA175" s="209"/>
      <c r="AB175" s="214" t="e">
        <f t="shared" si="208"/>
        <v>#DIV/0!</v>
      </c>
      <c r="AC175" s="211" t="e">
        <f t="shared" si="216"/>
        <v>#DIV/0!</v>
      </c>
      <c r="AD175" s="501"/>
      <c r="AE175" s="209"/>
      <c r="AF175" s="209"/>
      <c r="AG175" s="214" t="e">
        <f t="shared" si="209"/>
        <v>#DIV/0!</v>
      </c>
      <c r="AH175" s="211" t="e">
        <f t="shared" si="217"/>
        <v>#DIV/0!</v>
      </c>
      <c r="AI175" s="501"/>
      <c r="AJ175" s="209"/>
      <c r="AK175" s="209"/>
      <c r="AL175" s="214" t="e">
        <f t="shared" si="210"/>
        <v>#DIV/0!</v>
      </c>
      <c r="AM175" s="211" t="e">
        <f t="shared" si="218"/>
        <v>#DIV/0!</v>
      </c>
      <c r="AN175" s="501"/>
      <c r="AO175" s="209"/>
      <c r="AP175" s="209"/>
      <c r="AQ175" s="214" t="e">
        <f t="shared" si="211"/>
        <v>#DIV/0!</v>
      </c>
      <c r="AR175" s="211" t="e">
        <f t="shared" si="219"/>
        <v>#DIV/0!</v>
      </c>
      <c r="AS175" s="501"/>
      <c r="AT175" s="209"/>
      <c r="AU175" s="209"/>
      <c r="AV175" s="214" t="e">
        <f t="shared" si="212"/>
        <v>#DIV/0!</v>
      </c>
      <c r="AW175" s="211" t="e">
        <f t="shared" si="220"/>
        <v>#DIV/0!</v>
      </c>
      <c r="AX175" s="501"/>
    </row>
    <row r="176" spans="2:50" ht="14.25" customHeight="1">
      <c r="B176" s="460"/>
      <c r="C176" s="209">
        <v>10</v>
      </c>
      <c r="D176" s="212"/>
      <c r="E176" s="209"/>
      <c r="F176" s="209"/>
      <c r="G176" s="214" t="e">
        <f t="shared" si="205"/>
        <v>#DIV/0!</v>
      </c>
      <c r="H176" s="501"/>
      <c r="I176" s="215" t="e">
        <f t="shared" si="213"/>
        <v>#DIV/0!</v>
      </c>
      <c r="J176" s="215" t="e">
        <f t="shared" si="213"/>
        <v>#DIV/0!</v>
      </c>
      <c r="K176" s="216" t="e">
        <f t="shared" si="213"/>
        <v>#DIV/0!</v>
      </c>
      <c r="L176" s="502"/>
      <c r="M176" s="215" t="e">
        <f>RANK(K176, K$167:$K$181)</f>
        <v>#DIV/0!</v>
      </c>
      <c r="N176" s="460"/>
      <c r="O176" s="460"/>
      <c r="P176" s="209"/>
      <c r="Q176" s="209"/>
      <c r="R176" s="214" t="e">
        <f t="shared" si="206"/>
        <v>#DIV/0!</v>
      </c>
      <c r="S176" s="211" t="e">
        <f t="shared" si="214"/>
        <v>#DIV/0!</v>
      </c>
      <c r="T176" s="501"/>
      <c r="U176" s="209"/>
      <c r="V176" s="209"/>
      <c r="W176" s="214" t="e">
        <f t="shared" si="207"/>
        <v>#DIV/0!</v>
      </c>
      <c r="X176" s="211" t="e">
        <f t="shared" si="215"/>
        <v>#DIV/0!</v>
      </c>
      <c r="Y176" s="501"/>
      <c r="Z176" s="209"/>
      <c r="AA176" s="209"/>
      <c r="AB176" s="214" t="e">
        <f t="shared" si="208"/>
        <v>#DIV/0!</v>
      </c>
      <c r="AC176" s="211" t="e">
        <f t="shared" si="216"/>
        <v>#DIV/0!</v>
      </c>
      <c r="AD176" s="501"/>
      <c r="AE176" s="209"/>
      <c r="AF176" s="209"/>
      <c r="AG176" s="214" t="e">
        <f t="shared" si="209"/>
        <v>#DIV/0!</v>
      </c>
      <c r="AH176" s="211" t="e">
        <f t="shared" si="217"/>
        <v>#DIV/0!</v>
      </c>
      <c r="AI176" s="501"/>
      <c r="AJ176" s="209"/>
      <c r="AK176" s="209"/>
      <c r="AL176" s="214" t="e">
        <f t="shared" si="210"/>
        <v>#DIV/0!</v>
      </c>
      <c r="AM176" s="211" t="e">
        <f t="shared" si="218"/>
        <v>#DIV/0!</v>
      </c>
      <c r="AN176" s="501"/>
      <c r="AO176" s="209"/>
      <c r="AP176" s="209"/>
      <c r="AQ176" s="214" t="e">
        <f t="shared" si="211"/>
        <v>#DIV/0!</v>
      </c>
      <c r="AR176" s="211" t="e">
        <f t="shared" si="219"/>
        <v>#DIV/0!</v>
      </c>
      <c r="AS176" s="501"/>
      <c r="AT176" s="209"/>
      <c r="AU176" s="209"/>
      <c r="AV176" s="214" t="e">
        <f t="shared" si="212"/>
        <v>#DIV/0!</v>
      </c>
      <c r="AW176" s="211" t="e">
        <f t="shared" si="220"/>
        <v>#DIV/0!</v>
      </c>
      <c r="AX176" s="501"/>
    </row>
    <row r="177" spans="2:50" ht="14.25" customHeight="1">
      <c r="B177" s="460"/>
      <c r="C177" s="209">
        <v>11</v>
      </c>
      <c r="D177" s="212"/>
      <c r="E177" s="209"/>
      <c r="F177" s="209"/>
      <c r="G177" s="214" t="e">
        <f t="shared" si="205"/>
        <v>#DIV/0!</v>
      </c>
      <c r="H177" s="501"/>
      <c r="I177" s="215" t="e">
        <f t="shared" si="213"/>
        <v>#DIV/0!</v>
      </c>
      <c r="J177" s="215" t="e">
        <f t="shared" si="213"/>
        <v>#DIV/0!</v>
      </c>
      <c r="K177" s="216" t="e">
        <f t="shared" si="213"/>
        <v>#DIV/0!</v>
      </c>
      <c r="L177" s="502"/>
      <c r="M177" s="215" t="e">
        <f>RANK(K177, K$167:$K$181)</f>
        <v>#DIV/0!</v>
      </c>
      <c r="N177" s="460"/>
      <c r="O177" s="460"/>
      <c r="P177" s="209"/>
      <c r="Q177" s="209"/>
      <c r="R177" s="214" t="e">
        <f t="shared" si="206"/>
        <v>#DIV/0!</v>
      </c>
      <c r="S177" s="211" t="e">
        <f t="shared" si="214"/>
        <v>#DIV/0!</v>
      </c>
      <c r="T177" s="501"/>
      <c r="U177" s="209"/>
      <c r="V177" s="209"/>
      <c r="W177" s="214" t="e">
        <f t="shared" si="207"/>
        <v>#DIV/0!</v>
      </c>
      <c r="X177" s="211" t="e">
        <f t="shared" si="215"/>
        <v>#DIV/0!</v>
      </c>
      <c r="Y177" s="501"/>
      <c r="Z177" s="209"/>
      <c r="AA177" s="209"/>
      <c r="AB177" s="214" t="e">
        <f t="shared" si="208"/>
        <v>#DIV/0!</v>
      </c>
      <c r="AC177" s="211" t="e">
        <f t="shared" si="216"/>
        <v>#DIV/0!</v>
      </c>
      <c r="AD177" s="501"/>
      <c r="AE177" s="209"/>
      <c r="AF177" s="209"/>
      <c r="AG177" s="214" t="e">
        <f t="shared" si="209"/>
        <v>#DIV/0!</v>
      </c>
      <c r="AH177" s="211" t="e">
        <f t="shared" si="217"/>
        <v>#DIV/0!</v>
      </c>
      <c r="AI177" s="501"/>
      <c r="AJ177" s="209"/>
      <c r="AK177" s="209"/>
      <c r="AL177" s="214" t="e">
        <f t="shared" si="210"/>
        <v>#DIV/0!</v>
      </c>
      <c r="AM177" s="211" t="e">
        <f t="shared" si="218"/>
        <v>#DIV/0!</v>
      </c>
      <c r="AN177" s="501"/>
      <c r="AO177" s="209"/>
      <c r="AP177" s="209"/>
      <c r="AQ177" s="214" t="e">
        <f t="shared" si="211"/>
        <v>#DIV/0!</v>
      </c>
      <c r="AR177" s="211" t="e">
        <f t="shared" si="219"/>
        <v>#DIV/0!</v>
      </c>
      <c r="AS177" s="501"/>
      <c r="AT177" s="209"/>
      <c r="AU177" s="209"/>
      <c r="AV177" s="214" t="e">
        <f t="shared" si="212"/>
        <v>#DIV/0!</v>
      </c>
      <c r="AW177" s="211" t="e">
        <f t="shared" si="220"/>
        <v>#DIV/0!</v>
      </c>
      <c r="AX177" s="501"/>
    </row>
    <row r="178" spans="2:50" ht="14.25" customHeight="1">
      <c r="B178" s="460"/>
      <c r="C178" s="209">
        <v>12</v>
      </c>
      <c r="D178" s="212"/>
      <c r="E178" s="209"/>
      <c r="F178" s="209"/>
      <c r="G178" s="214" t="e">
        <f t="shared" si="205"/>
        <v>#DIV/0!</v>
      </c>
      <c r="H178" s="501"/>
      <c r="I178" s="215" t="e">
        <f t="shared" si="213"/>
        <v>#DIV/0!</v>
      </c>
      <c r="J178" s="215" t="e">
        <f t="shared" si="213"/>
        <v>#DIV/0!</v>
      </c>
      <c r="K178" s="216" t="e">
        <f t="shared" si="213"/>
        <v>#DIV/0!</v>
      </c>
      <c r="L178" s="502"/>
      <c r="M178" s="215" t="e">
        <f>RANK(K178, K$167:$K$181)</f>
        <v>#DIV/0!</v>
      </c>
      <c r="N178" s="460"/>
      <c r="O178" s="460"/>
      <c r="P178" s="209"/>
      <c r="Q178" s="209"/>
      <c r="R178" s="214" t="e">
        <f t="shared" si="206"/>
        <v>#DIV/0!</v>
      </c>
      <c r="S178" s="211" t="e">
        <f t="shared" si="214"/>
        <v>#DIV/0!</v>
      </c>
      <c r="T178" s="501"/>
      <c r="U178" s="209"/>
      <c r="V178" s="209"/>
      <c r="W178" s="214" t="e">
        <f t="shared" si="207"/>
        <v>#DIV/0!</v>
      </c>
      <c r="X178" s="211" t="e">
        <f t="shared" si="215"/>
        <v>#DIV/0!</v>
      </c>
      <c r="Y178" s="501"/>
      <c r="Z178" s="209"/>
      <c r="AA178" s="209"/>
      <c r="AB178" s="214" t="e">
        <f t="shared" si="208"/>
        <v>#DIV/0!</v>
      </c>
      <c r="AC178" s="211" t="e">
        <f t="shared" si="216"/>
        <v>#DIV/0!</v>
      </c>
      <c r="AD178" s="501"/>
      <c r="AE178" s="209"/>
      <c r="AF178" s="209"/>
      <c r="AG178" s="214" t="e">
        <f t="shared" si="209"/>
        <v>#DIV/0!</v>
      </c>
      <c r="AH178" s="211" t="e">
        <f t="shared" si="217"/>
        <v>#DIV/0!</v>
      </c>
      <c r="AI178" s="501"/>
      <c r="AJ178" s="209"/>
      <c r="AK178" s="209"/>
      <c r="AL178" s="214" t="e">
        <f t="shared" si="210"/>
        <v>#DIV/0!</v>
      </c>
      <c r="AM178" s="211" t="e">
        <f t="shared" si="218"/>
        <v>#DIV/0!</v>
      </c>
      <c r="AN178" s="501"/>
      <c r="AO178" s="209"/>
      <c r="AP178" s="209"/>
      <c r="AQ178" s="214" t="e">
        <f t="shared" si="211"/>
        <v>#DIV/0!</v>
      </c>
      <c r="AR178" s="211" t="e">
        <f t="shared" si="219"/>
        <v>#DIV/0!</v>
      </c>
      <c r="AS178" s="501"/>
      <c r="AT178" s="209"/>
      <c r="AU178" s="209"/>
      <c r="AV178" s="214" t="e">
        <f t="shared" si="212"/>
        <v>#DIV/0!</v>
      </c>
      <c r="AW178" s="211" t="e">
        <f t="shared" si="220"/>
        <v>#DIV/0!</v>
      </c>
      <c r="AX178" s="501"/>
    </row>
    <row r="179" spans="2:50" ht="14.25" customHeight="1">
      <c r="B179" s="460"/>
      <c r="C179" s="209">
        <v>13</v>
      </c>
      <c r="D179" s="212"/>
      <c r="E179" s="209"/>
      <c r="F179" s="209"/>
      <c r="G179" s="214" t="e">
        <f t="shared" si="205"/>
        <v>#DIV/0!</v>
      </c>
      <c r="H179" s="501"/>
      <c r="I179" s="215" t="e">
        <f t="shared" si="213"/>
        <v>#DIV/0!</v>
      </c>
      <c r="J179" s="215" t="e">
        <f t="shared" si="213"/>
        <v>#DIV/0!</v>
      </c>
      <c r="K179" s="216" t="e">
        <f t="shared" si="213"/>
        <v>#DIV/0!</v>
      </c>
      <c r="L179" s="502"/>
      <c r="M179" s="215" t="e">
        <f>RANK(K179, K$167:$K$181)</f>
        <v>#DIV/0!</v>
      </c>
      <c r="N179" s="460"/>
      <c r="O179" s="460"/>
      <c r="P179" s="209"/>
      <c r="Q179" s="209"/>
      <c r="R179" s="214" t="e">
        <f t="shared" si="206"/>
        <v>#DIV/0!</v>
      </c>
      <c r="S179" s="211" t="e">
        <f t="shared" si="214"/>
        <v>#DIV/0!</v>
      </c>
      <c r="T179" s="501"/>
      <c r="U179" s="209"/>
      <c r="V179" s="209"/>
      <c r="W179" s="214" t="e">
        <f t="shared" si="207"/>
        <v>#DIV/0!</v>
      </c>
      <c r="X179" s="211" t="e">
        <f t="shared" si="215"/>
        <v>#DIV/0!</v>
      </c>
      <c r="Y179" s="501"/>
      <c r="Z179" s="209"/>
      <c r="AA179" s="209"/>
      <c r="AB179" s="214" t="e">
        <f t="shared" si="208"/>
        <v>#DIV/0!</v>
      </c>
      <c r="AC179" s="211" t="e">
        <f t="shared" si="216"/>
        <v>#DIV/0!</v>
      </c>
      <c r="AD179" s="501"/>
      <c r="AE179" s="209"/>
      <c r="AF179" s="209"/>
      <c r="AG179" s="214" t="e">
        <f t="shared" si="209"/>
        <v>#DIV/0!</v>
      </c>
      <c r="AH179" s="211" t="e">
        <f t="shared" si="217"/>
        <v>#DIV/0!</v>
      </c>
      <c r="AI179" s="501"/>
      <c r="AJ179" s="209"/>
      <c r="AK179" s="209"/>
      <c r="AL179" s="214" t="e">
        <f t="shared" si="210"/>
        <v>#DIV/0!</v>
      </c>
      <c r="AM179" s="211" t="e">
        <f t="shared" si="218"/>
        <v>#DIV/0!</v>
      </c>
      <c r="AN179" s="501"/>
      <c r="AO179" s="209"/>
      <c r="AP179" s="209"/>
      <c r="AQ179" s="214" t="e">
        <f t="shared" si="211"/>
        <v>#DIV/0!</v>
      </c>
      <c r="AR179" s="211" t="e">
        <f t="shared" si="219"/>
        <v>#DIV/0!</v>
      </c>
      <c r="AS179" s="501"/>
      <c r="AT179" s="209"/>
      <c r="AU179" s="209"/>
      <c r="AV179" s="214" t="e">
        <f t="shared" si="212"/>
        <v>#DIV/0!</v>
      </c>
      <c r="AW179" s="211" t="e">
        <f t="shared" si="220"/>
        <v>#DIV/0!</v>
      </c>
      <c r="AX179" s="501"/>
    </row>
    <row r="180" spans="2:50" ht="14.25" customHeight="1">
      <c r="B180" s="460"/>
      <c r="C180" s="209">
        <v>14</v>
      </c>
      <c r="D180" s="212"/>
      <c r="E180" s="209"/>
      <c r="F180" s="209"/>
      <c r="G180" s="214" t="e">
        <f t="shared" si="205"/>
        <v>#DIV/0!</v>
      </c>
      <c r="H180" s="501"/>
      <c r="I180" s="215" t="e">
        <f t="shared" si="213"/>
        <v>#DIV/0!</v>
      </c>
      <c r="J180" s="215" t="e">
        <f t="shared" si="213"/>
        <v>#DIV/0!</v>
      </c>
      <c r="K180" s="216" t="e">
        <f t="shared" si="213"/>
        <v>#DIV/0!</v>
      </c>
      <c r="L180" s="502"/>
      <c r="M180" s="215" t="e">
        <f>RANK(K180, K$167:$K$181)</f>
        <v>#DIV/0!</v>
      </c>
      <c r="N180" s="460"/>
      <c r="O180" s="460"/>
      <c r="P180" s="209"/>
      <c r="Q180" s="209"/>
      <c r="R180" s="214" t="e">
        <f t="shared" si="206"/>
        <v>#DIV/0!</v>
      </c>
      <c r="S180" s="211" t="e">
        <f t="shared" si="214"/>
        <v>#DIV/0!</v>
      </c>
      <c r="T180" s="501"/>
      <c r="U180" s="209"/>
      <c r="V180" s="209"/>
      <c r="W180" s="214" t="e">
        <f t="shared" si="207"/>
        <v>#DIV/0!</v>
      </c>
      <c r="X180" s="211" t="e">
        <f t="shared" si="215"/>
        <v>#DIV/0!</v>
      </c>
      <c r="Y180" s="501"/>
      <c r="Z180" s="209"/>
      <c r="AA180" s="209"/>
      <c r="AB180" s="214" t="e">
        <f t="shared" si="208"/>
        <v>#DIV/0!</v>
      </c>
      <c r="AC180" s="211" t="e">
        <f t="shared" si="216"/>
        <v>#DIV/0!</v>
      </c>
      <c r="AD180" s="501"/>
      <c r="AE180" s="209"/>
      <c r="AF180" s="209"/>
      <c r="AG180" s="214" t="e">
        <f t="shared" si="209"/>
        <v>#DIV/0!</v>
      </c>
      <c r="AH180" s="211" t="e">
        <f t="shared" si="217"/>
        <v>#DIV/0!</v>
      </c>
      <c r="AI180" s="501"/>
      <c r="AJ180" s="209"/>
      <c r="AK180" s="209"/>
      <c r="AL180" s="214" t="e">
        <f t="shared" si="210"/>
        <v>#DIV/0!</v>
      </c>
      <c r="AM180" s="211" t="e">
        <f t="shared" si="218"/>
        <v>#DIV/0!</v>
      </c>
      <c r="AN180" s="501"/>
      <c r="AO180" s="209"/>
      <c r="AP180" s="209"/>
      <c r="AQ180" s="214" t="e">
        <f t="shared" si="211"/>
        <v>#DIV/0!</v>
      </c>
      <c r="AR180" s="211" t="e">
        <f t="shared" si="219"/>
        <v>#DIV/0!</v>
      </c>
      <c r="AS180" s="501"/>
      <c r="AT180" s="209"/>
      <c r="AU180" s="209"/>
      <c r="AV180" s="214" t="e">
        <f t="shared" si="212"/>
        <v>#DIV/0!</v>
      </c>
      <c r="AW180" s="211" t="e">
        <f t="shared" si="220"/>
        <v>#DIV/0!</v>
      </c>
      <c r="AX180" s="501"/>
    </row>
    <row r="181" spans="2:50" ht="14.25" customHeight="1">
      <c r="B181" s="460"/>
      <c r="C181" s="209">
        <v>15</v>
      </c>
      <c r="D181" s="212"/>
      <c r="E181" s="209"/>
      <c r="F181" s="209"/>
      <c r="G181" s="214" t="e">
        <f t="shared" si="205"/>
        <v>#DIV/0!</v>
      </c>
      <c r="H181" s="501"/>
      <c r="I181" s="215" t="e">
        <f t="shared" si="213"/>
        <v>#DIV/0!</v>
      </c>
      <c r="J181" s="215" t="e">
        <f t="shared" si="213"/>
        <v>#DIV/0!</v>
      </c>
      <c r="K181" s="216" t="e">
        <f t="shared" si="213"/>
        <v>#DIV/0!</v>
      </c>
      <c r="L181" s="502"/>
      <c r="M181" s="215" t="e">
        <f>RANK(K181, K$167:$K$181)</f>
        <v>#DIV/0!</v>
      </c>
      <c r="N181" s="460"/>
      <c r="O181" s="460"/>
      <c r="P181" s="209"/>
      <c r="Q181" s="213"/>
      <c r="R181" s="214" t="e">
        <f>Q181/P181</f>
        <v>#DIV/0!</v>
      </c>
      <c r="S181" s="211" t="e">
        <f>RANK(R181, R$167:R$181)</f>
        <v>#DIV/0!</v>
      </c>
      <c r="T181" s="501"/>
      <c r="U181" s="209"/>
      <c r="V181" s="209"/>
      <c r="W181" s="214" t="e">
        <f>V181/U181</f>
        <v>#DIV/0!</v>
      </c>
      <c r="X181" s="211" t="e">
        <f>RANK(W181, W$167:W$181)</f>
        <v>#DIV/0!</v>
      </c>
      <c r="Y181" s="501"/>
      <c r="Z181" s="209"/>
      <c r="AA181" s="209"/>
      <c r="AB181" s="214" t="e">
        <f>AA181/Z181</f>
        <v>#DIV/0!</v>
      </c>
      <c r="AC181" s="211" t="e">
        <f>RANK(AB181, AB$167:AB$181)</f>
        <v>#DIV/0!</v>
      </c>
      <c r="AD181" s="501"/>
      <c r="AE181" s="209"/>
      <c r="AF181" s="209"/>
      <c r="AG181" s="214" t="e">
        <f>AF181/AE181</f>
        <v>#DIV/0!</v>
      </c>
      <c r="AH181" s="211" t="e">
        <f>RANK(AG181, AG$167:AG$181)</f>
        <v>#DIV/0!</v>
      </c>
      <c r="AI181" s="501"/>
      <c r="AJ181" s="209"/>
      <c r="AK181" s="209"/>
      <c r="AL181" s="214" t="e">
        <f>AK181/AJ181</f>
        <v>#DIV/0!</v>
      </c>
      <c r="AM181" s="211" t="e">
        <f>RANK(AL181, AL$167:AL$181)</f>
        <v>#DIV/0!</v>
      </c>
      <c r="AN181" s="501"/>
      <c r="AO181" s="209"/>
      <c r="AP181" s="209"/>
      <c r="AQ181" s="214" t="e">
        <f>AP181/AO181</f>
        <v>#DIV/0!</v>
      </c>
      <c r="AR181" s="211" t="e">
        <f>RANK(AQ181, AQ$167:AQ$181)</f>
        <v>#DIV/0!</v>
      </c>
      <c r="AS181" s="501"/>
      <c r="AT181" s="209"/>
      <c r="AU181" s="209"/>
      <c r="AV181" s="214" t="e">
        <f>AU181/AT181</f>
        <v>#DIV/0!</v>
      </c>
      <c r="AW181" s="211" t="e">
        <f>RANK(AV181, AV$167:AV$181)</f>
        <v>#DIV/0!</v>
      </c>
      <c r="AX181" s="501"/>
    </row>
    <row r="182" spans="2:50" ht="14.25" customHeight="1" collapsed="1">
      <c r="B182" s="503" t="s">
        <v>211</v>
      </c>
      <c r="C182" s="503"/>
      <c r="D182" s="503"/>
      <c r="E182" s="503"/>
      <c r="F182" s="503"/>
      <c r="G182" s="503"/>
      <c r="H182" s="503"/>
      <c r="I182" s="503"/>
      <c r="J182" s="503"/>
      <c r="K182" s="503"/>
      <c r="L182" s="503"/>
      <c r="M182" s="504"/>
      <c r="N182" s="521" t="s">
        <v>128</v>
      </c>
      <c r="O182" s="521" t="s">
        <v>77</v>
      </c>
      <c r="P182" s="559">
        <f>AT162+1</f>
        <v>45930</v>
      </c>
      <c r="Q182" s="560"/>
      <c r="R182" s="560"/>
      <c r="S182" s="560"/>
      <c r="T182" s="560"/>
      <c r="U182" s="561">
        <f>P182+1</f>
        <v>45931</v>
      </c>
      <c r="V182" s="562"/>
      <c r="W182" s="562"/>
      <c r="X182" s="562"/>
      <c r="Y182" s="562"/>
      <c r="Z182" s="559">
        <f t="shared" ref="Z182" si="221">U182+1</f>
        <v>45932</v>
      </c>
      <c r="AA182" s="560"/>
      <c r="AB182" s="560"/>
      <c r="AC182" s="560"/>
      <c r="AD182" s="560"/>
      <c r="AE182" s="561">
        <f t="shared" ref="AE182" si="222">Z182+1</f>
        <v>45933</v>
      </c>
      <c r="AF182" s="562"/>
      <c r="AG182" s="562"/>
      <c r="AH182" s="562"/>
      <c r="AI182" s="562"/>
      <c r="AJ182" s="563">
        <f t="shared" ref="AJ182" si="223">AE182+1</f>
        <v>45934</v>
      </c>
      <c r="AK182" s="564"/>
      <c r="AL182" s="564"/>
      <c r="AM182" s="564"/>
      <c r="AN182" s="565"/>
      <c r="AO182" s="561">
        <f t="shared" ref="AO182" si="224">AJ182+1</f>
        <v>45935</v>
      </c>
      <c r="AP182" s="562"/>
      <c r="AQ182" s="562"/>
      <c r="AR182" s="562"/>
      <c r="AS182" s="562"/>
      <c r="AT182" s="563">
        <f t="shared" ref="AT182" si="225">AO182+1</f>
        <v>45936</v>
      </c>
      <c r="AU182" s="564"/>
      <c r="AV182" s="564"/>
      <c r="AW182" s="564"/>
      <c r="AX182" s="565"/>
    </row>
    <row r="183" spans="2:50" ht="14.25" customHeight="1">
      <c r="B183" s="505"/>
      <c r="C183" s="505"/>
      <c r="D183" s="505"/>
      <c r="E183" s="505"/>
      <c r="F183" s="505"/>
      <c r="G183" s="505"/>
      <c r="H183" s="505"/>
      <c r="I183" s="505"/>
      <c r="J183" s="505"/>
      <c r="K183" s="505"/>
      <c r="L183" s="505"/>
      <c r="M183" s="506"/>
      <c r="N183" s="523"/>
      <c r="O183" s="523"/>
      <c r="P183" s="566">
        <f>P182</f>
        <v>45930</v>
      </c>
      <c r="Q183" s="566"/>
      <c r="R183" s="566"/>
      <c r="S183" s="566"/>
      <c r="T183" s="566"/>
      <c r="U183" s="567">
        <f>U182</f>
        <v>45931</v>
      </c>
      <c r="V183" s="567"/>
      <c r="W183" s="567"/>
      <c r="X183" s="567"/>
      <c r="Y183" s="567"/>
      <c r="Z183" s="566">
        <f t="shared" ref="Z183" si="226">Z182</f>
        <v>45932</v>
      </c>
      <c r="AA183" s="566"/>
      <c r="AB183" s="566"/>
      <c r="AC183" s="566"/>
      <c r="AD183" s="566"/>
      <c r="AE183" s="567">
        <f t="shared" ref="AE183" si="227">AE182</f>
        <v>45933</v>
      </c>
      <c r="AF183" s="567"/>
      <c r="AG183" s="567"/>
      <c r="AH183" s="567"/>
      <c r="AI183" s="567"/>
      <c r="AJ183" s="568">
        <f t="shared" ref="AJ183" si="228">AJ182</f>
        <v>45934</v>
      </c>
      <c r="AK183" s="569"/>
      <c r="AL183" s="569"/>
      <c r="AM183" s="569"/>
      <c r="AN183" s="570"/>
      <c r="AO183" s="567">
        <f t="shared" ref="AO183" si="229">AO182</f>
        <v>45935</v>
      </c>
      <c r="AP183" s="567"/>
      <c r="AQ183" s="567"/>
      <c r="AR183" s="567"/>
      <c r="AS183" s="567"/>
      <c r="AT183" s="568">
        <f t="shared" ref="AT183" si="230">AT182</f>
        <v>45936</v>
      </c>
      <c r="AU183" s="569"/>
      <c r="AV183" s="569"/>
      <c r="AW183" s="569"/>
      <c r="AX183" s="570"/>
    </row>
    <row r="184" spans="2:50" ht="14.25" customHeight="1">
      <c r="B184" s="460" t="s">
        <v>129</v>
      </c>
      <c r="C184" s="460" t="s">
        <v>130</v>
      </c>
      <c r="D184" s="460"/>
      <c r="E184" s="460" t="s">
        <v>131</v>
      </c>
      <c r="F184" s="460"/>
      <c r="G184" s="460"/>
      <c r="H184" s="460" t="s">
        <v>132</v>
      </c>
      <c r="I184" s="499" t="s">
        <v>133</v>
      </c>
      <c r="J184" s="499"/>
      <c r="K184" s="499"/>
      <c r="L184" s="499" t="s">
        <v>132</v>
      </c>
      <c r="M184" s="499" t="s">
        <v>134</v>
      </c>
      <c r="N184" s="460"/>
      <c r="O184" s="460" t="s">
        <v>135</v>
      </c>
      <c r="P184" s="460" t="s">
        <v>136</v>
      </c>
      <c r="Q184" s="460"/>
      <c r="R184" s="460"/>
      <c r="S184" s="460"/>
      <c r="T184" s="460" t="s">
        <v>132</v>
      </c>
      <c r="U184" s="460" t="s">
        <v>136</v>
      </c>
      <c r="V184" s="460"/>
      <c r="W184" s="460"/>
      <c r="X184" s="460"/>
      <c r="Y184" s="460" t="s">
        <v>132</v>
      </c>
      <c r="Z184" s="460" t="s">
        <v>136</v>
      </c>
      <c r="AA184" s="460"/>
      <c r="AB184" s="460"/>
      <c r="AC184" s="460"/>
      <c r="AD184" s="460" t="s">
        <v>132</v>
      </c>
      <c r="AE184" s="460" t="s">
        <v>136</v>
      </c>
      <c r="AF184" s="460"/>
      <c r="AG184" s="460"/>
      <c r="AH184" s="460"/>
      <c r="AI184" s="460" t="s">
        <v>132</v>
      </c>
      <c r="AJ184" s="460" t="s">
        <v>136</v>
      </c>
      <c r="AK184" s="460"/>
      <c r="AL184" s="460"/>
      <c r="AM184" s="460"/>
      <c r="AN184" s="460" t="s">
        <v>132</v>
      </c>
      <c r="AO184" s="460" t="s">
        <v>136</v>
      </c>
      <c r="AP184" s="460"/>
      <c r="AQ184" s="460"/>
      <c r="AR184" s="460"/>
      <c r="AS184" s="460" t="s">
        <v>132</v>
      </c>
      <c r="AT184" s="460" t="s">
        <v>136</v>
      </c>
      <c r="AU184" s="460"/>
      <c r="AV184" s="460"/>
      <c r="AW184" s="460"/>
      <c r="AX184" s="460" t="s">
        <v>132</v>
      </c>
    </row>
    <row r="185" spans="2:50" ht="14.25" customHeight="1">
      <c r="B185" s="460"/>
      <c r="C185" s="460"/>
      <c r="D185" s="460"/>
      <c r="E185" s="460" t="s">
        <v>137</v>
      </c>
      <c r="F185" s="460"/>
      <c r="G185" s="460"/>
      <c r="H185" s="460"/>
      <c r="I185" s="499" t="s">
        <v>137</v>
      </c>
      <c r="J185" s="499"/>
      <c r="K185" s="499"/>
      <c r="L185" s="499"/>
      <c r="M185" s="499"/>
      <c r="N185" s="460"/>
      <c r="O185" s="460"/>
      <c r="P185" s="460" t="s">
        <v>138</v>
      </c>
      <c r="Q185" s="460"/>
      <c r="R185" s="460"/>
      <c r="S185" s="460"/>
      <c r="T185" s="460"/>
      <c r="U185" s="460" t="s">
        <v>138</v>
      </c>
      <c r="V185" s="460"/>
      <c r="W185" s="460"/>
      <c r="X185" s="460"/>
      <c r="Y185" s="460"/>
      <c r="Z185" s="460" t="s">
        <v>138</v>
      </c>
      <c r="AA185" s="460"/>
      <c r="AB185" s="460"/>
      <c r="AC185" s="460"/>
      <c r="AD185" s="460"/>
      <c r="AE185" s="460" t="s">
        <v>138</v>
      </c>
      <c r="AF185" s="460"/>
      <c r="AG185" s="460"/>
      <c r="AH185" s="460"/>
      <c r="AI185" s="460"/>
      <c r="AJ185" s="460" t="s">
        <v>138</v>
      </c>
      <c r="AK185" s="460"/>
      <c r="AL185" s="460"/>
      <c r="AM185" s="460"/>
      <c r="AN185" s="460"/>
      <c r="AO185" s="460" t="s">
        <v>138</v>
      </c>
      <c r="AP185" s="460"/>
      <c r="AQ185" s="460"/>
      <c r="AR185" s="460"/>
      <c r="AS185" s="460"/>
      <c r="AT185" s="460" t="s">
        <v>138</v>
      </c>
      <c r="AU185" s="460"/>
      <c r="AV185" s="460"/>
      <c r="AW185" s="460"/>
      <c r="AX185" s="460"/>
    </row>
    <row r="186" spans="2:50" ht="14.25" customHeight="1">
      <c r="B186" s="460"/>
      <c r="C186" s="460"/>
      <c r="D186" s="460"/>
      <c r="E186" s="209" t="s">
        <v>139</v>
      </c>
      <c r="F186" s="209" t="s">
        <v>140</v>
      </c>
      <c r="G186" s="209" t="s">
        <v>141</v>
      </c>
      <c r="H186" s="460"/>
      <c r="I186" s="210" t="s">
        <v>139</v>
      </c>
      <c r="J186" s="210" t="s">
        <v>140</v>
      </c>
      <c r="K186" s="210" t="s">
        <v>141</v>
      </c>
      <c r="L186" s="499"/>
      <c r="M186" s="499"/>
      <c r="N186" s="460"/>
      <c r="O186" s="460"/>
      <c r="P186" s="209" t="s">
        <v>139</v>
      </c>
      <c r="Q186" s="209" t="s">
        <v>140</v>
      </c>
      <c r="R186" s="209" t="s">
        <v>141</v>
      </c>
      <c r="S186" s="211" t="s">
        <v>134</v>
      </c>
      <c r="T186" s="460"/>
      <c r="U186" s="209" t="s">
        <v>139</v>
      </c>
      <c r="V186" s="209" t="s">
        <v>140</v>
      </c>
      <c r="W186" s="209" t="s">
        <v>141</v>
      </c>
      <c r="X186" s="211" t="s">
        <v>134</v>
      </c>
      <c r="Y186" s="460"/>
      <c r="Z186" s="209" t="s">
        <v>139</v>
      </c>
      <c r="AA186" s="209" t="s">
        <v>140</v>
      </c>
      <c r="AB186" s="209" t="s">
        <v>141</v>
      </c>
      <c r="AC186" s="211" t="s">
        <v>134</v>
      </c>
      <c r="AD186" s="460"/>
      <c r="AE186" s="209" t="s">
        <v>139</v>
      </c>
      <c r="AF186" s="209" t="s">
        <v>140</v>
      </c>
      <c r="AG186" s="209" t="s">
        <v>141</v>
      </c>
      <c r="AH186" s="211" t="s">
        <v>134</v>
      </c>
      <c r="AI186" s="460"/>
      <c r="AJ186" s="209" t="s">
        <v>139</v>
      </c>
      <c r="AK186" s="209" t="s">
        <v>140</v>
      </c>
      <c r="AL186" s="209" t="s">
        <v>141</v>
      </c>
      <c r="AM186" s="211" t="s">
        <v>134</v>
      </c>
      <c r="AN186" s="460"/>
      <c r="AO186" s="209" t="s">
        <v>139</v>
      </c>
      <c r="AP186" s="209" t="s">
        <v>140</v>
      </c>
      <c r="AQ186" s="209" t="s">
        <v>141</v>
      </c>
      <c r="AR186" s="211" t="s">
        <v>134</v>
      </c>
      <c r="AS186" s="460"/>
      <c r="AT186" s="209" t="s">
        <v>139</v>
      </c>
      <c r="AU186" s="209" t="s">
        <v>140</v>
      </c>
      <c r="AV186" s="209" t="s">
        <v>141</v>
      </c>
      <c r="AW186" s="211" t="s">
        <v>134</v>
      </c>
      <c r="AX186" s="460"/>
    </row>
    <row r="187" spans="2:50" ht="14.25" customHeight="1">
      <c r="B187" s="460" t="s">
        <v>212</v>
      </c>
      <c r="C187" s="209">
        <v>1</v>
      </c>
      <c r="D187" s="212"/>
      <c r="E187" s="209"/>
      <c r="F187" s="209"/>
      <c r="G187" s="214" t="e">
        <f t="shared" ref="G187:G201" si="231">F187/E187</f>
        <v>#DIV/0!</v>
      </c>
      <c r="H187" s="501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502" t="str">
        <f>IFERROR(AVERAGE(K187:K201),"-")</f>
        <v>-</v>
      </c>
      <c r="M187" s="215" t="e">
        <f>RANK(K187, K$187:$K$201)</f>
        <v>#DIV/0!</v>
      </c>
      <c r="N187" s="460"/>
      <c r="O187" s="460"/>
      <c r="P187" s="209"/>
      <c r="Q187" s="209"/>
      <c r="R187" s="214" t="e">
        <f t="shared" ref="R187:R200" si="232">Q187/P187</f>
        <v>#DIV/0!</v>
      </c>
      <c r="S187" s="211" t="e">
        <f>RANK(R187, R$187:R$201)</f>
        <v>#DIV/0!</v>
      </c>
      <c r="T187" s="501" t="e">
        <f>AVERAGE(R187:R201)</f>
        <v>#DIV/0!</v>
      </c>
      <c r="U187" s="209"/>
      <c r="V187" s="209"/>
      <c r="W187" s="214" t="e">
        <f t="shared" ref="W187:W200" si="233">V187/U187</f>
        <v>#DIV/0!</v>
      </c>
      <c r="X187" s="211" t="e">
        <f>RANK(W187, W$187:W$201)</f>
        <v>#DIV/0!</v>
      </c>
      <c r="Y187" s="501" t="e">
        <f>AVERAGE(W187:W201)</f>
        <v>#DIV/0!</v>
      </c>
      <c r="Z187" s="209"/>
      <c r="AA187" s="209"/>
      <c r="AB187" s="214" t="e">
        <f t="shared" ref="AB187:AB200" si="234">AA187/Z187</f>
        <v>#DIV/0!</v>
      </c>
      <c r="AC187" s="211" t="e">
        <f>RANK(AB187, AB$187:AB$201)</f>
        <v>#DIV/0!</v>
      </c>
      <c r="AD187" s="501" t="e">
        <f>AVERAGE(AB187:AB201)</f>
        <v>#DIV/0!</v>
      </c>
      <c r="AE187" s="209"/>
      <c r="AF187" s="209"/>
      <c r="AG187" s="214" t="e">
        <f t="shared" ref="AG187:AG200" si="235">AF187/AE187</f>
        <v>#DIV/0!</v>
      </c>
      <c r="AH187" s="211" t="e">
        <f>RANK(AG187, AG$187:AG$201)</f>
        <v>#DIV/0!</v>
      </c>
      <c r="AI187" s="501" t="e">
        <f>AVERAGE(AG187:AG201)</f>
        <v>#DIV/0!</v>
      </c>
      <c r="AJ187" s="209"/>
      <c r="AK187" s="209"/>
      <c r="AL187" s="214" t="e">
        <f t="shared" ref="AL187:AL200" si="236">AK187/AJ187</f>
        <v>#DIV/0!</v>
      </c>
      <c r="AM187" s="211" t="e">
        <f>RANK(AL187, AL$187:AL$201)</f>
        <v>#DIV/0!</v>
      </c>
      <c r="AN187" s="501" t="e">
        <f>AVERAGE(AL187:AL201)</f>
        <v>#DIV/0!</v>
      </c>
      <c r="AO187" s="209"/>
      <c r="AP187" s="209"/>
      <c r="AQ187" s="214" t="e">
        <f t="shared" ref="AQ187:AQ200" si="237">AP187/AO187</f>
        <v>#DIV/0!</v>
      </c>
      <c r="AR187" s="211" t="e">
        <f>RANK(AQ187, AQ$187:AQ$201)</f>
        <v>#DIV/0!</v>
      </c>
      <c r="AS187" s="501" t="e">
        <f>AVERAGE(AQ187:AQ201)</f>
        <v>#DIV/0!</v>
      </c>
      <c r="AT187" s="209"/>
      <c r="AU187" s="209"/>
      <c r="AV187" s="214" t="e">
        <f t="shared" ref="AV187:AV200" si="238">AU187/AT187</f>
        <v>#DIV/0!</v>
      </c>
      <c r="AW187" s="211" t="e">
        <f>RANK(AV187, AV$187:AV$201)</f>
        <v>#DIV/0!</v>
      </c>
      <c r="AX187" s="501" t="e">
        <f>AVERAGE(AV187:AV201)</f>
        <v>#DIV/0!</v>
      </c>
    </row>
    <row r="188" spans="2:50" ht="14.25" customHeight="1">
      <c r="B188" s="460"/>
      <c r="C188" s="209">
        <v>2</v>
      </c>
      <c r="D188" s="212"/>
      <c r="E188" s="209"/>
      <c r="F188" s="209"/>
      <c r="G188" s="214" t="e">
        <f t="shared" si="231"/>
        <v>#DIV/0!</v>
      </c>
      <c r="H188" s="501"/>
      <c r="I188" s="215" t="e">
        <f t="shared" ref="I188:K201" si="239">AVERAGE(P188,U188,Z188,AE188,AJ188,AO188,AT188)</f>
        <v>#DIV/0!</v>
      </c>
      <c r="J188" s="215" t="e">
        <f t="shared" si="239"/>
        <v>#DIV/0!</v>
      </c>
      <c r="K188" s="216" t="e">
        <f t="shared" si="239"/>
        <v>#DIV/0!</v>
      </c>
      <c r="L188" s="502"/>
      <c r="M188" s="215" t="e">
        <f>RANK(K188, K$187:$K$201)</f>
        <v>#DIV/0!</v>
      </c>
      <c r="N188" s="460"/>
      <c r="O188" s="460"/>
      <c r="P188" s="209"/>
      <c r="Q188" s="209"/>
      <c r="R188" s="214" t="e">
        <f t="shared" si="232"/>
        <v>#DIV/0!</v>
      </c>
      <c r="S188" s="211" t="e">
        <f t="shared" ref="S188:S200" si="240">RANK(R188, R$187:R$201)</f>
        <v>#DIV/0!</v>
      </c>
      <c r="T188" s="501"/>
      <c r="U188" s="209"/>
      <c r="V188" s="209"/>
      <c r="W188" s="214" t="e">
        <f t="shared" si="233"/>
        <v>#DIV/0!</v>
      </c>
      <c r="X188" s="211" t="e">
        <f t="shared" ref="X188:X200" si="241">RANK(W188, W$187:W$201)</f>
        <v>#DIV/0!</v>
      </c>
      <c r="Y188" s="501"/>
      <c r="Z188" s="209"/>
      <c r="AA188" s="209"/>
      <c r="AB188" s="214" t="e">
        <f t="shared" si="234"/>
        <v>#DIV/0!</v>
      </c>
      <c r="AC188" s="211" t="e">
        <f t="shared" ref="AC188:AC200" si="242">RANK(AB188, AB$187:AB$201)</f>
        <v>#DIV/0!</v>
      </c>
      <c r="AD188" s="501"/>
      <c r="AE188" s="209"/>
      <c r="AF188" s="209"/>
      <c r="AG188" s="214" t="e">
        <f t="shared" si="235"/>
        <v>#DIV/0!</v>
      </c>
      <c r="AH188" s="211" t="e">
        <f t="shared" ref="AH188:AH200" si="243">RANK(AG188, AG$187:AG$201)</f>
        <v>#DIV/0!</v>
      </c>
      <c r="AI188" s="501"/>
      <c r="AJ188" s="209"/>
      <c r="AK188" s="209"/>
      <c r="AL188" s="214" t="e">
        <f t="shared" si="236"/>
        <v>#DIV/0!</v>
      </c>
      <c r="AM188" s="211" t="e">
        <f t="shared" ref="AM188:AM200" si="244">RANK(AL188, AL$187:AL$201)</f>
        <v>#DIV/0!</v>
      </c>
      <c r="AN188" s="501"/>
      <c r="AO188" s="209"/>
      <c r="AP188" s="209"/>
      <c r="AQ188" s="214" t="e">
        <f t="shared" si="237"/>
        <v>#DIV/0!</v>
      </c>
      <c r="AR188" s="211" t="e">
        <f t="shared" ref="AR188:AR200" si="245">RANK(AQ188, AQ$187:AQ$201)</f>
        <v>#DIV/0!</v>
      </c>
      <c r="AS188" s="501"/>
      <c r="AT188" s="209"/>
      <c r="AU188" s="209"/>
      <c r="AV188" s="214" t="e">
        <f t="shared" si="238"/>
        <v>#DIV/0!</v>
      </c>
      <c r="AW188" s="211" t="e">
        <f t="shared" ref="AW188:AW200" si="246">RANK(AV188, AV$187:AV$201)</f>
        <v>#DIV/0!</v>
      </c>
      <c r="AX188" s="501"/>
    </row>
    <row r="189" spans="2:50" ht="14.25" customHeight="1">
      <c r="B189" s="460"/>
      <c r="C189" s="209">
        <v>3</v>
      </c>
      <c r="D189" s="212"/>
      <c r="E189" s="209"/>
      <c r="F189" s="209"/>
      <c r="G189" s="214" t="e">
        <f t="shared" si="231"/>
        <v>#DIV/0!</v>
      </c>
      <c r="H189" s="501"/>
      <c r="I189" s="215" t="e">
        <f t="shared" si="239"/>
        <v>#DIV/0!</v>
      </c>
      <c r="J189" s="215" t="e">
        <f t="shared" si="239"/>
        <v>#DIV/0!</v>
      </c>
      <c r="K189" s="216" t="e">
        <f t="shared" si="239"/>
        <v>#DIV/0!</v>
      </c>
      <c r="L189" s="502"/>
      <c r="M189" s="215" t="e">
        <f>RANK(K189, K$187:$K$201)</f>
        <v>#DIV/0!</v>
      </c>
      <c r="N189" s="460"/>
      <c r="O189" s="460"/>
      <c r="P189" s="209"/>
      <c r="Q189" s="209"/>
      <c r="R189" s="214" t="e">
        <f t="shared" si="232"/>
        <v>#DIV/0!</v>
      </c>
      <c r="S189" s="211" t="e">
        <f t="shared" si="240"/>
        <v>#DIV/0!</v>
      </c>
      <c r="T189" s="501"/>
      <c r="U189" s="209"/>
      <c r="V189" s="209"/>
      <c r="W189" s="214" t="e">
        <f t="shared" si="233"/>
        <v>#DIV/0!</v>
      </c>
      <c r="X189" s="211" t="e">
        <f t="shared" si="241"/>
        <v>#DIV/0!</v>
      </c>
      <c r="Y189" s="501"/>
      <c r="Z189" s="209"/>
      <c r="AA189" s="209"/>
      <c r="AB189" s="214" t="e">
        <f t="shared" si="234"/>
        <v>#DIV/0!</v>
      </c>
      <c r="AC189" s="211" t="e">
        <f t="shared" si="242"/>
        <v>#DIV/0!</v>
      </c>
      <c r="AD189" s="501"/>
      <c r="AE189" s="209"/>
      <c r="AF189" s="209"/>
      <c r="AG189" s="214" t="e">
        <f t="shared" si="235"/>
        <v>#DIV/0!</v>
      </c>
      <c r="AH189" s="211" t="e">
        <f t="shared" si="243"/>
        <v>#DIV/0!</v>
      </c>
      <c r="AI189" s="501"/>
      <c r="AJ189" s="209"/>
      <c r="AK189" s="209"/>
      <c r="AL189" s="214" t="e">
        <f t="shared" si="236"/>
        <v>#DIV/0!</v>
      </c>
      <c r="AM189" s="211" t="e">
        <f t="shared" si="244"/>
        <v>#DIV/0!</v>
      </c>
      <c r="AN189" s="501"/>
      <c r="AO189" s="209"/>
      <c r="AP189" s="209"/>
      <c r="AQ189" s="214" t="e">
        <f t="shared" si="237"/>
        <v>#DIV/0!</v>
      </c>
      <c r="AR189" s="211" t="e">
        <f t="shared" si="245"/>
        <v>#DIV/0!</v>
      </c>
      <c r="AS189" s="501"/>
      <c r="AT189" s="209"/>
      <c r="AU189" s="209"/>
      <c r="AV189" s="214" t="e">
        <f t="shared" si="238"/>
        <v>#DIV/0!</v>
      </c>
      <c r="AW189" s="211" t="e">
        <f t="shared" si="246"/>
        <v>#DIV/0!</v>
      </c>
      <c r="AX189" s="501"/>
    </row>
    <row r="190" spans="2:50" ht="14.25" customHeight="1">
      <c r="B190" s="460"/>
      <c r="C190" s="209">
        <v>4</v>
      </c>
      <c r="D190" s="212"/>
      <c r="E190" s="209"/>
      <c r="F190" s="209"/>
      <c r="G190" s="214" t="e">
        <f t="shared" si="231"/>
        <v>#DIV/0!</v>
      </c>
      <c r="H190" s="501"/>
      <c r="I190" s="215" t="e">
        <f t="shared" si="239"/>
        <v>#DIV/0!</v>
      </c>
      <c r="J190" s="215" t="e">
        <f t="shared" si="239"/>
        <v>#DIV/0!</v>
      </c>
      <c r="K190" s="216" t="e">
        <f t="shared" si="239"/>
        <v>#DIV/0!</v>
      </c>
      <c r="L190" s="502"/>
      <c r="M190" s="215" t="e">
        <f>RANK(K190, K$187:$K$201)</f>
        <v>#DIV/0!</v>
      </c>
      <c r="N190" s="460"/>
      <c r="O190" s="460"/>
      <c r="P190" s="209"/>
      <c r="Q190" s="209"/>
      <c r="R190" s="214" t="e">
        <f t="shared" si="232"/>
        <v>#DIV/0!</v>
      </c>
      <c r="S190" s="211" t="e">
        <f t="shared" si="240"/>
        <v>#DIV/0!</v>
      </c>
      <c r="T190" s="501"/>
      <c r="U190" s="209"/>
      <c r="V190" s="209"/>
      <c r="W190" s="214" t="e">
        <f t="shared" si="233"/>
        <v>#DIV/0!</v>
      </c>
      <c r="X190" s="211" t="e">
        <f t="shared" si="241"/>
        <v>#DIV/0!</v>
      </c>
      <c r="Y190" s="501"/>
      <c r="Z190" s="209"/>
      <c r="AA190" s="209"/>
      <c r="AB190" s="214" t="e">
        <f t="shared" si="234"/>
        <v>#DIV/0!</v>
      </c>
      <c r="AC190" s="211" t="e">
        <f t="shared" si="242"/>
        <v>#DIV/0!</v>
      </c>
      <c r="AD190" s="501"/>
      <c r="AE190" s="209"/>
      <c r="AF190" s="209"/>
      <c r="AG190" s="214" t="e">
        <f t="shared" si="235"/>
        <v>#DIV/0!</v>
      </c>
      <c r="AH190" s="211" t="e">
        <f t="shared" si="243"/>
        <v>#DIV/0!</v>
      </c>
      <c r="AI190" s="501"/>
      <c r="AJ190" s="209"/>
      <c r="AK190" s="209"/>
      <c r="AL190" s="214" t="e">
        <f t="shared" si="236"/>
        <v>#DIV/0!</v>
      </c>
      <c r="AM190" s="211" t="e">
        <f t="shared" si="244"/>
        <v>#DIV/0!</v>
      </c>
      <c r="AN190" s="501"/>
      <c r="AO190" s="209"/>
      <c r="AP190" s="209"/>
      <c r="AQ190" s="214" t="e">
        <f t="shared" si="237"/>
        <v>#DIV/0!</v>
      </c>
      <c r="AR190" s="211" t="e">
        <f t="shared" si="245"/>
        <v>#DIV/0!</v>
      </c>
      <c r="AS190" s="501"/>
      <c r="AT190" s="209"/>
      <c r="AU190" s="209"/>
      <c r="AV190" s="214" t="e">
        <f t="shared" si="238"/>
        <v>#DIV/0!</v>
      </c>
      <c r="AW190" s="211" t="e">
        <f t="shared" si="246"/>
        <v>#DIV/0!</v>
      </c>
      <c r="AX190" s="501"/>
    </row>
    <row r="191" spans="2:50" ht="14.25" customHeight="1">
      <c r="B191" s="460"/>
      <c r="C191" s="209">
        <v>5</v>
      </c>
      <c r="D191" s="212"/>
      <c r="E191" s="209"/>
      <c r="F191" s="209"/>
      <c r="G191" s="214" t="e">
        <f t="shared" si="231"/>
        <v>#DIV/0!</v>
      </c>
      <c r="H191" s="501"/>
      <c r="I191" s="215" t="e">
        <f t="shared" si="239"/>
        <v>#DIV/0!</v>
      </c>
      <c r="J191" s="215" t="e">
        <f t="shared" si="239"/>
        <v>#DIV/0!</v>
      </c>
      <c r="K191" s="216" t="e">
        <f t="shared" si="239"/>
        <v>#DIV/0!</v>
      </c>
      <c r="L191" s="502"/>
      <c r="M191" s="215" t="e">
        <f>RANK(K191, K$187:$K$201)</f>
        <v>#DIV/0!</v>
      </c>
      <c r="N191" s="460"/>
      <c r="O191" s="460"/>
      <c r="P191" s="209"/>
      <c r="Q191" s="209"/>
      <c r="R191" s="214" t="e">
        <f t="shared" si="232"/>
        <v>#DIV/0!</v>
      </c>
      <c r="S191" s="211" t="e">
        <f t="shared" si="240"/>
        <v>#DIV/0!</v>
      </c>
      <c r="T191" s="501"/>
      <c r="U191" s="209"/>
      <c r="V191" s="209"/>
      <c r="W191" s="214" t="e">
        <f t="shared" si="233"/>
        <v>#DIV/0!</v>
      </c>
      <c r="X191" s="211" t="e">
        <f t="shared" si="241"/>
        <v>#DIV/0!</v>
      </c>
      <c r="Y191" s="501"/>
      <c r="Z191" s="209"/>
      <c r="AA191" s="209"/>
      <c r="AB191" s="214" t="e">
        <f t="shared" si="234"/>
        <v>#DIV/0!</v>
      </c>
      <c r="AC191" s="211" t="e">
        <f t="shared" si="242"/>
        <v>#DIV/0!</v>
      </c>
      <c r="AD191" s="501"/>
      <c r="AE191" s="209"/>
      <c r="AF191" s="209"/>
      <c r="AG191" s="214" t="e">
        <f t="shared" si="235"/>
        <v>#DIV/0!</v>
      </c>
      <c r="AH191" s="211" t="e">
        <f t="shared" si="243"/>
        <v>#DIV/0!</v>
      </c>
      <c r="AI191" s="501"/>
      <c r="AJ191" s="209"/>
      <c r="AK191" s="209"/>
      <c r="AL191" s="214" t="e">
        <f t="shared" si="236"/>
        <v>#DIV/0!</v>
      </c>
      <c r="AM191" s="211" t="e">
        <f t="shared" si="244"/>
        <v>#DIV/0!</v>
      </c>
      <c r="AN191" s="501"/>
      <c r="AO191" s="209"/>
      <c r="AP191" s="209"/>
      <c r="AQ191" s="214" t="e">
        <f t="shared" si="237"/>
        <v>#DIV/0!</v>
      </c>
      <c r="AR191" s="211" t="e">
        <f t="shared" si="245"/>
        <v>#DIV/0!</v>
      </c>
      <c r="AS191" s="501"/>
      <c r="AT191" s="209"/>
      <c r="AU191" s="209"/>
      <c r="AV191" s="214" t="e">
        <f t="shared" si="238"/>
        <v>#DIV/0!</v>
      </c>
      <c r="AW191" s="211" t="e">
        <f t="shared" si="246"/>
        <v>#DIV/0!</v>
      </c>
      <c r="AX191" s="501"/>
    </row>
    <row r="192" spans="2:50" ht="14.25" customHeight="1">
      <c r="B192" s="460"/>
      <c r="C192" s="209">
        <v>6</v>
      </c>
      <c r="D192" s="212"/>
      <c r="E192" s="209"/>
      <c r="F192" s="209"/>
      <c r="G192" s="214" t="e">
        <f t="shared" si="231"/>
        <v>#DIV/0!</v>
      </c>
      <c r="H192" s="501"/>
      <c r="I192" s="215" t="e">
        <f t="shared" si="239"/>
        <v>#DIV/0!</v>
      </c>
      <c r="J192" s="215" t="e">
        <f t="shared" si="239"/>
        <v>#DIV/0!</v>
      </c>
      <c r="K192" s="216" t="e">
        <f t="shared" si="239"/>
        <v>#DIV/0!</v>
      </c>
      <c r="L192" s="502"/>
      <c r="M192" s="215" t="e">
        <f>RANK(K192, K$187:$K$201)</f>
        <v>#DIV/0!</v>
      </c>
      <c r="N192" s="460"/>
      <c r="O192" s="460"/>
      <c r="P192" s="209"/>
      <c r="Q192" s="209"/>
      <c r="R192" s="214" t="e">
        <f t="shared" si="232"/>
        <v>#DIV/0!</v>
      </c>
      <c r="S192" s="211" t="e">
        <f t="shared" si="240"/>
        <v>#DIV/0!</v>
      </c>
      <c r="T192" s="501"/>
      <c r="U192" s="209"/>
      <c r="V192" s="209"/>
      <c r="W192" s="214" t="e">
        <f t="shared" si="233"/>
        <v>#DIV/0!</v>
      </c>
      <c r="X192" s="211" t="e">
        <f t="shared" si="241"/>
        <v>#DIV/0!</v>
      </c>
      <c r="Y192" s="501"/>
      <c r="Z192" s="209"/>
      <c r="AA192" s="209"/>
      <c r="AB192" s="214" t="e">
        <f t="shared" si="234"/>
        <v>#DIV/0!</v>
      </c>
      <c r="AC192" s="211" t="e">
        <f t="shared" si="242"/>
        <v>#DIV/0!</v>
      </c>
      <c r="AD192" s="501"/>
      <c r="AE192" s="209"/>
      <c r="AF192" s="209"/>
      <c r="AG192" s="214" t="e">
        <f t="shared" si="235"/>
        <v>#DIV/0!</v>
      </c>
      <c r="AH192" s="211" t="e">
        <f t="shared" si="243"/>
        <v>#DIV/0!</v>
      </c>
      <c r="AI192" s="501"/>
      <c r="AJ192" s="209"/>
      <c r="AK192" s="209"/>
      <c r="AL192" s="214" t="e">
        <f t="shared" si="236"/>
        <v>#DIV/0!</v>
      </c>
      <c r="AM192" s="211" t="e">
        <f t="shared" si="244"/>
        <v>#DIV/0!</v>
      </c>
      <c r="AN192" s="501"/>
      <c r="AO192" s="209"/>
      <c r="AP192" s="209"/>
      <c r="AQ192" s="214" t="e">
        <f t="shared" si="237"/>
        <v>#DIV/0!</v>
      </c>
      <c r="AR192" s="211" t="e">
        <f t="shared" si="245"/>
        <v>#DIV/0!</v>
      </c>
      <c r="AS192" s="501"/>
      <c r="AT192" s="209"/>
      <c r="AU192" s="209"/>
      <c r="AV192" s="214" t="e">
        <f t="shared" si="238"/>
        <v>#DIV/0!</v>
      </c>
      <c r="AW192" s="211" t="e">
        <f t="shared" si="246"/>
        <v>#DIV/0!</v>
      </c>
      <c r="AX192" s="501"/>
    </row>
    <row r="193" spans="2:50" ht="14.25" customHeight="1">
      <c r="B193" s="460"/>
      <c r="C193" s="209">
        <v>7</v>
      </c>
      <c r="D193" s="212"/>
      <c r="E193" s="209"/>
      <c r="F193" s="209"/>
      <c r="G193" s="214" t="e">
        <f t="shared" si="231"/>
        <v>#DIV/0!</v>
      </c>
      <c r="H193" s="501"/>
      <c r="I193" s="215" t="e">
        <f t="shared" si="239"/>
        <v>#DIV/0!</v>
      </c>
      <c r="J193" s="215" t="e">
        <f t="shared" si="239"/>
        <v>#DIV/0!</v>
      </c>
      <c r="K193" s="216" t="e">
        <f t="shared" si="239"/>
        <v>#DIV/0!</v>
      </c>
      <c r="L193" s="502"/>
      <c r="M193" s="215" t="e">
        <f>RANK(K193, K$187:$K$201)</f>
        <v>#DIV/0!</v>
      </c>
      <c r="N193" s="460"/>
      <c r="O193" s="460"/>
      <c r="P193" s="209"/>
      <c r="Q193" s="209"/>
      <c r="R193" s="214" t="e">
        <f t="shared" si="232"/>
        <v>#DIV/0!</v>
      </c>
      <c r="S193" s="211" t="e">
        <f t="shared" si="240"/>
        <v>#DIV/0!</v>
      </c>
      <c r="T193" s="501"/>
      <c r="U193" s="209"/>
      <c r="V193" s="209"/>
      <c r="W193" s="214" t="e">
        <f t="shared" si="233"/>
        <v>#DIV/0!</v>
      </c>
      <c r="X193" s="211" t="e">
        <f t="shared" si="241"/>
        <v>#DIV/0!</v>
      </c>
      <c r="Y193" s="501"/>
      <c r="Z193" s="209"/>
      <c r="AA193" s="209"/>
      <c r="AB193" s="214" t="e">
        <f t="shared" si="234"/>
        <v>#DIV/0!</v>
      </c>
      <c r="AC193" s="211" t="e">
        <f t="shared" si="242"/>
        <v>#DIV/0!</v>
      </c>
      <c r="AD193" s="501"/>
      <c r="AE193" s="209"/>
      <c r="AF193" s="209"/>
      <c r="AG193" s="214" t="e">
        <f t="shared" si="235"/>
        <v>#DIV/0!</v>
      </c>
      <c r="AH193" s="211" t="e">
        <f t="shared" si="243"/>
        <v>#DIV/0!</v>
      </c>
      <c r="AI193" s="501"/>
      <c r="AJ193" s="209"/>
      <c r="AK193" s="209"/>
      <c r="AL193" s="214" t="e">
        <f t="shared" si="236"/>
        <v>#DIV/0!</v>
      </c>
      <c r="AM193" s="211" t="e">
        <f t="shared" si="244"/>
        <v>#DIV/0!</v>
      </c>
      <c r="AN193" s="501"/>
      <c r="AO193" s="209"/>
      <c r="AP193" s="209"/>
      <c r="AQ193" s="214" t="e">
        <f t="shared" si="237"/>
        <v>#DIV/0!</v>
      </c>
      <c r="AR193" s="211" t="e">
        <f t="shared" si="245"/>
        <v>#DIV/0!</v>
      </c>
      <c r="AS193" s="501"/>
      <c r="AT193" s="209"/>
      <c r="AU193" s="209"/>
      <c r="AV193" s="214" t="e">
        <f t="shared" si="238"/>
        <v>#DIV/0!</v>
      </c>
      <c r="AW193" s="211" t="e">
        <f t="shared" si="246"/>
        <v>#DIV/0!</v>
      </c>
      <c r="AX193" s="501"/>
    </row>
    <row r="194" spans="2:50" ht="14.25" customHeight="1">
      <c r="B194" s="460"/>
      <c r="C194" s="209">
        <v>8</v>
      </c>
      <c r="D194" s="212"/>
      <c r="E194" s="209"/>
      <c r="F194" s="209"/>
      <c r="G194" s="214" t="e">
        <f t="shared" si="231"/>
        <v>#DIV/0!</v>
      </c>
      <c r="H194" s="501"/>
      <c r="I194" s="215" t="e">
        <f t="shared" si="239"/>
        <v>#DIV/0!</v>
      </c>
      <c r="J194" s="215" t="e">
        <f t="shared" si="239"/>
        <v>#DIV/0!</v>
      </c>
      <c r="K194" s="216" t="e">
        <f t="shared" si="239"/>
        <v>#DIV/0!</v>
      </c>
      <c r="L194" s="502"/>
      <c r="M194" s="215" t="e">
        <f>RANK(K194, K$187:$K$201)</f>
        <v>#DIV/0!</v>
      </c>
      <c r="N194" s="460"/>
      <c r="O194" s="460"/>
      <c r="P194" s="209"/>
      <c r="Q194" s="209"/>
      <c r="R194" s="214" t="e">
        <f t="shared" si="232"/>
        <v>#DIV/0!</v>
      </c>
      <c r="S194" s="211" t="e">
        <f t="shared" si="240"/>
        <v>#DIV/0!</v>
      </c>
      <c r="T194" s="501"/>
      <c r="U194" s="209"/>
      <c r="V194" s="209"/>
      <c r="W194" s="214" t="e">
        <f t="shared" si="233"/>
        <v>#DIV/0!</v>
      </c>
      <c r="X194" s="211" t="e">
        <f t="shared" si="241"/>
        <v>#DIV/0!</v>
      </c>
      <c r="Y194" s="501"/>
      <c r="Z194" s="209"/>
      <c r="AA194" s="209"/>
      <c r="AB194" s="214" t="e">
        <f t="shared" si="234"/>
        <v>#DIV/0!</v>
      </c>
      <c r="AC194" s="211" t="e">
        <f t="shared" si="242"/>
        <v>#DIV/0!</v>
      </c>
      <c r="AD194" s="501"/>
      <c r="AE194" s="209"/>
      <c r="AF194" s="209"/>
      <c r="AG194" s="214" t="e">
        <f t="shared" si="235"/>
        <v>#DIV/0!</v>
      </c>
      <c r="AH194" s="211" t="e">
        <f t="shared" si="243"/>
        <v>#DIV/0!</v>
      </c>
      <c r="AI194" s="501"/>
      <c r="AJ194" s="209"/>
      <c r="AK194" s="209"/>
      <c r="AL194" s="214" t="e">
        <f t="shared" si="236"/>
        <v>#DIV/0!</v>
      </c>
      <c r="AM194" s="211" t="e">
        <f t="shared" si="244"/>
        <v>#DIV/0!</v>
      </c>
      <c r="AN194" s="501"/>
      <c r="AO194" s="209"/>
      <c r="AP194" s="209"/>
      <c r="AQ194" s="214" t="e">
        <f t="shared" si="237"/>
        <v>#DIV/0!</v>
      </c>
      <c r="AR194" s="211" t="e">
        <f t="shared" si="245"/>
        <v>#DIV/0!</v>
      </c>
      <c r="AS194" s="501"/>
      <c r="AT194" s="209"/>
      <c r="AU194" s="209"/>
      <c r="AV194" s="214" t="e">
        <f t="shared" si="238"/>
        <v>#DIV/0!</v>
      </c>
      <c r="AW194" s="211" t="e">
        <f t="shared" si="246"/>
        <v>#DIV/0!</v>
      </c>
      <c r="AX194" s="501"/>
    </row>
    <row r="195" spans="2:50" ht="14.25" customHeight="1">
      <c r="B195" s="460"/>
      <c r="C195" s="209">
        <v>9</v>
      </c>
      <c r="D195" s="212"/>
      <c r="E195" s="209"/>
      <c r="F195" s="209"/>
      <c r="G195" s="214" t="e">
        <f t="shared" si="231"/>
        <v>#DIV/0!</v>
      </c>
      <c r="H195" s="501"/>
      <c r="I195" s="215" t="e">
        <f t="shared" si="239"/>
        <v>#DIV/0!</v>
      </c>
      <c r="J195" s="215" t="e">
        <f t="shared" si="239"/>
        <v>#DIV/0!</v>
      </c>
      <c r="K195" s="216" t="e">
        <f t="shared" si="239"/>
        <v>#DIV/0!</v>
      </c>
      <c r="L195" s="502"/>
      <c r="M195" s="215" t="e">
        <f>RANK(K195, K$187:$K$201)</f>
        <v>#DIV/0!</v>
      </c>
      <c r="N195" s="460"/>
      <c r="O195" s="460"/>
      <c r="P195" s="209"/>
      <c r="Q195" s="209"/>
      <c r="R195" s="214" t="e">
        <f t="shared" si="232"/>
        <v>#DIV/0!</v>
      </c>
      <c r="S195" s="211" t="e">
        <f t="shared" si="240"/>
        <v>#DIV/0!</v>
      </c>
      <c r="T195" s="501"/>
      <c r="U195" s="209"/>
      <c r="V195" s="209"/>
      <c r="W195" s="214" t="e">
        <f t="shared" si="233"/>
        <v>#DIV/0!</v>
      </c>
      <c r="X195" s="211" t="e">
        <f t="shared" si="241"/>
        <v>#DIV/0!</v>
      </c>
      <c r="Y195" s="501"/>
      <c r="Z195" s="209"/>
      <c r="AA195" s="209"/>
      <c r="AB195" s="214" t="e">
        <f t="shared" si="234"/>
        <v>#DIV/0!</v>
      </c>
      <c r="AC195" s="211" t="e">
        <f t="shared" si="242"/>
        <v>#DIV/0!</v>
      </c>
      <c r="AD195" s="501"/>
      <c r="AE195" s="209"/>
      <c r="AF195" s="209"/>
      <c r="AG195" s="214" t="e">
        <f t="shared" si="235"/>
        <v>#DIV/0!</v>
      </c>
      <c r="AH195" s="211" t="e">
        <f t="shared" si="243"/>
        <v>#DIV/0!</v>
      </c>
      <c r="AI195" s="501"/>
      <c r="AJ195" s="209"/>
      <c r="AK195" s="209"/>
      <c r="AL195" s="214" t="e">
        <f t="shared" si="236"/>
        <v>#DIV/0!</v>
      </c>
      <c r="AM195" s="211" t="e">
        <f t="shared" si="244"/>
        <v>#DIV/0!</v>
      </c>
      <c r="AN195" s="501"/>
      <c r="AO195" s="209"/>
      <c r="AP195" s="209"/>
      <c r="AQ195" s="214" t="e">
        <f t="shared" si="237"/>
        <v>#DIV/0!</v>
      </c>
      <c r="AR195" s="211" t="e">
        <f t="shared" si="245"/>
        <v>#DIV/0!</v>
      </c>
      <c r="AS195" s="501"/>
      <c r="AT195" s="209"/>
      <c r="AU195" s="209"/>
      <c r="AV195" s="214" t="e">
        <f t="shared" si="238"/>
        <v>#DIV/0!</v>
      </c>
      <c r="AW195" s="211" t="e">
        <f t="shared" si="246"/>
        <v>#DIV/0!</v>
      </c>
      <c r="AX195" s="501"/>
    </row>
    <row r="196" spans="2:50" ht="14.25" customHeight="1">
      <c r="B196" s="460"/>
      <c r="C196" s="209">
        <v>10</v>
      </c>
      <c r="D196" s="212"/>
      <c r="E196" s="209"/>
      <c r="F196" s="209"/>
      <c r="G196" s="214" t="e">
        <f t="shared" si="231"/>
        <v>#DIV/0!</v>
      </c>
      <c r="H196" s="501"/>
      <c r="I196" s="215" t="e">
        <f t="shared" si="239"/>
        <v>#DIV/0!</v>
      </c>
      <c r="J196" s="215" t="e">
        <f t="shared" si="239"/>
        <v>#DIV/0!</v>
      </c>
      <c r="K196" s="216" t="e">
        <f t="shared" si="239"/>
        <v>#DIV/0!</v>
      </c>
      <c r="L196" s="502"/>
      <c r="M196" s="215" t="e">
        <f>RANK(K196, K$187:$K$201)</f>
        <v>#DIV/0!</v>
      </c>
      <c r="N196" s="460"/>
      <c r="O196" s="460"/>
      <c r="P196" s="209"/>
      <c r="Q196" s="209"/>
      <c r="R196" s="214" t="e">
        <f t="shared" si="232"/>
        <v>#DIV/0!</v>
      </c>
      <c r="S196" s="211" t="e">
        <f t="shared" si="240"/>
        <v>#DIV/0!</v>
      </c>
      <c r="T196" s="501"/>
      <c r="U196" s="209"/>
      <c r="V196" s="209"/>
      <c r="W196" s="214" t="e">
        <f t="shared" si="233"/>
        <v>#DIV/0!</v>
      </c>
      <c r="X196" s="211" t="e">
        <f t="shared" si="241"/>
        <v>#DIV/0!</v>
      </c>
      <c r="Y196" s="501"/>
      <c r="Z196" s="209"/>
      <c r="AA196" s="209"/>
      <c r="AB196" s="214" t="e">
        <f t="shared" si="234"/>
        <v>#DIV/0!</v>
      </c>
      <c r="AC196" s="211" t="e">
        <f t="shared" si="242"/>
        <v>#DIV/0!</v>
      </c>
      <c r="AD196" s="501"/>
      <c r="AE196" s="209"/>
      <c r="AF196" s="209"/>
      <c r="AG196" s="214" t="e">
        <f t="shared" si="235"/>
        <v>#DIV/0!</v>
      </c>
      <c r="AH196" s="211" t="e">
        <f t="shared" si="243"/>
        <v>#DIV/0!</v>
      </c>
      <c r="AI196" s="501"/>
      <c r="AJ196" s="209"/>
      <c r="AK196" s="209"/>
      <c r="AL196" s="214" t="e">
        <f t="shared" si="236"/>
        <v>#DIV/0!</v>
      </c>
      <c r="AM196" s="211" t="e">
        <f t="shared" si="244"/>
        <v>#DIV/0!</v>
      </c>
      <c r="AN196" s="501"/>
      <c r="AO196" s="209"/>
      <c r="AP196" s="209"/>
      <c r="AQ196" s="214" t="e">
        <f t="shared" si="237"/>
        <v>#DIV/0!</v>
      </c>
      <c r="AR196" s="211" t="e">
        <f t="shared" si="245"/>
        <v>#DIV/0!</v>
      </c>
      <c r="AS196" s="501"/>
      <c r="AT196" s="209"/>
      <c r="AU196" s="209"/>
      <c r="AV196" s="214" t="e">
        <f t="shared" si="238"/>
        <v>#DIV/0!</v>
      </c>
      <c r="AW196" s="211" t="e">
        <f t="shared" si="246"/>
        <v>#DIV/0!</v>
      </c>
      <c r="AX196" s="501"/>
    </row>
    <row r="197" spans="2:50" ht="14.25" customHeight="1">
      <c r="B197" s="460"/>
      <c r="C197" s="209">
        <v>11</v>
      </c>
      <c r="D197" s="212"/>
      <c r="E197" s="209"/>
      <c r="F197" s="209"/>
      <c r="G197" s="214" t="e">
        <f t="shared" si="231"/>
        <v>#DIV/0!</v>
      </c>
      <c r="H197" s="501"/>
      <c r="I197" s="215" t="e">
        <f t="shared" si="239"/>
        <v>#DIV/0!</v>
      </c>
      <c r="J197" s="215" t="e">
        <f t="shared" si="239"/>
        <v>#DIV/0!</v>
      </c>
      <c r="K197" s="216" t="e">
        <f t="shared" si="239"/>
        <v>#DIV/0!</v>
      </c>
      <c r="L197" s="502"/>
      <c r="M197" s="215" t="e">
        <f>RANK(K197, K$187:$K$201)</f>
        <v>#DIV/0!</v>
      </c>
      <c r="N197" s="460"/>
      <c r="O197" s="460"/>
      <c r="P197" s="209"/>
      <c r="Q197" s="209"/>
      <c r="R197" s="214" t="e">
        <f t="shared" si="232"/>
        <v>#DIV/0!</v>
      </c>
      <c r="S197" s="211" t="e">
        <f t="shared" si="240"/>
        <v>#DIV/0!</v>
      </c>
      <c r="T197" s="501"/>
      <c r="U197" s="209"/>
      <c r="V197" s="209"/>
      <c r="W197" s="214" t="e">
        <f t="shared" si="233"/>
        <v>#DIV/0!</v>
      </c>
      <c r="X197" s="211" t="e">
        <f t="shared" si="241"/>
        <v>#DIV/0!</v>
      </c>
      <c r="Y197" s="501"/>
      <c r="Z197" s="209"/>
      <c r="AA197" s="209"/>
      <c r="AB197" s="214" t="e">
        <f t="shared" si="234"/>
        <v>#DIV/0!</v>
      </c>
      <c r="AC197" s="211" t="e">
        <f t="shared" si="242"/>
        <v>#DIV/0!</v>
      </c>
      <c r="AD197" s="501"/>
      <c r="AE197" s="209"/>
      <c r="AF197" s="209"/>
      <c r="AG197" s="214" t="e">
        <f t="shared" si="235"/>
        <v>#DIV/0!</v>
      </c>
      <c r="AH197" s="211" t="e">
        <f t="shared" si="243"/>
        <v>#DIV/0!</v>
      </c>
      <c r="AI197" s="501"/>
      <c r="AJ197" s="209"/>
      <c r="AK197" s="209"/>
      <c r="AL197" s="214" t="e">
        <f t="shared" si="236"/>
        <v>#DIV/0!</v>
      </c>
      <c r="AM197" s="211" t="e">
        <f t="shared" si="244"/>
        <v>#DIV/0!</v>
      </c>
      <c r="AN197" s="501"/>
      <c r="AO197" s="209"/>
      <c r="AP197" s="209"/>
      <c r="AQ197" s="214" t="e">
        <f t="shared" si="237"/>
        <v>#DIV/0!</v>
      </c>
      <c r="AR197" s="211" t="e">
        <f t="shared" si="245"/>
        <v>#DIV/0!</v>
      </c>
      <c r="AS197" s="501"/>
      <c r="AT197" s="209"/>
      <c r="AU197" s="209"/>
      <c r="AV197" s="214" t="e">
        <f t="shared" si="238"/>
        <v>#DIV/0!</v>
      </c>
      <c r="AW197" s="211" t="e">
        <f t="shared" si="246"/>
        <v>#DIV/0!</v>
      </c>
      <c r="AX197" s="501"/>
    </row>
    <row r="198" spans="2:50" ht="14.25" customHeight="1">
      <c r="B198" s="460"/>
      <c r="C198" s="209">
        <v>12</v>
      </c>
      <c r="D198" s="212"/>
      <c r="E198" s="209"/>
      <c r="F198" s="209"/>
      <c r="G198" s="214" t="e">
        <f t="shared" si="231"/>
        <v>#DIV/0!</v>
      </c>
      <c r="H198" s="501"/>
      <c r="I198" s="215" t="e">
        <f t="shared" si="239"/>
        <v>#DIV/0!</v>
      </c>
      <c r="J198" s="215" t="e">
        <f t="shared" si="239"/>
        <v>#DIV/0!</v>
      </c>
      <c r="K198" s="216" t="e">
        <f t="shared" si="239"/>
        <v>#DIV/0!</v>
      </c>
      <c r="L198" s="502"/>
      <c r="M198" s="215" t="e">
        <f>RANK(K198, K$187:$K$201)</f>
        <v>#DIV/0!</v>
      </c>
      <c r="N198" s="460"/>
      <c r="O198" s="460"/>
      <c r="P198" s="209"/>
      <c r="Q198" s="209"/>
      <c r="R198" s="214" t="e">
        <f t="shared" si="232"/>
        <v>#DIV/0!</v>
      </c>
      <c r="S198" s="211" t="e">
        <f t="shared" si="240"/>
        <v>#DIV/0!</v>
      </c>
      <c r="T198" s="501"/>
      <c r="U198" s="209"/>
      <c r="V198" s="209"/>
      <c r="W198" s="214" t="e">
        <f t="shared" si="233"/>
        <v>#DIV/0!</v>
      </c>
      <c r="X198" s="211" t="e">
        <f t="shared" si="241"/>
        <v>#DIV/0!</v>
      </c>
      <c r="Y198" s="501"/>
      <c r="Z198" s="209"/>
      <c r="AA198" s="209"/>
      <c r="AB198" s="214" t="e">
        <f t="shared" si="234"/>
        <v>#DIV/0!</v>
      </c>
      <c r="AC198" s="211" t="e">
        <f t="shared" si="242"/>
        <v>#DIV/0!</v>
      </c>
      <c r="AD198" s="501"/>
      <c r="AE198" s="209"/>
      <c r="AF198" s="209"/>
      <c r="AG198" s="214" t="e">
        <f t="shared" si="235"/>
        <v>#DIV/0!</v>
      </c>
      <c r="AH198" s="211" t="e">
        <f t="shared" si="243"/>
        <v>#DIV/0!</v>
      </c>
      <c r="AI198" s="501"/>
      <c r="AJ198" s="209"/>
      <c r="AK198" s="209"/>
      <c r="AL198" s="214" t="e">
        <f t="shared" si="236"/>
        <v>#DIV/0!</v>
      </c>
      <c r="AM198" s="211" t="e">
        <f t="shared" si="244"/>
        <v>#DIV/0!</v>
      </c>
      <c r="AN198" s="501"/>
      <c r="AO198" s="209"/>
      <c r="AP198" s="209"/>
      <c r="AQ198" s="214" t="e">
        <f t="shared" si="237"/>
        <v>#DIV/0!</v>
      </c>
      <c r="AR198" s="211" t="e">
        <f t="shared" si="245"/>
        <v>#DIV/0!</v>
      </c>
      <c r="AS198" s="501"/>
      <c r="AT198" s="209"/>
      <c r="AU198" s="209"/>
      <c r="AV198" s="214" t="e">
        <f t="shared" si="238"/>
        <v>#DIV/0!</v>
      </c>
      <c r="AW198" s="211" t="e">
        <f t="shared" si="246"/>
        <v>#DIV/0!</v>
      </c>
      <c r="AX198" s="501"/>
    </row>
    <row r="199" spans="2:50" ht="14.25" customHeight="1">
      <c r="B199" s="460"/>
      <c r="C199" s="209">
        <v>13</v>
      </c>
      <c r="D199" s="212"/>
      <c r="E199" s="209"/>
      <c r="F199" s="209"/>
      <c r="G199" s="214" t="e">
        <f t="shared" si="231"/>
        <v>#DIV/0!</v>
      </c>
      <c r="H199" s="501"/>
      <c r="I199" s="215" t="e">
        <f t="shared" si="239"/>
        <v>#DIV/0!</v>
      </c>
      <c r="J199" s="215" t="e">
        <f t="shared" si="239"/>
        <v>#DIV/0!</v>
      </c>
      <c r="K199" s="216" t="e">
        <f t="shared" si="239"/>
        <v>#DIV/0!</v>
      </c>
      <c r="L199" s="502"/>
      <c r="M199" s="215" t="e">
        <f>RANK(K199, K$187:$K$201)</f>
        <v>#DIV/0!</v>
      </c>
      <c r="N199" s="460"/>
      <c r="O199" s="460"/>
      <c r="P199" s="209"/>
      <c r="Q199" s="209"/>
      <c r="R199" s="214" t="e">
        <f t="shared" si="232"/>
        <v>#DIV/0!</v>
      </c>
      <c r="S199" s="211" t="e">
        <f t="shared" si="240"/>
        <v>#DIV/0!</v>
      </c>
      <c r="T199" s="501"/>
      <c r="U199" s="209"/>
      <c r="V199" s="209"/>
      <c r="W199" s="214" t="e">
        <f t="shared" si="233"/>
        <v>#DIV/0!</v>
      </c>
      <c r="X199" s="211" t="e">
        <f t="shared" si="241"/>
        <v>#DIV/0!</v>
      </c>
      <c r="Y199" s="501"/>
      <c r="Z199" s="209"/>
      <c r="AA199" s="209"/>
      <c r="AB199" s="214" t="e">
        <f t="shared" si="234"/>
        <v>#DIV/0!</v>
      </c>
      <c r="AC199" s="211" t="e">
        <f t="shared" si="242"/>
        <v>#DIV/0!</v>
      </c>
      <c r="AD199" s="501"/>
      <c r="AE199" s="209"/>
      <c r="AF199" s="209"/>
      <c r="AG199" s="214" t="e">
        <f t="shared" si="235"/>
        <v>#DIV/0!</v>
      </c>
      <c r="AH199" s="211" t="e">
        <f t="shared" si="243"/>
        <v>#DIV/0!</v>
      </c>
      <c r="AI199" s="501"/>
      <c r="AJ199" s="209"/>
      <c r="AK199" s="209"/>
      <c r="AL199" s="214" t="e">
        <f t="shared" si="236"/>
        <v>#DIV/0!</v>
      </c>
      <c r="AM199" s="211" t="e">
        <f t="shared" si="244"/>
        <v>#DIV/0!</v>
      </c>
      <c r="AN199" s="501"/>
      <c r="AO199" s="209"/>
      <c r="AP199" s="209"/>
      <c r="AQ199" s="214" t="e">
        <f t="shared" si="237"/>
        <v>#DIV/0!</v>
      </c>
      <c r="AR199" s="211" t="e">
        <f t="shared" si="245"/>
        <v>#DIV/0!</v>
      </c>
      <c r="AS199" s="501"/>
      <c r="AT199" s="209"/>
      <c r="AU199" s="209"/>
      <c r="AV199" s="214" t="e">
        <f t="shared" si="238"/>
        <v>#DIV/0!</v>
      </c>
      <c r="AW199" s="211" t="e">
        <f t="shared" si="246"/>
        <v>#DIV/0!</v>
      </c>
      <c r="AX199" s="501"/>
    </row>
    <row r="200" spans="2:50" ht="14.25" customHeight="1">
      <c r="B200" s="460"/>
      <c r="C200" s="209">
        <v>14</v>
      </c>
      <c r="D200" s="212"/>
      <c r="E200" s="209"/>
      <c r="F200" s="209"/>
      <c r="G200" s="214" t="e">
        <f t="shared" si="231"/>
        <v>#DIV/0!</v>
      </c>
      <c r="H200" s="501"/>
      <c r="I200" s="215" t="e">
        <f t="shared" si="239"/>
        <v>#DIV/0!</v>
      </c>
      <c r="J200" s="215" t="e">
        <f t="shared" si="239"/>
        <v>#DIV/0!</v>
      </c>
      <c r="K200" s="216" t="e">
        <f t="shared" si="239"/>
        <v>#DIV/0!</v>
      </c>
      <c r="L200" s="502"/>
      <c r="M200" s="215" t="e">
        <f>RANK(K200, K$187:$K$201)</f>
        <v>#DIV/0!</v>
      </c>
      <c r="N200" s="460"/>
      <c r="O200" s="460"/>
      <c r="P200" s="209"/>
      <c r="Q200" s="209"/>
      <c r="R200" s="214" t="e">
        <f t="shared" si="232"/>
        <v>#DIV/0!</v>
      </c>
      <c r="S200" s="211" t="e">
        <f t="shared" si="240"/>
        <v>#DIV/0!</v>
      </c>
      <c r="T200" s="501"/>
      <c r="U200" s="209"/>
      <c r="V200" s="209"/>
      <c r="W200" s="214" t="e">
        <f t="shared" si="233"/>
        <v>#DIV/0!</v>
      </c>
      <c r="X200" s="211" t="e">
        <f t="shared" si="241"/>
        <v>#DIV/0!</v>
      </c>
      <c r="Y200" s="501"/>
      <c r="Z200" s="209"/>
      <c r="AA200" s="209"/>
      <c r="AB200" s="214" t="e">
        <f t="shared" si="234"/>
        <v>#DIV/0!</v>
      </c>
      <c r="AC200" s="211" t="e">
        <f t="shared" si="242"/>
        <v>#DIV/0!</v>
      </c>
      <c r="AD200" s="501"/>
      <c r="AE200" s="209"/>
      <c r="AF200" s="209"/>
      <c r="AG200" s="214" t="e">
        <f t="shared" si="235"/>
        <v>#DIV/0!</v>
      </c>
      <c r="AH200" s="211" t="e">
        <f t="shared" si="243"/>
        <v>#DIV/0!</v>
      </c>
      <c r="AI200" s="501"/>
      <c r="AJ200" s="209"/>
      <c r="AK200" s="209"/>
      <c r="AL200" s="214" t="e">
        <f t="shared" si="236"/>
        <v>#DIV/0!</v>
      </c>
      <c r="AM200" s="211" t="e">
        <f t="shared" si="244"/>
        <v>#DIV/0!</v>
      </c>
      <c r="AN200" s="501"/>
      <c r="AO200" s="209"/>
      <c r="AP200" s="209"/>
      <c r="AQ200" s="214" t="e">
        <f t="shared" si="237"/>
        <v>#DIV/0!</v>
      </c>
      <c r="AR200" s="211" t="e">
        <f t="shared" si="245"/>
        <v>#DIV/0!</v>
      </c>
      <c r="AS200" s="501"/>
      <c r="AT200" s="209"/>
      <c r="AU200" s="209"/>
      <c r="AV200" s="214" t="e">
        <f t="shared" si="238"/>
        <v>#DIV/0!</v>
      </c>
      <c r="AW200" s="211" t="e">
        <f t="shared" si="246"/>
        <v>#DIV/0!</v>
      </c>
      <c r="AX200" s="501"/>
    </row>
    <row r="201" spans="2:50" ht="14.25" customHeight="1">
      <c r="B201" s="460"/>
      <c r="C201" s="209">
        <v>15</v>
      </c>
      <c r="D201" s="212"/>
      <c r="E201" s="209"/>
      <c r="F201" s="209"/>
      <c r="G201" s="214" t="e">
        <f t="shared" si="231"/>
        <v>#DIV/0!</v>
      </c>
      <c r="H201" s="501"/>
      <c r="I201" s="215" t="e">
        <f t="shared" si="239"/>
        <v>#DIV/0!</v>
      </c>
      <c r="J201" s="215" t="e">
        <f t="shared" si="239"/>
        <v>#DIV/0!</v>
      </c>
      <c r="K201" s="216" t="e">
        <f t="shared" si="239"/>
        <v>#DIV/0!</v>
      </c>
      <c r="L201" s="502"/>
      <c r="M201" s="215" t="e">
        <f>RANK(K201, K$187:$K$201)</f>
        <v>#DIV/0!</v>
      </c>
      <c r="N201" s="460"/>
      <c r="O201" s="460"/>
      <c r="P201" s="209"/>
      <c r="Q201" s="213"/>
      <c r="R201" s="214" t="e">
        <f>Q201/P201</f>
        <v>#DIV/0!</v>
      </c>
      <c r="S201" s="211" t="e">
        <f>RANK(R201, R$187:R$201)</f>
        <v>#DIV/0!</v>
      </c>
      <c r="T201" s="501"/>
      <c r="U201" s="209"/>
      <c r="V201" s="209"/>
      <c r="W201" s="214" t="e">
        <f>V201/U201</f>
        <v>#DIV/0!</v>
      </c>
      <c r="X201" s="211" t="e">
        <f>RANK(W201, W$187:W$201)</f>
        <v>#DIV/0!</v>
      </c>
      <c r="Y201" s="501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501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501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501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501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501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201"/>
  <sheetViews>
    <sheetView zoomScaleNormal="100" workbookViewId="0">
      <pane xSplit="13" ySplit="3" topLeftCell="N111" activePane="bottomRight" state="frozen"/>
      <selection pane="bottomRight" activeCell="K137" sqref="K137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5" t="s">
        <v>126</v>
      </c>
      <c r="C1" s="204">
        <f>AVERAGE(L107,L127,L147,L167,L187)</f>
        <v>265.30197289201044</v>
      </c>
    </row>
    <row r="2" spans="1:50" ht="14.25" hidden="1" customHeight="1" outlineLevel="1">
      <c r="B2" s="553" t="s">
        <v>127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5"/>
      <c r="N2" s="521" t="s">
        <v>128</v>
      </c>
      <c r="O2" s="521" t="s">
        <v>77</v>
      </c>
      <c r="P2" s="559"/>
      <c r="Q2" s="560"/>
      <c r="R2" s="560"/>
      <c r="S2" s="560"/>
      <c r="T2" s="560"/>
      <c r="U2" s="561"/>
      <c r="V2" s="562"/>
      <c r="W2" s="562"/>
      <c r="X2" s="562"/>
      <c r="Y2" s="562"/>
      <c r="Z2" s="559"/>
      <c r="AA2" s="560"/>
      <c r="AB2" s="560"/>
      <c r="AC2" s="560"/>
      <c r="AD2" s="560"/>
      <c r="AE2" s="561">
        <v>45870</v>
      </c>
      <c r="AF2" s="562"/>
      <c r="AG2" s="562"/>
      <c r="AH2" s="562"/>
      <c r="AI2" s="562"/>
      <c r="AJ2" s="563">
        <v>45871</v>
      </c>
      <c r="AK2" s="564"/>
      <c r="AL2" s="564"/>
      <c r="AM2" s="564"/>
      <c r="AN2" s="565"/>
      <c r="AO2" s="561">
        <v>45872</v>
      </c>
      <c r="AP2" s="562"/>
      <c r="AQ2" s="562"/>
      <c r="AR2" s="562"/>
      <c r="AS2" s="562"/>
      <c r="AT2" s="563">
        <v>45873</v>
      </c>
      <c r="AU2" s="564"/>
      <c r="AV2" s="564"/>
      <c r="AW2" s="564"/>
      <c r="AX2" s="565"/>
    </row>
    <row r="3" spans="1:50" ht="14.25" hidden="1" customHeight="1" outlineLevel="1"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6"/>
      <c r="N3" s="523"/>
      <c r="O3" s="523"/>
      <c r="P3" s="559" t="s">
        <v>91</v>
      </c>
      <c r="Q3" s="560"/>
      <c r="R3" s="560"/>
      <c r="S3" s="560"/>
      <c r="T3" s="560"/>
      <c r="U3" s="561" t="s">
        <v>92</v>
      </c>
      <c r="V3" s="562"/>
      <c r="W3" s="562"/>
      <c r="X3" s="562"/>
      <c r="Y3" s="562"/>
      <c r="Z3" s="559" t="s">
        <v>93</v>
      </c>
      <c r="AA3" s="560"/>
      <c r="AB3" s="560"/>
      <c r="AC3" s="560"/>
      <c r="AD3" s="560"/>
      <c r="AE3" s="567">
        <f>AE2</f>
        <v>45870</v>
      </c>
      <c r="AF3" s="567"/>
      <c r="AG3" s="567"/>
      <c r="AH3" s="567"/>
      <c r="AI3" s="567"/>
      <c r="AJ3" s="568">
        <f t="shared" ref="AJ3" si="0">AJ2</f>
        <v>45871</v>
      </c>
      <c r="AK3" s="569"/>
      <c r="AL3" s="569"/>
      <c r="AM3" s="569"/>
      <c r="AN3" s="570"/>
      <c r="AO3" s="567">
        <f t="shared" ref="AO3" si="1">AO2</f>
        <v>45872</v>
      </c>
      <c r="AP3" s="567"/>
      <c r="AQ3" s="567"/>
      <c r="AR3" s="567"/>
      <c r="AS3" s="567"/>
      <c r="AT3" s="568">
        <f t="shared" ref="AT3" si="2">AT2</f>
        <v>45873</v>
      </c>
      <c r="AU3" s="569"/>
      <c r="AV3" s="569"/>
      <c r="AW3" s="569"/>
      <c r="AX3" s="570"/>
    </row>
    <row r="4" spans="1:50" ht="14.25" hidden="1" customHeight="1" outlineLevel="1">
      <c r="B4" s="460" t="s">
        <v>129</v>
      </c>
      <c r="C4" s="460" t="s">
        <v>130</v>
      </c>
      <c r="D4" s="460"/>
      <c r="E4" s="460" t="s">
        <v>131</v>
      </c>
      <c r="F4" s="460"/>
      <c r="G4" s="460"/>
      <c r="H4" s="460" t="s">
        <v>132</v>
      </c>
      <c r="I4" s="499" t="s">
        <v>133</v>
      </c>
      <c r="J4" s="499"/>
      <c r="K4" s="499"/>
      <c r="L4" s="499" t="s">
        <v>132</v>
      </c>
      <c r="M4" s="499" t="s">
        <v>134</v>
      </c>
      <c r="N4" s="571"/>
      <c r="O4" s="460" t="s">
        <v>135</v>
      </c>
      <c r="P4" s="460" t="s">
        <v>136</v>
      </c>
      <c r="Q4" s="460"/>
      <c r="R4" s="460"/>
      <c r="S4" s="460"/>
      <c r="T4" s="460" t="s">
        <v>132</v>
      </c>
      <c r="U4" s="460" t="s">
        <v>136</v>
      </c>
      <c r="V4" s="460"/>
      <c r="W4" s="460"/>
      <c r="X4" s="460"/>
      <c r="Y4" s="460" t="s">
        <v>132</v>
      </c>
      <c r="Z4" s="460" t="s">
        <v>136</v>
      </c>
      <c r="AA4" s="460"/>
      <c r="AB4" s="460"/>
      <c r="AC4" s="460"/>
      <c r="AD4" s="460" t="s">
        <v>132</v>
      </c>
      <c r="AE4" s="460" t="s">
        <v>136</v>
      </c>
      <c r="AF4" s="460"/>
      <c r="AG4" s="460"/>
      <c r="AH4" s="460"/>
      <c r="AI4" s="460" t="s">
        <v>132</v>
      </c>
      <c r="AJ4" s="460" t="s">
        <v>136</v>
      </c>
      <c r="AK4" s="460"/>
      <c r="AL4" s="460"/>
      <c r="AM4" s="460"/>
      <c r="AN4" s="460" t="s">
        <v>132</v>
      </c>
      <c r="AO4" s="460" t="s">
        <v>136</v>
      </c>
      <c r="AP4" s="460"/>
      <c r="AQ4" s="460"/>
      <c r="AR4" s="460"/>
      <c r="AS4" s="460" t="s">
        <v>132</v>
      </c>
      <c r="AT4" s="460" t="s">
        <v>136</v>
      </c>
      <c r="AU4" s="460"/>
      <c r="AV4" s="460"/>
      <c r="AW4" s="460"/>
      <c r="AX4" s="460" t="s">
        <v>132</v>
      </c>
    </row>
    <row r="5" spans="1:50" ht="14.25" hidden="1" customHeight="1" outlineLevel="1">
      <c r="B5" s="460"/>
      <c r="C5" s="460"/>
      <c r="D5" s="460"/>
      <c r="E5" s="460" t="s">
        <v>137</v>
      </c>
      <c r="F5" s="460"/>
      <c r="G5" s="460"/>
      <c r="H5" s="460"/>
      <c r="I5" s="499" t="s">
        <v>137</v>
      </c>
      <c r="J5" s="499"/>
      <c r="K5" s="499"/>
      <c r="L5" s="499"/>
      <c r="M5" s="499"/>
      <c r="N5" s="571"/>
      <c r="O5" s="460"/>
      <c r="P5" s="460" t="s">
        <v>138</v>
      </c>
      <c r="Q5" s="460"/>
      <c r="R5" s="460"/>
      <c r="S5" s="460"/>
      <c r="T5" s="460"/>
      <c r="U5" s="460" t="s">
        <v>138</v>
      </c>
      <c r="V5" s="460"/>
      <c r="W5" s="460"/>
      <c r="X5" s="460"/>
      <c r="Y5" s="460"/>
      <c r="Z5" s="460" t="s">
        <v>138</v>
      </c>
      <c r="AA5" s="460"/>
      <c r="AB5" s="460"/>
      <c r="AC5" s="460"/>
      <c r="AD5" s="460"/>
      <c r="AE5" s="460" t="s">
        <v>138</v>
      </c>
      <c r="AF5" s="460"/>
      <c r="AG5" s="460"/>
      <c r="AH5" s="460"/>
      <c r="AI5" s="460"/>
      <c r="AJ5" s="460" t="s">
        <v>138</v>
      </c>
      <c r="AK5" s="460"/>
      <c r="AL5" s="460"/>
      <c r="AM5" s="460"/>
      <c r="AN5" s="460"/>
      <c r="AO5" s="460" t="s">
        <v>138</v>
      </c>
      <c r="AP5" s="460"/>
      <c r="AQ5" s="460"/>
      <c r="AR5" s="460"/>
      <c r="AS5" s="460"/>
      <c r="AT5" s="460" t="s">
        <v>138</v>
      </c>
      <c r="AU5" s="460"/>
      <c r="AV5" s="460"/>
      <c r="AW5" s="460"/>
      <c r="AX5" s="460"/>
    </row>
    <row r="6" spans="1:50" ht="14.25" hidden="1" customHeight="1" outlineLevel="1">
      <c r="A6" s="206"/>
      <c r="B6" s="460"/>
      <c r="C6" s="460"/>
      <c r="D6" s="460"/>
      <c r="E6" s="209" t="s">
        <v>139</v>
      </c>
      <c r="F6" s="209" t="s">
        <v>140</v>
      </c>
      <c r="G6" s="209" t="s">
        <v>141</v>
      </c>
      <c r="H6" s="460"/>
      <c r="I6" s="210" t="s">
        <v>139</v>
      </c>
      <c r="J6" s="210" t="s">
        <v>140</v>
      </c>
      <c r="K6" s="210" t="s">
        <v>141</v>
      </c>
      <c r="L6" s="499"/>
      <c r="M6" s="499"/>
      <c r="N6" s="571"/>
      <c r="O6" s="460"/>
      <c r="P6" s="209" t="s">
        <v>139</v>
      </c>
      <c r="Q6" s="209" t="s">
        <v>140</v>
      </c>
      <c r="R6" s="209" t="s">
        <v>141</v>
      </c>
      <c r="S6" s="211" t="s">
        <v>134</v>
      </c>
      <c r="T6" s="460"/>
      <c r="U6" s="209" t="s">
        <v>139</v>
      </c>
      <c r="V6" s="209" t="s">
        <v>140</v>
      </c>
      <c r="W6" s="209" t="s">
        <v>141</v>
      </c>
      <c r="X6" s="211" t="s">
        <v>134</v>
      </c>
      <c r="Y6" s="460"/>
      <c r="Z6" s="209" t="s">
        <v>139</v>
      </c>
      <c r="AA6" s="209" t="s">
        <v>140</v>
      </c>
      <c r="AB6" s="209" t="s">
        <v>141</v>
      </c>
      <c r="AC6" s="211" t="s">
        <v>134</v>
      </c>
      <c r="AD6" s="460"/>
      <c r="AE6" s="209" t="s">
        <v>139</v>
      </c>
      <c r="AF6" s="209" t="s">
        <v>140</v>
      </c>
      <c r="AG6" s="209" t="s">
        <v>141</v>
      </c>
      <c r="AH6" s="211" t="s">
        <v>134</v>
      </c>
      <c r="AI6" s="460"/>
      <c r="AJ6" s="209" t="s">
        <v>139</v>
      </c>
      <c r="AK6" s="209" t="s">
        <v>140</v>
      </c>
      <c r="AL6" s="209" t="s">
        <v>141</v>
      </c>
      <c r="AM6" s="211" t="s">
        <v>134</v>
      </c>
      <c r="AN6" s="460"/>
      <c r="AO6" s="209" t="s">
        <v>139</v>
      </c>
      <c r="AP6" s="209" t="s">
        <v>140</v>
      </c>
      <c r="AQ6" s="209" t="s">
        <v>141</v>
      </c>
      <c r="AR6" s="211" t="s">
        <v>134</v>
      </c>
      <c r="AS6" s="460"/>
      <c r="AT6" s="209" t="s">
        <v>139</v>
      </c>
      <c r="AU6" s="209" t="s">
        <v>140</v>
      </c>
      <c r="AV6" s="209" t="s">
        <v>141</v>
      </c>
      <c r="AW6" s="211" t="s">
        <v>134</v>
      </c>
      <c r="AX6" s="460"/>
    </row>
    <row r="7" spans="1:50" ht="14.25" hidden="1" customHeight="1" outlineLevel="1">
      <c r="B7" s="460" t="s">
        <v>226</v>
      </c>
      <c r="C7" s="209">
        <v>1</v>
      </c>
      <c r="D7" s="212" t="s">
        <v>227</v>
      </c>
      <c r="E7" s="213">
        <v>12</v>
      </c>
      <c r="F7" s="209">
        <v>3273</v>
      </c>
      <c r="G7" s="214">
        <f>F7/E7</f>
        <v>272.75</v>
      </c>
      <c r="H7" s="501">
        <f>AVERAGE(G7:G21)</f>
        <v>289.59848484848482</v>
      </c>
      <c r="I7" s="215">
        <f>AVERAGE(P7,U7,Z7,AE7,AJ7,AO7,AT7)</f>
        <v>12</v>
      </c>
      <c r="J7" s="215">
        <f>AVERAGE(Q7,V7,AA7,AF7,AK7,AP7,AU7)</f>
        <v>2844.7293086297204</v>
      </c>
      <c r="K7" s="216">
        <f>AVERAGE(R7,W7,AB7,AG7,AL7,AQ7,AV7)</f>
        <v>237.06077571914338</v>
      </c>
      <c r="L7" s="502">
        <f>IFERROR(AVERAGE(K7:K21),"-")</f>
        <v>245.25098652372125</v>
      </c>
      <c r="M7" s="215">
        <f>RANK(K7, K$7:$K$21)</f>
        <v>4</v>
      </c>
      <c r="N7" s="571"/>
      <c r="O7" s="460"/>
      <c r="P7" s="213"/>
      <c r="Q7" s="213"/>
      <c r="R7" s="214"/>
      <c r="S7" s="211"/>
      <c r="T7" s="501"/>
      <c r="U7" s="213"/>
      <c r="V7" s="213"/>
      <c r="W7" s="214"/>
      <c r="X7" s="211"/>
      <c r="Y7" s="501"/>
      <c r="Z7" s="209"/>
      <c r="AA7" s="213"/>
      <c r="AB7" s="214"/>
      <c r="AC7" s="211"/>
      <c r="AD7" s="501"/>
      <c r="AE7" s="213">
        <v>12</v>
      </c>
      <c r="AF7" s="213">
        <v>2844.9959316517497</v>
      </c>
      <c r="AG7" s="214">
        <v>237.08299430431248</v>
      </c>
      <c r="AH7" s="211">
        <f t="shared" ref="AH7:AH13" si="3">RANK(AG7, AG$7:AG$21)</f>
        <v>4</v>
      </c>
      <c r="AI7" s="501">
        <f>AVERAGE(AG7:AG21)</f>
        <v>245.34916836895249</v>
      </c>
      <c r="AJ7" s="209">
        <v>12</v>
      </c>
      <c r="AK7" s="213">
        <v>2844.5080793618299</v>
      </c>
      <c r="AL7" s="214">
        <v>237.04233994681917</v>
      </c>
      <c r="AM7" s="211">
        <f t="shared" ref="AM7:AM13" si="4">RANK(AL7, AL$7:AL$21)</f>
        <v>4</v>
      </c>
      <c r="AN7" s="501">
        <f>AVERAGE(AL7:AL21)</f>
        <v>245.1019814425353</v>
      </c>
      <c r="AO7" s="209">
        <v>12</v>
      </c>
      <c r="AP7" s="213">
        <v>2844.7124304267145</v>
      </c>
      <c r="AQ7" s="214">
        <v>237.05936920222621</v>
      </c>
      <c r="AR7" s="211">
        <f t="shared" ref="AR7:AR13" si="5">RANK(AQ7, AQ$7:AQ$21)</f>
        <v>4</v>
      </c>
      <c r="AS7" s="501">
        <f>AVERAGE(AQ7:AQ21)</f>
        <v>245.2255457097113</v>
      </c>
      <c r="AT7" s="209">
        <v>12</v>
      </c>
      <c r="AU7" s="213">
        <v>2844.7007930785871</v>
      </c>
      <c r="AV7" s="214">
        <v>237.0583994232156</v>
      </c>
      <c r="AW7" s="211">
        <f t="shared" ref="AW7:AW13" si="6">RANK(AV7, AV$7:AV$21)</f>
        <v>4</v>
      </c>
      <c r="AX7" s="501">
        <f>AVERAGE(AV7:AV21)</f>
        <v>245.32725057368592</v>
      </c>
    </row>
    <row r="8" spans="1:50" ht="14.25" hidden="1" customHeight="1" outlineLevel="1">
      <c r="B8" s="460"/>
      <c r="C8" s="209">
        <v>2</v>
      </c>
      <c r="D8" s="212" t="s">
        <v>228</v>
      </c>
      <c r="E8" s="213">
        <v>11</v>
      </c>
      <c r="F8" s="209">
        <v>3000</v>
      </c>
      <c r="G8" s="214">
        <f t="shared" ref="G8:G13" si="7">F8/E8</f>
        <v>272.72727272727275</v>
      </c>
      <c r="H8" s="501"/>
      <c r="I8" s="215">
        <f t="shared" ref="I8:K13" si="8">AVERAGE(P8,U8,Z8,AE8,AJ8,AO8,AT8)</f>
        <v>11</v>
      </c>
      <c r="J8" s="215">
        <f t="shared" si="8"/>
        <v>2514.3378682167913</v>
      </c>
      <c r="K8" s="216">
        <f t="shared" si="8"/>
        <v>228.57616983789015</v>
      </c>
      <c r="L8" s="502"/>
      <c r="M8" s="215">
        <f>RANK(K8, K$7:$K$21)</f>
        <v>5</v>
      </c>
      <c r="N8" s="571"/>
      <c r="O8" s="460"/>
      <c r="P8" s="213"/>
      <c r="Q8" s="213"/>
      <c r="R8" s="214"/>
      <c r="S8" s="211"/>
      <c r="T8" s="501"/>
      <c r="U8" s="213"/>
      <c r="V8" s="213"/>
      <c r="W8" s="214"/>
      <c r="X8" s="211"/>
      <c r="Y8" s="501"/>
      <c r="Z8" s="209"/>
      <c r="AA8" s="213"/>
      <c r="AB8" s="214"/>
      <c r="AC8" s="211"/>
      <c r="AD8" s="501"/>
      <c r="AE8" s="213">
        <v>11</v>
      </c>
      <c r="AF8" s="213">
        <v>2515.7360406091389</v>
      </c>
      <c r="AG8" s="214">
        <v>228.70327641901261</v>
      </c>
      <c r="AH8" s="211">
        <f t="shared" si="3"/>
        <v>5</v>
      </c>
      <c r="AI8" s="501"/>
      <c r="AJ8" s="209">
        <v>11</v>
      </c>
      <c r="AK8" s="213">
        <v>2513.2075471698126</v>
      </c>
      <c r="AL8" s="214">
        <v>228.47341337907389</v>
      </c>
      <c r="AM8" s="211">
        <f t="shared" si="4"/>
        <v>5</v>
      </c>
      <c r="AN8" s="501"/>
      <c r="AO8" s="209">
        <v>11</v>
      </c>
      <c r="AP8" s="213">
        <v>2513.9748953974918</v>
      </c>
      <c r="AQ8" s="214">
        <v>228.54317230886289</v>
      </c>
      <c r="AR8" s="211">
        <f t="shared" si="5"/>
        <v>5</v>
      </c>
      <c r="AS8" s="501"/>
      <c r="AT8" s="209">
        <v>11</v>
      </c>
      <c r="AU8" s="213">
        <v>2514.4329896907225</v>
      </c>
      <c r="AV8" s="214">
        <v>228.58481724461114</v>
      </c>
      <c r="AW8" s="211">
        <f t="shared" si="6"/>
        <v>5</v>
      </c>
      <c r="AX8" s="501"/>
    </row>
    <row r="9" spans="1:50" ht="14.25" hidden="1" customHeight="1" outlineLevel="1">
      <c r="B9" s="460"/>
      <c r="C9" s="209">
        <v>3</v>
      </c>
      <c r="D9" s="212" t="s">
        <v>229</v>
      </c>
      <c r="E9" s="213">
        <v>11</v>
      </c>
      <c r="F9" s="209">
        <v>3273</v>
      </c>
      <c r="G9" s="214">
        <f t="shared" si="7"/>
        <v>297.54545454545456</v>
      </c>
      <c r="H9" s="501"/>
      <c r="I9" s="215">
        <f t="shared" si="8"/>
        <v>11</v>
      </c>
      <c r="J9" s="215">
        <f t="shared" si="8"/>
        <v>2804.6753299232896</v>
      </c>
      <c r="K9" s="216">
        <f t="shared" si="8"/>
        <v>254.97048453848086</v>
      </c>
      <c r="L9" s="502"/>
      <c r="M9" s="215">
        <f>RANK(K9, K$7:$K$21)</f>
        <v>3</v>
      </c>
      <c r="N9" s="571"/>
      <c r="O9" s="460"/>
      <c r="P9" s="213"/>
      <c r="Q9" s="213"/>
      <c r="R9" s="214"/>
      <c r="S9" s="211"/>
      <c r="T9" s="501"/>
      <c r="U9" s="213"/>
      <c r="V9" s="213"/>
      <c r="W9" s="214"/>
      <c r="X9" s="211"/>
      <c r="Y9" s="501"/>
      <c r="Z9" s="209"/>
      <c r="AA9" s="213"/>
      <c r="AB9" s="214"/>
      <c r="AC9" s="211"/>
      <c r="AD9" s="501"/>
      <c r="AE9" s="213">
        <v>11</v>
      </c>
      <c r="AF9" s="213">
        <v>2803.1866989954947</v>
      </c>
      <c r="AG9" s="214">
        <v>254.83515445413587</v>
      </c>
      <c r="AH9" s="211">
        <f t="shared" si="3"/>
        <v>3</v>
      </c>
      <c r="AI9" s="501"/>
      <c r="AJ9" s="209">
        <v>11</v>
      </c>
      <c r="AK9" s="213">
        <v>2801.1834319526592</v>
      </c>
      <c r="AL9" s="214">
        <v>254.65303926842356</v>
      </c>
      <c r="AM9" s="211">
        <f t="shared" si="4"/>
        <v>3</v>
      </c>
      <c r="AN9" s="501"/>
      <c r="AO9" s="209">
        <v>11</v>
      </c>
      <c r="AP9" s="213">
        <v>2804.9853943524854</v>
      </c>
      <c r="AQ9" s="214">
        <v>254.99867221386231</v>
      </c>
      <c r="AR9" s="211">
        <f t="shared" si="5"/>
        <v>3</v>
      </c>
      <c r="AS9" s="501"/>
      <c r="AT9" s="209">
        <v>11</v>
      </c>
      <c r="AU9" s="213">
        <v>2809.3457943925191</v>
      </c>
      <c r="AV9" s="214">
        <v>255.39507221750173</v>
      </c>
      <c r="AW9" s="211">
        <f t="shared" si="6"/>
        <v>3</v>
      </c>
      <c r="AX9" s="501"/>
    </row>
    <row r="10" spans="1:50" ht="14.25" hidden="1" customHeight="1" outlineLevel="1">
      <c r="B10" s="460"/>
      <c r="C10" s="209">
        <v>4</v>
      </c>
      <c r="D10" s="212" t="s">
        <v>230</v>
      </c>
      <c r="E10" s="213">
        <v>16</v>
      </c>
      <c r="F10" s="209">
        <v>3000</v>
      </c>
      <c r="G10" s="214">
        <f t="shared" si="7"/>
        <v>187.5</v>
      </c>
      <c r="H10" s="501"/>
      <c r="I10" s="215">
        <f t="shared" si="8"/>
        <v>16</v>
      </c>
      <c r="J10" s="215">
        <f t="shared" si="8"/>
        <v>2526.3564464611036</v>
      </c>
      <c r="K10" s="216">
        <f t="shared" si="8"/>
        <v>157.89727790381897</v>
      </c>
      <c r="L10" s="502"/>
      <c r="M10" s="215">
        <f>RANK(K10, K$7:$K$21)</f>
        <v>6</v>
      </c>
      <c r="N10" s="571"/>
      <c r="O10" s="460"/>
      <c r="P10" s="213"/>
      <c r="Q10" s="213"/>
      <c r="R10" s="214"/>
      <c r="S10" s="211"/>
      <c r="T10" s="501"/>
      <c r="U10" s="213"/>
      <c r="V10" s="213"/>
      <c r="W10" s="214"/>
      <c r="X10" s="211"/>
      <c r="Y10" s="501"/>
      <c r="Z10" s="209"/>
      <c r="AA10" s="213"/>
      <c r="AB10" s="214"/>
      <c r="AC10" s="211"/>
      <c r="AD10" s="501"/>
      <c r="AE10" s="213">
        <v>16</v>
      </c>
      <c r="AF10" s="213">
        <v>2528.8195991091338</v>
      </c>
      <c r="AG10" s="214">
        <v>158.05122494432086</v>
      </c>
      <c r="AH10" s="211">
        <f t="shared" si="3"/>
        <v>6</v>
      </c>
      <c r="AI10" s="501"/>
      <c r="AJ10" s="209">
        <v>16</v>
      </c>
      <c r="AK10" s="213">
        <v>2525.0796540737374</v>
      </c>
      <c r="AL10" s="214">
        <v>157.81747837960859</v>
      </c>
      <c r="AM10" s="211">
        <f t="shared" si="4"/>
        <v>6</v>
      </c>
      <c r="AN10" s="501"/>
      <c r="AO10" s="209">
        <v>16</v>
      </c>
      <c r="AP10" s="213">
        <v>2525.7105089226689</v>
      </c>
      <c r="AQ10" s="214">
        <v>157.8569068076668</v>
      </c>
      <c r="AR10" s="211">
        <f t="shared" si="5"/>
        <v>6</v>
      </c>
      <c r="AS10" s="501"/>
      <c r="AT10" s="209">
        <v>16</v>
      </c>
      <c r="AU10" s="213">
        <v>2525.8160237388729</v>
      </c>
      <c r="AV10" s="214">
        <v>157.86350148367956</v>
      </c>
      <c r="AW10" s="211">
        <f t="shared" si="6"/>
        <v>6</v>
      </c>
      <c r="AX10" s="501"/>
    </row>
    <row r="11" spans="1:50" ht="14.25" hidden="1" customHeight="1" outlineLevel="1">
      <c r="B11" s="460"/>
      <c r="C11" s="209">
        <v>5</v>
      </c>
      <c r="D11" s="212" t="s">
        <v>231</v>
      </c>
      <c r="E11" s="213">
        <v>6</v>
      </c>
      <c r="F11" s="209">
        <v>2600</v>
      </c>
      <c r="G11" s="214">
        <f t="shared" si="7"/>
        <v>433.33333333333331</v>
      </c>
      <c r="H11" s="501"/>
      <c r="I11" s="215">
        <f t="shared" si="8"/>
        <v>6</v>
      </c>
      <c r="J11" s="215">
        <f t="shared" si="8"/>
        <v>2185.6284299096128</v>
      </c>
      <c r="K11" s="216">
        <f t="shared" si="8"/>
        <v>364.27140498493549</v>
      </c>
      <c r="L11" s="502"/>
      <c r="M11" s="215">
        <f>RANK(K11, K$7:$K$21)</f>
        <v>1</v>
      </c>
      <c r="N11" s="571"/>
      <c r="O11" s="460"/>
      <c r="P11" s="213"/>
      <c r="Q11" s="213"/>
      <c r="R11" s="214"/>
      <c r="S11" s="211"/>
      <c r="T11" s="501"/>
      <c r="U11" s="213"/>
      <c r="V11" s="213"/>
      <c r="W11" s="214"/>
      <c r="X11" s="211"/>
      <c r="Y11" s="501"/>
      <c r="Z11" s="209"/>
      <c r="AA11" s="213"/>
      <c r="AB11" s="214"/>
      <c r="AC11" s="211"/>
      <c r="AD11" s="501"/>
      <c r="AE11" s="213">
        <v>6</v>
      </c>
      <c r="AF11" s="213">
        <v>2187.3840445269016</v>
      </c>
      <c r="AG11" s="214">
        <v>364.56400742115028</v>
      </c>
      <c r="AH11" s="211">
        <f t="shared" si="3"/>
        <v>1</v>
      </c>
      <c r="AI11" s="501"/>
      <c r="AJ11" s="209">
        <v>6</v>
      </c>
      <c r="AK11" s="213">
        <v>2184.0616966580974</v>
      </c>
      <c r="AL11" s="214">
        <v>364.01028277634958</v>
      </c>
      <c r="AM11" s="211">
        <f t="shared" si="4"/>
        <v>1</v>
      </c>
      <c r="AN11" s="501"/>
      <c r="AO11" s="209">
        <v>6</v>
      </c>
      <c r="AP11" s="213">
        <v>2185.3536927391669</v>
      </c>
      <c r="AQ11" s="214">
        <v>364.22561545652781</v>
      </c>
      <c r="AR11" s="211">
        <f t="shared" si="5"/>
        <v>1</v>
      </c>
      <c r="AS11" s="501"/>
      <c r="AT11" s="209">
        <v>6</v>
      </c>
      <c r="AU11" s="213">
        <v>2185.7142857142849</v>
      </c>
      <c r="AV11" s="214">
        <v>364.28571428571416</v>
      </c>
      <c r="AW11" s="211">
        <f t="shared" si="6"/>
        <v>1</v>
      </c>
      <c r="AX11" s="501"/>
    </row>
    <row r="12" spans="1:50" ht="14.25" hidden="1" customHeight="1" outlineLevel="1">
      <c r="B12" s="460"/>
      <c r="C12" s="209">
        <v>6</v>
      </c>
      <c r="D12" s="212" t="s">
        <v>232</v>
      </c>
      <c r="E12" s="213">
        <v>20</v>
      </c>
      <c r="F12" s="209">
        <v>2600</v>
      </c>
      <c r="G12" s="214">
        <f t="shared" si="7"/>
        <v>130</v>
      </c>
      <c r="H12" s="501"/>
      <c r="I12" s="215">
        <f t="shared" si="8"/>
        <v>20</v>
      </c>
      <c r="J12" s="215">
        <f t="shared" si="8"/>
        <v>2242.6793143704572</v>
      </c>
      <c r="K12" s="216">
        <f t="shared" si="8"/>
        <v>112.13396571852286</v>
      </c>
      <c r="L12" s="502"/>
      <c r="M12" s="215">
        <f>RANK(K12, K$7:$K$21)</f>
        <v>7</v>
      </c>
      <c r="N12" s="571"/>
      <c r="O12" s="460"/>
      <c r="P12" s="213"/>
      <c r="Q12" s="213"/>
      <c r="R12" s="214"/>
      <c r="S12" s="211"/>
      <c r="T12" s="501"/>
      <c r="U12" s="213"/>
      <c r="V12" s="213"/>
      <c r="W12" s="214"/>
      <c r="X12" s="211"/>
      <c r="Y12" s="501"/>
      <c r="Z12" s="209"/>
      <c r="AA12" s="213"/>
      <c r="AB12" s="214"/>
      <c r="AC12" s="211"/>
      <c r="AD12" s="501"/>
      <c r="AE12" s="213">
        <v>20</v>
      </c>
      <c r="AF12" s="213">
        <v>2242.5396825396811</v>
      </c>
      <c r="AG12" s="214">
        <v>112.12698412698406</v>
      </c>
      <c r="AH12" s="211">
        <f t="shared" si="3"/>
        <v>7</v>
      </c>
      <c r="AI12" s="501"/>
      <c r="AJ12" s="209">
        <v>20</v>
      </c>
      <c r="AK12" s="213">
        <v>2242.2929045788192</v>
      </c>
      <c r="AL12" s="214">
        <v>112.11464522894096</v>
      </c>
      <c r="AM12" s="211">
        <f t="shared" si="4"/>
        <v>7</v>
      </c>
      <c r="AN12" s="501"/>
      <c r="AO12" s="209">
        <v>20</v>
      </c>
      <c r="AP12" s="213">
        <v>2242.6075619296007</v>
      </c>
      <c r="AQ12" s="214">
        <v>112.13037809648003</v>
      </c>
      <c r="AR12" s="211">
        <f t="shared" si="5"/>
        <v>7</v>
      </c>
      <c r="AS12" s="501"/>
      <c r="AT12" s="209">
        <v>20</v>
      </c>
      <c r="AU12" s="213">
        <v>2243.2771084337282</v>
      </c>
      <c r="AV12" s="214">
        <v>112.16385542168641</v>
      </c>
      <c r="AW12" s="211">
        <f t="shared" si="6"/>
        <v>7</v>
      </c>
      <c r="AX12" s="501"/>
    </row>
    <row r="13" spans="1:50" ht="14.25" hidden="1" customHeight="1" outlineLevel="1">
      <c r="B13" s="460"/>
      <c r="C13" s="209">
        <v>7</v>
      </c>
      <c r="D13" s="212" t="s">
        <v>233</v>
      </c>
      <c r="E13" s="213">
        <v>6</v>
      </c>
      <c r="F13" s="209">
        <v>2600</v>
      </c>
      <c r="G13" s="214">
        <f t="shared" si="7"/>
        <v>433.33333333333331</v>
      </c>
      <c r="H13" s="501"/>
      <c r="I13" s="215">
        <f t="shared" si="8"/>
        <v>6</v>
      </c>
      <c r="J13" s="215">
        <f t="shared" si="8"/>
        <v>2171.080961779543</v>
      </c>
      <c r="K13" s="216">
        <f t="shared" si="8"/>
        <v>361.84682696325717</v>
      </c>
      <c r="L13" s="502"/>
      <c r="M13" s="215">
        <f>RANK(K13, K$7:$K$21)</f>
        <v>2</v>
      </c>
      <c r="N13" s="571"/>
      <c r="O13" s="460"/>
      <c r="P13" s="213"/>
      <c r="Q13" s="213"/>
      <c r="R13" s="214"/>
      <c r="S13" s="211"/>
      <c r="T13" s="501"/>
      <c r="U13" s="213"/>
      <c r="V13" s="213"/>
      <c r="W13" s="214"/>
      <c r="X13" s="211"/>
      <c r="Y13" s="501"/>
      <c r="Z13" s="209"/>
      <c r="AA13" s="213"/>
      <c r="AB13" s="214"/>
      <c r="AC13" s="211"/>
      <c r="AD13" s="501"/>
      <c r="AE13" s="213">
        <v>6</v>
      </c>
      <c r="AF13" s="213">
        <v>2172.4832214765083</v>
      </c>
      <c r="AG13" s="214">
        <v>362.08053691275137</v>
      </c>
      <c r="AH13" s="211">
        <f t="shared" si="3"/>
        <v>2</v>
      </c>
      <c r="AI13" s="501"/>
      <c r="AJ13" s="209">
        <v>6</v>
      </c>
      <c r="AK13" s="213">
        <v>2169.6160267111877</v>
      </c>
      <c r="AL13" s="214">
        <v>361.6026711185313</v>
      </c>
      <c r="AM13" s="211">
        <f t="shared" si="4"/>
        <v>2</v>
      </c>
      <c r="AN13" s="501"/>
      <c r="AO13" s="209">
        <v>6</v>
      </c>
      <c r="AP13" s="213">
        <v>2170.5882352941185</v>
      </c>
      <c r="AQ13" s="214">
        <v>361.7647058823531</v>
      </c>
      <c r="AR13" s="211">
        <f t="shared" si="5"/>
        <v>2</v>
      </c>
      <c r="AS13" s="501"/>
      <c r="AT13" s="209">
        <v>6</v>
      </c>
      <c r="AU13" s="213">
        <v>2171.6363636363567</v>
      </c>
      <c r="AV13" s="214">
        <v>361.9393939393928</v>
      </c>
      <c r="AW13" s="211">
        <f t="shared" si="6"/>
        <v>2</v>
      </c>
      <c r="AX13" s="501"/>
    </row>
    <row r="14" spans="1:50" ht="14.25" hidden="1" customHeight="1" outlineLevel="1">
      <c r="B14" s="460"/>
      <c r="C14" s="209">
        <v>8</v>
      </c>
      <c r="D14" s="212"/>
      <c r="E14" s="213"/>
      <c r="F14" s="209"/>
      <c r="G14" s="214"/>
      <c r="H14" s="501"/>
      <c r="I14" s="215"/>
      <c r="J14" s="215"/>
      <c r="K14" s="216"/>
      <c r="L14" s="502"/>
      <c r="M14" s="215"/>
      <c r="N14" s="571"/>
      <c r="O14" s="460"/>
      <c r="P14" s="213"/>
      <c r="Q14" s="213"/>
      <c r="R14" s="214"/>
      <c r="S14" s="211"/>
      <c r="T14" s="501"/>
      <c r="U14" s="213"/>
      <c r="V14" s="213"/>
      <c r="W14" s="214"/>
      <c r="X14" s="211"/>
      <c r="Y14" s="501"/>
      <c r="Z14" s="209"/>
      <c r="AA14" s="213"/>
      <c r="AB14" s="214"/>
      <c r="AC14" s="211"/>
      <c r="AD14" s="501"/>
      <c r="AE14" s="213"/>
      <c r="AF14" s="213"/>
      <c r="AG14" s="214"/>
      <c r="AH14" s="211"/>
      <c r="AI14" s="501"/>
      <c r="AJ14" s="209"/>
      <c r="AK14" s="213"/>
      <c r="AL14" s="214"/>
      <c r="AM14" s="211"/>
      <c r="AN14" s="501"/>
      <c r="AO14" s="209"/>
      <c r="AP14" s="213"/>
      <c r="AQ14" s="214"/>
      <c r="AR14" s="211"/>
      <c r="AS14" s="501"/>
      <c r="AT14" s="209"/>
      <c r="AU14" s="213"/>
      <c r="AV14" s="214"/>
      <c r="AW14" s="211"/>
      <c r="AX14" s="501"/>
    </row>
    <row r="15" spans="1:50" ht="14.25" hidden="1" customHeight="1" outlineLevel="1">
      <c r="B15" s="460"/>
      <c r="C15" s="209">
        <v>9</v>
      </c>
      <c r="D15" s="212"/>
      <c r="E15" s="213"/>
      <c r="F15" s="209"/>
      <c r="G15" s="214"/>
      <c r="H15" s="501"/>
      <c r="I15" s="215"/>
      <c r="J15" s="215"/>
      <c r="K15" s="216"/>
      <c r="L15" s="502"/>
      <c r="M15" s="215"/>
      <c r="N15" s="571"/>
      <c r="O15" s="460"/>
      <c r="P15" s="213"/>
      <c r="Q15" s="213"/>
      <c r="R15" s="214"/>
      <c r="S15" s="211"/>
      <c r="T15" s="501"/>
      <c r="U15" s="213"/>
      <c r="V15" s="213"/>
      <c r="W15" s="214"/>
      <c r="X15" s="211"/>
      <c r="Y15" s="501"/>
      <c r="Z15" s="209"/>
      <c r="AA15" s="213"/>
      <c r="AB15" s="214"/>
      <c r="AC15" s="211"/>
      <c r="AD15" s="501"/>
      <c r="AE15" s="213"/>
      <c r="AF15" s="213"/>
      <c r="AG15" s="214"/>
      <c r="AH15" s="211"/>
      <c r="AI15" s="501"/>
      <c r="AJ15" s="209"/>
      <c r="AK15" s="213"/>
      <c r="AL15" s="214"/>
      <c r="AM15" s="211"/>
      <c r="AN15" s="501"/>
      <c r="AO15" s="209"/>
      <c r="AP15" s="213"/>
      <c r="AQ15" s="214"/>
      <c r="AR15" s="211"/>
      <c r="AS15" s="501"/>
      <c r="AT15" s="209"/>
      <c r="AU15" s="213"/>
      <c r="AV15" s="214"/>
      <c r="AW15" s="211"/>
      <c r="AX15" s="501"/>
    </row>
    <row r="16" spans="1:50" ht="14.25" hidden="1" customHeight="1" outlineLevel="1">
      <c r="B16" s="460"/>
      <c r="C16" s="209">
        <v>10</v>
      </c>
      <c r="D16" s="212"/>
      <c r="E16" s="213"/>
      <c r="F16" s="209"/>
      <c r="G16" s="214"/>
      <c r="H16" s="501"/>
      <c r="I16" s="215"/>
      <c r="J16" s="215"/>
      <c r="K16" s="216"/>
      <c r="L16" s="502"/>
      <c r="M16" s="215"/>
      <c r="N16" s="571"/>
      <c r="O16" s="460"/>
      <c r="P16" s="213"/>
      <c r="Q16" s="213"/>
      <c r="R16" s="214"/>
      <c r="S16" s="211"/>
      <c r="T16" s="501"/>
      <c r="U16" s="213"/>
      <c r="V16" s="213"/>
      <c r="W16" s="214"/>
      <c r="X16" s="211"/>
      <c r="Y16" s="501"/>
      <c r="Z16" s="209"/>
      <c r="AA16" s="213"/>
      <c r="AB16" s="214"/>
      <c r="AC16" s="211"/>
      <c r="AD16" s="501"/>
      <c r="AE16" s="213"/>
      <c r="AF16" s="213"/>
      <c r="AG16" s="214"/>
      <c r="AH16" s="211"/>
      <c r="AI16" s="501"/>
      <c r="AJ16" s="209"/>
      <c r="AK16" s="213"/>
      <c r="AL16" s="214"/>
      <c r="AM16" s="211"/>
      <c r="AN16" s="501"/>
      <c r="AO16" s="209"/>
      <c r="AP16" s="213"/>
      <c r="AQ16" s="214"/>
      <c r="AR16" s="211"/>
      <c r="AS16" s="501"/>
      <c r="AT16" s="209"/>
      <c r="AU16" s="213"/>
      <c r="AV16" s="214"/>
      <c r="AW16" s="211"/>
      <c r="AX16" s="501"/>
    </row>
    <row r="17" spans="2:50" ht="14.25" hidden="1" customHeight="1" outlineLevel="1">
      <c r="B17" s="460"/>
      <c r="C17" s="209">
        <v>11</v>
      </c>
      <c r="D17" s="212"/>
      <c r="E17" s="213"/>
      <c r="F17" s="209"/>
      <c r="G17" s="214"/>
      <c r="H17" s="501"/>
      <c r="I17" s="215"/>
      <c r="J17" s="215"/>
      <c r="K17" s="216"/>
      <c r="L17" s="502"/>
      <c r="M17" s="215"/>
      <c r="N17" s="571"/>
      <c r="O17" s="460"/>
      <c r="P17" s="209"/>
      <c r="Q17" s="209"/>
      <c r="R17" s="209"/>
      <c r="S17" s="211"/>
      <c r="T17" s="501"/>
      <c r="U17" s="209"/>
      <c r="V17" s="209"/>
      <c r="W17" s="209"/>
      <c r="X17" s="211"/>
      <c r="Y17" s="501"/>
      <c r="Z17" s="209"/>
      <c r="AA17" s="209"/>
      <c r="AB17" s="209"/>
      <c r="AC17" s="211"/>
      <c r="AD17" s="501"/>
      <c r="AE17" s="209"/>
      <c r="AF17" s="213"/>
      <c r="AG17" s="214"/>
      <c r="AH17" s="211"/>
      <c r="AI17" s="501"/>
      <c r="AJ17" s="209"/>
      <c r="AK17" s="209"/>
      <c r="AL17" s="209"/>
      <c r="AM17" s="211"/>
      <c r="AN17" s="501"/>
      <c r="AO17" s="209"/>
      <c r="AP17" s="213"/>
      <c r="AQ17" s="214"/>
      <c r="AR17" s="211"/>
      <c r="AS17" s="501"/>
      <c r="AT17" s="209"/>
      <c r="AU17" s="213"/>
      <c r="AV17" s="214"/>
      <c r="AW17" s="211"/>
      <c r="AX17" s="501"/>
    </row>
    <row r="18" spans="2:50" ht="14.25" hidden="1" customHeight="1" outlineLevel="1">
      <c r="B18" s="460"/>
      <c r="C18" s="209">
        <v>12</v>
      </c>
      <c r="D18" s="212"/>
      <c r="E18" s="213"/>
      <c r="F18" s="209"/>
      <c r="G18" s="214"/>
      <c r="H18" s="501"/>
      <c r="I18" s="215"/>
      <c r="J18" s="215"/>
      <c r="K18" s="216"/>
      <c r="L18" s="502"/>
      <c r="M18" s="215"/>
      <c r="N18" s="571"/>
      <c r="O18" s="460"/>
      <c r="P18" s="209"/>
      <c r="Q18" s="209"/>
      <c r="R18" s="209"/>
      <c r="S18" s="211"/>
      <c r="T18" s="501"/>
      <c r="U18" s="209"/>
      <c r="V18" s="209"/>
      <c r="W18" s="209"/>
      <c r="X18" s="211"/>
      <c r="Y18" s="501"/>
      <c r="Z18" s="209"/>
      <c r="AA18" s="209"/>
      <c r="AB18" s="209"/>
      <c r="AC18" s="211"/>
      <c r="AD18" s="501"/>
      <c r="AE18" s="209"/>
      <c r="AF18" s="213"/>
      <c r="AG18" s="214"/>
      <c r="AH18" s="211"/>
      <c r="AI18" s="501"/>
      <c r="AJ18" s="209"/>
      <c r="AK18" s="209"/>
      <c r="AL18" s="209"/>
      <c r="AM18" s="211"/>
      <c r="AN18" s="501"/>
      <c r="AO18" s="209"/>
      <c r="AP18" s="213"/>
      <c r="AQ18" s="214"/>
      <c r="AR18" s="211"/>
      <c r="AS18" s="501"/>
      <c r="AT18" s="209"/>
      <c r="AU18" s="213"/>
      <c r="AV18" s="214"/>
      <c r="AW18" s="211"/>
      <c r="AX18" s="501"/>
    </row>
    <row r="19" spans="2:50" ht="14.25" hidden="1" customHeight="1" outlineLevel="1">
      <c r="B19" s="460"/>
      <c r="C19" s="209">
        <v>13</v>
      </c>
      <c r="D19" s="212"/>
      <c r="E19" s="213"/>
      <c r="F19" s="209"/>
      <c r="G19" s="214"/>
      <c r="H19" s="501"/>
      <c r="I19" s="215"/>
      <c r="J19" s="215"/>
      <c r="K19" s="216"/>
      <c r="L19" s="502"/>
      <c r="M19" s="215"/>
      <c r="N19" s="571"/>
      <c r="O19" s="460"/>
      <c r="P19" s="209"/>
      <c r="Q19" s="209"/>
      <c r="R19" s="209"/>
      <c r="S19" s="211"/>
      <c r="T19" s="501"/>
      <c r="U19" s="209"/>
      <c r="V19" s="209"/>
      <c r="W19" s="209"/>
      <c r="X19" s="211"/>
      <c r="Y19" s="501"/>
      <c r="Z19" s="209"/>
      <c r="AA19" s="209"/>
      <c r="AB19" s="209"/>
      <c r="AC19" s="211"/>
      <c r="AD19" s="501"/>
      <c r="AE19" s="209"/>
      <c r="AF19" s="213"/>
      <c r="AG19" s="214"/>
      <c r="AH19" s="211"/>
      <c r="AI19" s="501"/>
      <c r="AJ19" s="209"/>
      <c r="AK19" s="209"/>
      <c r="AL19" s="209"/>
      <c r="AM19" s="211"/>
      <c r="AN19" s="501"/>
      <c r="AO19" s="209"/>
      <c r="AP19" s="213"/>
      <c r="AQ19" s="214"/>
      <c r="AR19" s="211"/>
      <c r="AS19" s="501"/>
      <c r="AT19" s="209"/>
      <c r="AU19" s="213"/>
      <c r="AV19" s="214"/>
      <c r="AW19" s="211"/>
      <c r="AX19" s="501"/>
    </row>
    <row r="20" spans="2:50" ht="14.25" hidden="1" customHeight="1" outlineLevel="1">
      <c r="B20" s="460"/>
      <c r="C20" s="209">
        <v>14</v>
      </c>
      <c r="D20" s="212"/>
      <c r="E20" s="213"/>
      <c r="F20" s="209"/>
      <c r="G20" s="214"/>
      <c r="H20" s="501"/>
      <c r="I20" s="215"/>
      <c r="J20" s="215"/>
      <c r="K20" s="216"/>
      <c r="L20" s="502"/>
      <c r="M20" s="215"/>
      <c r="N20" s="571"/>
      <c r="O20" s="460"/>
      <c r="P20" s="209"/>
      <c r="Q20" s="209"/>
      <c r="R20" s="209"/>
      <c r="S20" s="211"/>
      <c r="T20" s="501"/>
      <c r="U20" s="209"/>
      <c r="V20" s="209"/>
      <c r="W20" s="209"/>
      <c r="X20" s="211"/>
      <c r="Y20" s="501"/>
      <c r="Z20" s="209"/>
      <c r="AA20" s="209"/>
      <c r="AB20" s="209"/>
      <c r="AC20" s="211"/>
      <c r="AD20" s="501"/>
      <c r="AE20" s="209"/>
      <c r="AF20" s="213"/>
      <c r="AG20" s="214"/>
      <c r="AH20" s="211"/>
      <c r="AI20" s="501"/>
      <c r="AJ20" s="209"/>
      <c r="AK20" s="209"/>
      <c r="AL20" s="209"/>
      <c r="AM20" s="211"/>
      <c r="AN20" s="501"/>
      <c r="AO20" s="209"/>
      <c r="AP20" s="213"/>
      <c r="AQ20" s="214"/>
      <c r="AR20" s="211"/>
      <c r="AS20" s="501"/>
      <c r="AT20" s="209"/>
      <c r="AU20" s="213"/>
      <c r="AV20" s="214"/>
      <c r="AW20" s="211"/>
      <c r="AX20" s="501"/>
    </row>
    <row r="21" spans="2:50" ht="14.25" hidden="1" customHeight="1" outlineLevel="1">
      <c r="B21" s="460"/>
      <c r="C21" s="209">
        <v>15</v>
      </c>
      <c r="D21" s="212"/>
      <c r="E21" s="213"/>
      <c r="F21" s="209"/>
      <c r="G21" s="214"/>
      <c r="H21" s="501"/>
      <c r="I21" s="215"/>
      <c r="J21" s="215"/>
      <c r="K21" s="216"/>
      <c r="L21" s="502"/>
      <c r="M21" s="215"/>
      <c r="N21" s="571"/>
      <c r="O21" s="460"/>
      <c r="P21" s="209"/>
      <c r="Q21" s="209"/>
      <c r="R21" s="209"/>
      <c r="S21" s="211"/>
      <c r="T21" s="501"/>
      <c r="U21" s="209"/>
      <c r="V21" s="209"/>
      <c r="W21" s="209"/>
      <c r="X21" s="211"/>
      <c r="Y21" s="501"/>
      <c r="Z21" s="209"/>
      <c r="AA21" s="209"/>
      <c r="AB21" s="209"/>
      <c r="AC21" s="211"/>
      <c r="AD21" s="501"/>
      <c r="AE21" s="209"/>
      <c r="AF21" s="213"/>
      <c r="AG21" s="214"/>
      <c r="AH21" s="211"/>
      <c r="AI21" s="501"/>
      <c r="AJ21" s="209"/>
      <c r="AK21" s="209"/>
      <c r="AL21" s="209"/>
      <c r="AM21" s="211"/>
      <c r="AN21" s="501"/>
      <c r="AO21" s="209"/>
      <c r="AP21" s="213"/>
      <c r="AQ21" s="214"/>
      <c r="AR21" s="211"/>
      <c r="AS21" s="501"/>
      <c r="AT21" s="209"/>
      <c r="AU21" s="213"/>
      <c r="AV21" s="214"/>
      <c r="AW21" s="211"/>
      <c r="AX21" s="501"/>
    </row>
    <row r="22" spans="2:50" ht="14.25" hidden="1" customHeight="1" outlineLevel="1" collapsed="1">
      <c r="B22" s="553" t="s">
        <v>170</v>
      </c>
      <c r="C22" s="554"/>
      <c r="D22" s="554"/>
      <c r="E22" s="554"/>
      <c r="F22" s="554"/>
      <c r="G22" s="554"/>
      <c r="H22" s="554"/>
      <c r="I22" s="195"/>
      <c r="J22" s="195"/>
      <c r="K22" s="195"/>
      <c r="L22" s="195"/>
      <c r="M22" s="219"/>
      <c r="N22" s="460" t="s">
        <v>128</v>
      </c>
      <c r="O22" s="460" t="s">
        <v>77</v>
      </c>
      <c r="P22" s="559">
        <f>AT2+1</f>
        <v>45874</v>
      </c>
      <c r="Q22" s="560"/>
      <c r="R22" s="560"/>
      <c r="S22" s="560"/>
      <c r="T22" s="560"/>
      <c r="U22" s="561">
        <f>P22+1</f>
        <v>45875</v>
      </c>
      <c r="V22" s="562"/>
      <c r="W22" s="562"/>
      <c r="X22" s="562"/>
      <c r="Y22" s="562"/>
      <c r="Z22" s="559">
        <f t="shared" ref="Z22" si="9">U22+1</f>
        <v>45876</v>
      </c>
      <c r="AA22" s="560"/>
      <c r="AB22" s="560"/>
      <c r="AC22" s="560"/>
      <c r="AD22" s="560"/>
      <c r="AE22" s="561">
        <f t="shared" ref="AE22" si="10">Z22+1</f>
        <v>45877</v>
      </c>
      <c r="AF22" s="562"/>
      <c r="AG22" s="562"/>
      <c r="AH22" s="562"/>
      <c r="AI22" s="562"/>
      <c r="AJ22" s="559">
        <f t="shared" ref="AJ22" si="11">AE22+1</f>
        <v>45878</v>
      </c>
      <c r="AK22" s="559"/>
      <c r="AL22" s="559"/>
      <c r="AM22" s="559"/>
      <c r="AN22" s="559"/>
      <c r="AO22" s="561">
        <f t="shared" ref="AO22" si="12">AJ22+1</f>
        <v>45879</v>
      </c>
      <c r="AP22" s="562"/>
      <c r="AQ22" s="562"/>
      <c r="AR22" s="562"/>
      <c r="AS22" s="562"/>
      <c r="AT22" s="559">
        <f t="shared" ref="AT22" si="13">AO22+1</f>
        <v>45880</v>
      </c>
      <c r="AU22" s="559"/>
      <c r="AV22" s="559"/>
      <c r="AW22" s="559"/>
      <c r="AX22" s="559"/>
    </row>
    <row r="23" spans="2:50" ht="14.25" hidden="1" customHeight="1" outlineLevel="1">
      <c r="B23" s="505"/>
      <c r="C23" s="505"/>
      <c r="D23" s="505"/>
      <c r="E23" s="505"/>
      <c r="F23" s="505"/>
      <c r="G23" s="505"/>
      <c r="H23" s="505"/>
      <c r="I23" s="197"/>
      <c r="J23" s="197"/>
      <c r="K23" s="197"/>
      <c r="L23" s="197"/>
      <c r="M23" s="220"/>
      <c r="N23" s="460"/>
      <c r="O23" s="460"/>
      <c r="P23" s="566">
        <f>P22</f>
        <v>45874</v>
      </c>
      <c r="Q23" s="566"/>
      <c r="R23" s="566"/>
      <c r="S23" s="566"/>
      <c r="T23" s="566"/>
      <c r="U23" s="567">
        <f>U22</f>
        <v>45875</v>
      </c>
      <c r="V23" s="567"/>
      <c r="W23" s="567"/>
      <c r="X23" s="567"/>
      <c r="Y23" s="567"/>
      <c r="Z23" s="566">
        <f t="shared" ref="Z23" si="14">Z22</f>
        <v>45876</v>
      </c>
      <c r="AA23" s="566"/>
      <c r="AB23" s="566"/>
      <c r="AC23" s="566"/>
      <c r="AD23" s="566"/>
      <c r="AE23" s="567">
        <f t="shared" ref="AE23" si="15">AE22</f>
        <v>45877</v>
      </c>
      <c r="AF23" s="567"/>
      <c r="AG23" s="567"/>
      <c r="AH23" s="567"/>
      <c r="AI23" s="567"/>
      <c r="AJ23" s="566">
        <f t="shared" ref="AJ23" si="16">AJ22</f>
        <v>45878</v>
      </c>
      <c r="AK23" s="566"/>
      <c r="AL23" s="566"/>
      <c r="AM23" s="566"/>
      <c r="AN23" s="566"/>
      <c r="AO23" s="567">
        <f t="shared" ref="AO23" si="17">AO22</f>
        <v>45879</v>
      </c>
      <c r="AP23" s="567"/>
      <c r="AQ23" s="567"/>
      <c r="AR23" s="567"/>
      <c r="AS23" s="567"/>
      <c r="AT23" s="566">
        <f t="shared" ref="AT23" si="18">AT22</f>
        <v>45880</v>
      </c>
      <c r="AU23" s="566"/>
      <c r="AV23" s="566"/>
      <c r="AW23" s="566"/>
      <c r="AX23" s="566"/>
    </row>
    <row r="24" spans="2:50" ht="14.25" hidden="1" customHeight="1" outlineLevel="1">
      <c r="B24" s="460" t="s">
        <v>129</v>
      </c>
      <c r="C24" s="460" t="s">
        <v>130</v>
      </c>
      <c r="D24" s="460"/>
      <c r="E24" s="460" t="s">
        <v>131</v>
      </c>
      <c r="F24" s="460"/>
      <c r="G24" s="460"/>
      <c r="H24" s="460" t="s">
        <v>132</v>
      </c>
      <c r="I24" s="499" t="s">
        <v>133</v>
      </c>
      <c r="J24" s="499"/>
      <c r="K24" s="499"/>
      <c r="L24" s="499" t="s">
        <v>132</v>
      </c>
      <c r="M24" s="499" t="s">
        <v>134</v>
      </c>
      <c r="N24" s="460"/>
      <c r="O24" s="460" t="s">
        <v>135</v>
      </c>
      <c r="P24" s="460" t="s">
        <v>136</v>
      </c>
      <c r="Q24" s="460"/>
      <c r="R24" s="460"/>
      <c r="S24" s="460"/>
      <c r="T24" s="460" t="s">
        <v>132</v>
      </c>
      <c r="U24" s="460" t="s">
        <v>136</v>
      </c>
      <c r="V24" s="460"/>
      <c r="W24" s="460"/>
      <c r="X24" s="460"/>
      <c r="Y24" s="460" t="s">
        <v>132</v>
      </c>
      <c r="Z24" s="460" t="s">
        <v>136</v>
      </c>
      <c r="AA24" s="460"/>
      <c r="AB24" s="460"/>
      <c r="AC24" s="460"/>
      <c r="AD24" s="460" t="s">
        <v>132</v>
      </c>
      <c r="AE24" s="460" t="s">
        <v>136</v>
      </c>
      <c r="AF24" s="460"/>
      <c r="AG24" s="460"/>
      <c r="AH24" s="460"/>
      <c r="AI24" s="460" t="s">
        <v>132</v>
      </c>
      <c r="AJ24" s="460" t="s">
        <v>136</v>
      </c>
      <c r="AK24" s="460"/>
      <c r="AL24" s="460"/>
      <c r="AM24" s="460"/>
      <c r="AN24" s="460" t="s">
        <v>132</v>
      </c>
      <c r="AO24" s="460" t="s">
        <v>136</v>
      </c>
      <c r="AP24" s="460"/>
      <c r="AQ24" s="460"/>
      <c r="AR24" s="460"/>
      <c r="AS24" s="460" t="s">
        <v>132</v>
      </c>
      <c r="AT24" s="460" t="s">
        <v>136</v>
      </c>
      <c r="AU24" s="460"/>
      <c r="AV24" s="460"/>
      <c r="AW24" s="460"/>
      <c r="AX24" s="460" t="s">
        <v>132</v>
      </c>
    </row>
    <row r="25" spans="2:50" ht="14.25" hidden="1" customHeight="1" outlineLevel="1">
      <c r="B25" s="460"/>
      <c r="C25" s="460"/>
      <c r="D25" s="460"/>
      <c r="E25" s="460" t="s">
        <v>137</v>
      </c>
      <c r="F25" s="460"/>
      <c r="G25" s="460"/>
      <c r="H25" s="460"/>
      <c r="I25" s="499" t="s">
        <v>137</v>
      </c>
      <c r="J25" s="499"/>
      <c r="K25" s="499"/>
      <c r="L25" s="499"/>
      <c r="M25" s="499"/>
      <c r="N25" s="460"/>
      <c r="O25" s="460"/>
      <c r="P25" s="460" t="s">
        <v>138</v>
      </c>
      <c r="Q25" s="460"/>
      <c r="R25" s="460"/>
      <c r="S25" s="460"/>
      <c r="T25" s="460"/>
      <c r="U25" s="460" t="s">
        <v>138</v>
      </c>
      <c r="V25" s="460"/>
      <c r="W25" s="460"/>
      <c r="X25" s="460"/>
      <c r="Y25" s="460"/>
      <c r="Z25" s="460" t="s">
        <v>138</v>
      </c>
      <c r="AA25" s="460"/>
      <c r="AB25" s="460"/>
      <c r="AC25" s="460"/>
      <c r="AD25" s="460"/>
      <c r="AE25" s="460" t="s">
        <v>138</v>
      </c>
      <c r="AF25" s="460"/>
      <c r="AG25" s="460"/>
      <c r="AH25" s="460"/>
      <c r="AI25" s="460"/>
      <c r="AJ25" s="460" t="s">
        <v>138</v>
      </c>
      <c r="AK25" s="460"/>
      <c r="AL25" s="460"/>
      <c r="AM25" s="460"/>
      <c r="AN25" s="460"/>
      <c r="AO25" s="460" t="s">
        <v>138</v>
      </c>
      <c r="AP25" s="460"/>
      <c r="AQ25" s="460"/>
      <c r="AR25" s="460"/>
      <c r="AS25" s="460"/>
      <c r="AT25" s="460" t="s">
        <v>138</v>
      </c>
      <c r="AU25" s="460"/>
      <c r="AV25" s="460"/>
      <c r="AW25" s="460"/>
      <c r="AX25" s="460"/>
    </row>
    <row r="26" spans="2:50" ht="14.25" hidden="1" customHeight="1" outlineLevel="1">
      <c r="B26" s="460"/>
      <c r="C26" s="460"/>
      <c r="D26" s="460"/>
      <c r="E26" s="209" t="s">
        <v>139</v>
      </c>
      <c r="F26" s="209" t="s">
        <v>140</v>
      </c>
      <c r="G26" s="209" t="s">
        <v>141</v>
      </c>
      <c r="H26" s="460"/>
      <c r="I26" s="210" t="s">
        <v>139</v>
      </c>
      <c r="J26" s="210" t="s">
        <v>140</v>
      </c>
      <c r="K26" s="210" t="s">
        <v>141</v>
      </c>
      <c r="L26" s="499"/>
      <c r="M26" s="499"/>
      <c r="N26" s="460"/>
      <c r="O26" s="460"/>
      <c r="P26" s="209" t="s">
        <v>139</v>
      </c>
      <c r="Q26" s="209" t="s">
        <v>140</v>
      </c>
      <c r="R26" s="209" t="s">
        <v>141</v>
      </c>
      <c r="S26" s="211" t="s">
        <v>134</v>
      </c>
      <c r="T26" s="460"/>
      <c r="U26" s="209" t="s">
        <v>139</v>
      </c>
      <c r="V26" s="209" t="s">
        <v>140</v>
      </c>
      <c r="W26" s="209" t="s">
        <v>141</v>
      </c>
      <c r="X26" s="211" t="s">
        <v>134</v>
      </c>
      <c r="Y26" s="460"/>
      <c r="Z26" s="209" t="s">
        <v>139</v>
      </c>
      <c r="AA26" s="209" t="s">
        <v>140</v>
      </c>
      <c r="AB26" s="209" t="s">
        <v>141</v>
      </c>
      <c r="AC26" s="211" t="s">
        <v>134</v>
      </c>
      <c r="AD26" s="460"/>
      <c r="AE26" s="209" t="s">
        <v>139</v>
      </c>
      <c r="AF26" s="209" t="s">
        <v>140</v>
      </c>
      <c r="AG26" s="209" t="s">
        <v>141</v>
      </c>
      <c r="AH26" s="211" t="s">
        <v>134</v>
      </c>
      <c r="AI26" s="460"/>
      <c r="AJ26" s="209" t="s">
        <v>139</v>
      </c>
      <c r="AK26" s="209" t="s">
        <v>140</v>
      </c>
      <c r="AL26" s="209" t="s">
        <v>141</v>
      </c>
      <c r="AM26" s="211" t="s">
        <v>134</v>
      </c>
      <c r="AN26" s="460"/>
      <c r="AO26" s="209" t="s">
        <v>139</v>
      </c>
      <c r="AP26" s="209" t="s">
        <v>140</v>
      </c>
      <c r="AQ26" s="209" t="s">
        <v>141</v>
      </c>
      <c r="AR26" s="211" t="s">
        <v>134</v>
      </c>
      <c r="AS26" s="460"/>
      <c r="AT26" s="209" t="s">
        <v>139</v>
      </c>
      <c r="AU26" s="209" t="s">
        <v>140</v>
      </c>
      <c r="AV26" s="209" t="s">
        <v>141</v>
      </c>
      <c r="AW26" s="211" t="s">
        <v>134</v>
      </c>
      <c r="AX26" s="460"/>
    </row>
    <row r="27" spans="2:50" ht="14.25" hidden="1" customHeight="1" outlineLevel="1">
      <c r="B27" s="460" t="s">
        <v>226</v>
      </c>
      <c r="C27" s="209">
        <v>1</v>
      </c>
      <c r="D27" s="212" t="s">
        <v>234</v>
      </c>
      <c r="E27" s="213">
        <v>12</v>
      </c>
      <c r="F27" s="209">
        <v>3273</v>
      </c>
      <c r="G27" s="214">
        <f t="shared" ref="G27:G35" si="19">F27/E27</f>
        <v>272.75</v>
      </c>
      <c r="H27" s="501">
        <f>AVERAGE(G27:G41)</f>
        <v>305.49017957351293</v>
      </c>
      <c r="I27" s="215">
        <f>AVERAGE(P27,U27,Z27,AE27,AJ27,AO27,AT27)</f>
        <v>12</v>
      </c>
      <c r="J27" s="215">
        <f>AVERAGE(Q27,V27,AA27,AF27,AK27,AP27,AU27)</f>
        <v>2843.2755032794412</v>
      </c>
      <c r="K27" s="216">
        <f>AVERAGE(R27,W27,AB27,AG27,AL27,AQ27,AV27)</f>
        <v>236.93962527328674</v>
      </c>
      <c r="L27" s="502">
        <f>IFERROR(AVERAGE(K27:K41),"-")</f>
        <v>257.78040449276642</v>
      </c>
      <c r="M27" s="215">
        <f>RANK(K27, K$27:$K$41)</f>
        <v>6</v>
      </c>
      <c r="N27" s="460"/>
      <c r="O27" s="460"/>
      <c r="P27" s="209">
        <v>12</v>
      </c>
      <c r="Q27" s="213">
        <v>2845.6363636363635</v>
      </c>
      <c r="R27" s="214">
        <f>Q27/P27</f>
        <v>237.13636363636363</v>
      </c>
      <c r="S27" s="211">
        <f>RANK(R27, R$27:R$41)</f>
        <v>5</v>
      </c>
      <c r="T27" s="501">
        <f>AVERAGE(R27:R41)</f>
        <v>255.8772650715467</v>
      </c>
      <c r="U27" s="209">
        <v>12</v>
      </c>
      <c r="V27" s="213">
        <v>2846.1270394424205</v>
      </c>
      <c r="W27" s="214">
        <f t="shared" ref="W27:W35" si="20">V27/U27</f>
        <v>237.17725328686836</v>
      </c>
      <c r="X27" s="211">
        <f>RANK(W27, W$27:W$41)</f>
        <v>6</v>
      </c>
      <c r="Y27" s="501">
        <f>AVERAGE(W27:W41)</f>
        <v>256.8116871650696</v>
      </c>
      <c r="Z27" s="209">
        <v>12</v>
      </c>
      <c r="AA27" s="213">
        <v>2846.2050599201066</v>
      </c>
      <c r="AB27" s="214">
        <f t="shared" ref="AB27:AB35" si="21">AA27/Z27</f>
        <v>237.18375499334221</v>
      </c>
      <c r="AC27" s="211">
        <f>RANK(AB27, AB$27:AB$41)</f>
        <v>6</v>
      </c>
      <c r="AD27" s="501">
        <f>AVERAGE(AB27:AB41)</f>
        <v>257.61621006430101</v>
      </c>
      <c r="AE27" s="209">
        <v>12</v>
      </c>
      <c r="AF27" s="213">
        <v>2841.7101147028152</v>
      </c>
      <c r="AG27" s="214">
        <f t="shared" ref="AG27:AG35" si="22">AF27/AE27</f>
        <v>236.80917622523461</v>
      </c>
      <c r="AH27" s="211">
        <f>RANK(AG27, AG$27:AG$41)</f>
        <v>6</v>
      </c>
      <c r="AI27" s="501">
        <f>AVERAGE(AG27:AG41)</f>
        <v>258.15893451072452</v>
      </c>
      <c r="AJ27" s="209">
        <v>12</v>
      </c>
      <c r="AK27" s="213">
        <v>2840.3465346534654</v>
      </c>
      <c r="AL27" s="214">
        <f t="shared" ref="AL27:AL35" si="23">AK27/AJ27</f>
        <v>236.69554455445544</v>
      </c>
      <c r="AM27" s="211">
        <f>RANK(AL27, AL$27:AL$41)</f>
        <v>6</v>
      </c>
      <c r="AN27" s="501">
        <f>AVERAGE(AL27:AL41)</f>
        <v>258.52078599815519</v>
      </c>
      <c r="AO27" s="209">
        <v>12</v>
      </c>
      <c r="AP27" s="213">
        <v>2842.2264875239916</v>
      </c>
      <c r="AQ27" s="214">
        <f t="shared" ref="AQ27:AQ35" si="24">AP27/AO27</f>
        <v>236.85220729366597</v>
      </c>
      <c r="AR27" s="211">
        <f>RANK(AQ27, AQ$27:AQ$41)</f>
        <v>6</v>
      </c>
      <c r="AS27" s="501">
        <f>AVERAGE(AQ27:AQ41)</f>
        <v>258.85077736814083</v>
      </c>
      <c r="AT27" s="209">
        <v>12</v>
      </c>
      <c r="AU27" s="213">
        <v>2840.6769230769232</v>
      </c>
      <c r="AV27" s="214">
        <f t="shared" ref="AV27:AV35" si="25">AU27/AT27</f>
        <v>236.72307692307695</v>
      </c>
      <c r="AW27" s="211">
        <f>RANK(AV27, AV$27:AV$41)</f>
        <v>6</v>
      </c>
      <c r="AX27" s="501">
        <f>AVERAGE(AV27:AV41)</f>
        <v>258.62717127142724</v>
      </c>
    </row>
    <row r="28" spans="2:50" ht="14.25" hidden="1" customHeight="1" outlineLevel="1">
      <c r="B28" s="460"/>
      <c r="C28" s="209">
        <v>2</v>
      </c>
      <c r="D28" s="212" t="s">
        <v>235</v>
      </c>
      <c r="E28" s="213">
        <v>11</v>
      </c>
      <c r="F28" s="209">
        <v>3000</v>
      </c>
      <c r="G28" s="214">
        <f t="shared" si="19"/>
        <v>272.72727272727275</v>
      </c>
      <c r="H28" s="501"/>
      <c r="I28" s="215">
        <f t="shared" ref="I28:K35" si="26">AVERAGE(P28,U28,Z28,AE28,AJ28,AO28,AT28)</f>
        <v>11</v>
      </c>
      <c r="J28" s="215">
        <f t="shared" si="26"/>
        <v>2514.8762967749312</v>
      </c>
      <c r="K28" s="216">
        <f t="shared" si="26"/>
        <v>228.62511788863011</v>
      </c>
      <c r="L28" s="502"/>
      <c r="M28" s="215">
        <f>RANK(K28, K$27:$K$41)</f>
        <v>7</v>
      </c>
      <c r="N28" s="460"/>
      <c r="O28" s="460"/>
      <c r="P28" s="209">
        <v>11</v>
      </c>
      <c r="Q28" s="213">
        <v>2514.8165350673435</v>
      </c>
      <c r="R28" s="214">
        <f t="shared" ref="R28:R35" si="27">Q28/P28</f>
        <v>228.61968500612213</v>
      </c>
      <c r="S28" s="211">
        <f t="shared" ref="S28:S35" si="28">RANK(R28, R$27:R$41)</f>
        <v>7</v>
      </c>
      <c r="T28" s="501"/>
      <c r="U28" s="209">
        <v>11</v>
      </c>
      <c r="V28" s="213">
        <v>2515.6015037593943</v>
      </c>
      <c r="W28" s="214">
        <f t="shared" si="20"/>
        <v>228.69104579630857</v>
      </c>
      <c r="X28" s="211">
        <f t="shared" ref="X28:X35" si="29">RANK(W28, W$27:W$41)</f>
        <v>7</v>
      </c>
      <c r="Y28" s="501"/>
      <c r="Z28" s="209">
        <v>11</v>
      </c>
      <c r="AA28" s="213">
        <v>2515.527950310553</v>
      </c>
      <c r="AB28" s="214">
        <f t="shared" si="21"/>
        <v>228.68435911914119</v>
      </c>
      <c r="AC28" s="211">
        <f t="shared" ref="AC28:AC35" si="30">RANK(AB28, AB$27:AB$41)</f>
        <v>7</v>
      </c>
      <c r="AD28" s="501"/>
      <c r="AE28" s="209">
        <v>11</v>
      </c>
      <c r="AF28" s="213">
        <v>2515.9454653230564</v>
      </c>
      <c r="AG28" s="214">
        <f t="shared" si="22"/>
        <v>228.72231502936876</v>
      </c>
      <c r="AH28" s="211">
        <f t="shared" ref="AH28:AH35" si="31">RANK(AG28, AG$27:AG$41)</f>
        <v>7</v>
      </c>
      <c r="AI28" s="501"/>
      <c r="AJ28" s="209">
        <v>11</v>
      </c>
      <c r="AK28" s="213">
        <v>2513.8840070298793</v>
      </c>
      <c r="AL28" s="214">
        <f t="shared" si="23"/>
        <v>228.53490972998904</v>
      </c>
      <c r="AM28" s="211">
        <f t="shared" ref="AM28:AM35" si="32">RANK(AL28, AL$27:AL$41)</f>
        <v>7</v>
      </c>
      <c r="AN28" s="501"/>
      <c r="AO28" s="209">
        <v>11</v>
      </c>
      <c r="AP28" s="213">
        <v>2514.7871873628737</v>
      </c>
      <c r="AQ28" s="214">
        <f t="shared" si="24"/>
        <v>228.61701703298851</v>
      </c>
      <c r="AR28" s="211">
        <f t="shared" ref="AR28:AR35" si="33">RANK(AQ28, AQ$27:AQ$41)</f>
        <v>7</v>
      </c>
      <c r="AS28" s="501"/>
      <c r="AT28" s="209">
        <v>11</v>
      </c>
      <c r="AU28" s="213">
        <v>2513.5714285714193</v>
      </c>
      <c r="AV28" s="214">
        <f t="shared" si="25"/>
        <v>228.50649350649266</v>
      </c>
      <c r="AW28" s="211">
        <f t="shared" ref="AW28:AW35" si="34">RANK(AV28, AV$27:AV$41)</f>
        <v>7</v>
      </c>
      <c r="AX28" s="501"/>
    </row>
    <row r="29" spans="2:50" ht="14.25" hidden="1" customHeight="1" outlineLevel="1">
      <c r="B29" s="460"/>
      <c r="C29" s="209">
        <v>3</v>
      </c>
      <c r="D29" s="212" t="s">
        <v>236</v>
      </c>
      <c r="E29" s="213">
        <v>11</v>
      </c>
      <c r="F29" s="209">
        <v>3273</v>
      </c>
      <c r="G29" s="214">
        <f t="shared" si="19"/>
        <v>297.54545454545456</v>
      </c>
      <c r="H29" s="501"/>
      <c r="I29" s="215">
        <f t="shared" si="26"/>
        <v>11</v>
      </c>
      <c r="J29" s="215">
        <f t="shared" si="26"/>
        <v>2803.4795490857628</v>
      </c>
      <c r="K29" s="216">
        <f t="shared" si="26"/>
        <v>254.86177718961486</v>
      </c>
      <c r="L29" s="502"/>
      <c r="M29" s="215">
        <f>RANK(K29, K$27:$K$41)</f>
        <v>4</v>
      </c>
      <c r="N29" s="460"/>
      <c r="O29" s="460"/>
      <c r="P29" s="209">
        <v>11</v>
      </c>
      <c r="Q29" s="213">
        <v>2806.6983824928629</v>
      </c>
      <c r="R29" s="214">
        <f t="shared" si="27"/>
        <v>255.15439840844209</v>
      </c>
      <c r="S29" s="211">
        <f t="shared" si="28"/>
        <v>4</v>
      </c>
      <c r="T29" s="501"/>
      <c r="U29" s="209">
        <v>11</v>
      </c>
      <c r="V29" s="213">
        <v>2806.8281063914264</v>
      </c>
      <c r="W29" s="214">
        <f t="shared" si="20"/>
        <v>255.16619149012968</v>
      </c>
      <c r="X29" s="211">
        <f t="shared" si="29"/>
        <v>4</v>
      </c>
      <c r="Y29" s="501"/>
      <c r="Z29" s="209">
        <v>11</v>
      </c>
      <c r="AA29" s="213">
        <v>2807.3323269355178</v>
      </c>
      <c r="AB29" s="214">
        <f t="shared" si="21"/>
        <v>255.21202972141072</v>
      </c>
      <c r="AC29" s="211">
        <f t="shared" si="30"/>
        <v>4</v>
      </c>
      <c r="AD29" s="501"/>
      <c r="AE29" s="209">
        <v>11</v>
      </c>
      <c r="AF29" s="213">
        <v>2801.2998522895118</v>
      </c>
      <c r="AG29" s="214">
        <f t="shared" si="22"/>
        <v>254.66362293541016</v>
      </c>
      <c r="AH29" s="211">
        <f t="shared" si="31"/>
        <v>4</v>
      </c>
      <c r="AI29" s="501"/>
      <c r="AJ29" s="209">
        <v>11</v>
      </c>
      <c r="AK29" s="213">
        <v>2800.2414729852103</v>
      </c>
      <c r="AL29" s="214">
        <f t="shared" si="23"/>
        <v>254.56740663501913</v>
      </c>
      <c r="AM29" s="211">
        <f t="shared" si="32"/>
        <v>4</v>
      </c>
      <c r="AN29" s="501"/>
      <c r="AO29" s="209">
        <v>11</v>
      </c>
      <c r="AP29" s="213">
        <v>2802.8145695364246</v>
      </c>
      <c r="AQ29" s="214">
        <f t="shared" si="24"/>
        <v>254.80132450331132</v>
      </c>
      <c r="AR29" s="211">
        <f t="shared" si="33"/>
        <v>4</v>
      </c>
      <c r="AS29" s="501"/>
      <c r="AT29" s="209">
        <v>11</v>
      </c>
      <c r="AU29" s="213">
        <v>2799.142132969389</v>
      </c>
      <c r="AV29" s="214">
        <f t="shared" si="25"/>
        <v>254.46746663358081</v>
      </c>
      <c r="AW29" s="211">
        <f t="shared" si="34"/>
        <v>4</v>
      </c>
      <c r="AX29" s="501"/>
    </row>
    <row r="30" spans="2:50" ht="14.25" hidden="1" customHeight="1" outlineLevel="1">
      <c r="B30" s="460"/>
      <c r="C30" s="209">
        <v>4</v>
      </c>
      <c r="D30" s="212" t="s">
        <v>237</v>
      </c>
      <c r="E30" s="213">
        <v>16</v>
      </c>
      <c r="F30" s="209">
        <v>3000</v>
      </c>
      <c r="G30" s="214">
        <f t="shared" si="19"/>
        <v>187.5</v>
      </c>
      <c r="H30" s="501"/>
      <c r="I30" s="215">
        <f t="shared" si="26"/>
        <v>16</v>
      </c>
      <c r="J30" s="215">
        <f t="shared" si="26"/>
        <v>2525.8044038691805</v>
      </c>
      <c r="K30" s="216">
        <f t="shared" si="26"/>
        <v>157.86277524182378</v>
      </c>
      <c r="L30" s="502"/>
      <c r="M30" s="215">
        <f>RANK(K30, K$27:$K$41)</f>
        <v>8</v>
      </c>
      <c r="N30" s="460"/>
      <c r="O30" s="460"/>
      <c r="P30" s="209">
        <v>16</v>
      </c>
      <c r="Q30" s="213">
        <v>2526.1643835616419</v>
      </c>
      <c r="R30" s="214">
        <f t="shared" si="27"/>
        <v>157.88527397260262</v>
      </c>
      <c r="S30" s="211">
        <f t="shared" si="28"/>
        <v>8</v>
      </c>
      <c r="T30" s="501"/>
      <c r="U30" s="209">
        <v>16</v>
      </c>
      <c r="V30" s="213">
        <v>2526.9727403156376</v>
      </c>
      <c r="W30" s="214">
        <f t="shared" si="20"/>
        <v>157.93579626972735</v>
      </c>
      <c r="X30" s="211">
        <f t="shared" si="29"/>
        <v>8</v>
      </c>
      <c r="Y30" s="501"/>
      <c r="Z30" s="209">
        <v>16</v>
      </c>
      <c r="AA30" s="213">
        <v>2527.2321428571404</v>
      </c>
      <c r="AB30" s="214">
        <f t="shared" si="21"/>
        <v>157.95200892857127</v>
      </c>
      <c r="AC30" s="211">
        <f t="shared" si="30"/>
        <v>8</v>
      </c>
      <c r="AD30" s="501"/>
      <c r="AE30" s="209">
        <v>16</v>
      </c>
      <c r="AF30" s="213">
        <v>2526.2564584311885</v>
      </c>
      <c r="AG30" s="214">
        <f t="shared" si="22"/>
        <v>157.89102865194928</v>
      </c>
      <c r="AH30" s="211">
        <f t="shared" si="31"/>
        <v>8</v>
      </c>
      <c r="AI30" s="501"/>
      <c r="AJ30" s="209">
        <v>16</v>
      </c>
      <c r="AK30" s="213">
        <v>2525.0796540737424</v>
      </c>
      <c r="AL30" s="214">
        <f t="shared" si="23"/>
        <v>157.8174783796089</v>
      </c>
      <c r="AM30" s="211">
        <f t="shared" si="32"/>
        <v>8</v>
      </c>
      <c r="AN30" s="501"/>
      <c r="AO30" s="209">
        <v>16</v>
      </c>
      <c r="AP30" s="213">
        <v>2524.642732659468</v>
      </c>
      <c r="AQ30" s="214">
        <f t="shared" si="24"/>
        <v>157.79017079121675</v>
      </c>
      <c r="AR30" s="211">
        <f t="shared" si="33"/>
        <v>8</v>
      </c>
      <c r="AS30" s="501"/>
      <c r="AT30" s="209">
        <v>16</v>
      </c>
      <c r="AU30" s="213">
        <v>2524.2827151854453</v>
      </c>
      <c r="AV30" s="214">
        <f t="shared" si="25"/>
        <v>157.76766969909033</v>
      </c>
      <c r="AW30" s="211">
        <f t="shared" si="34"/>
        <v>8</v>
      </c>
      <c r="AX30" s="501"/>
    </row>
    <row r="31" spans="2:50" ht="14.25" hidden="1" customHeight="1" outlineLevel="1">
      <c r="B31" s="460"/>
      <c r="C31" s="209">
        <v>5</v>
      </c>
      <c r="D31" s="212" t="s">
        <v>238</v>
      </c>
      <c r="E31" s="213">
        <v>6</v>
      </c>
      <c r="F31" s="209">
        <v>2600</v>
      </c>
      <c r="G31" s="214">
        <f t="shared" si="19"/>
        <v>433.33333333333331</v>
      </c>
      <c r="H31" s="501"/>
      <c r="I31" s="215">
        <f t="shared" si="26"/>
        <v>6</v>
      </c>
      <c r="J31" s="215">
        <f t="shared" si="26"/>
        <v>2177.1912012309244</v>
      </c>
      <c r="K31" s="216">
        <f t="shared" si="26"/>
        <v>362.86520020515411</v>
      </c>
      <c r="L31" s="502"/>
      <c r="M31" s="215">
        <f>RANK(K31, K$27:$K$41)</f>
        <v>2</v>
      </c>
      <c r="N31" s="460"/>
      <c r="O31" s="460"/>
      <c r="P31" s="209">
        <v>6</v>
      </c>
      <c r="Q31" s="213">
        <v>2184.3353916152032</v>
      </c>
      <c r="R31" s="214">
        <f t="shared" si="27"/>
        <v>364.05589860253389</v>
      </c>
      <c r="S31" s="211">
        <f t="shared" si="28"/>
        <v>1</v>
      </c>
      <c r="T31" s="501"/>
      <c r="U31" s="209">
        <v>6</v>
      </c>
      <c r="V31" s="213">
        <v>2185.3439999999946</v>
      </c>
      <c r="W31" s="214">
        <f t="shared" si="20"/>
        <v>364.22399999999908</v>
      </c>
      <c r="X31" s="211">
        <f t="shared" si="29"/>
        <v>1</v>
      </c>
      <c r="Y31" s="501"/>
      <c r="Z31" s="209">
        <v>6</v>
      </c>
      <c r="AA31" s="213">
        <v>2181.7406749555948</v>
      </c>
      <c r="AB31" s="214">
        <f t="shared" si="21"/>
        <v>363.62344582593249</v>
      </c>
      <c r="AC31" s="211">
        <f t="shared" si="30"/>
        <v>1</v>
      </c>
      <c r="AD31" s="501"/>
      <c r="AE31" s="209">
        <v>6</v>
      </c>
      <c r="AF31" s="213">
        <v>2171.1601690934658</v>
      </c>
      <c r="AG31" s="214">
        <f t="shared" si="22"/>
        <v>361.86002818224432</v>
      </c>
      <c r="AH31" s="211">
        <f t="shared" si="31"/>
        <v>2</v>
      </c>
      <c r="AI31" s="501"/>
      <c r="AJ31" s="209">
        <v>6</v>
      </c>
      <c r="AK31" s="213">
        <v>2171.9882468168398</v>
      </c>
      <c r="AL31" s="214">
        <f t="shared" si="23"/>
        <v>361.99804113613999</v>
      </c>
      <c r="AM31" s="211">
        <f t="shared" si="32"/>
        <v>2</v>
      </c>
      <c r="AN31" s="501"/>
      <c r="AO31" s="209">
        <v>6</v>
      </c>
      <c r="AP31" s="213">
        <v>2172.9083665338603</v>
      </c>
      <c r="AQ31" s="214">
        <f t="shared" si="24"/>
        <v>362.15139442231003</v>
      </c>
      <c r="AR31" s="211">
        <f t="shared" si="33"/>
        <v>2</v>
      </c>
      <c r="AS31" s="501"/>
      <c r="AT31" s="209">
        <v>6</v>
      </c>
      <c r="AU31" s="213">
        <v>2172.8615596015111</v>
      </c>
      <c r="AV31" s="214">
        <f t="shared" si="25"/>
        <v>362.14359326691851</v>
      </c>
      <c r="AW31" s="211">
        <f t="shared" si="34"/>
        <v>2</v>
      </c>
      <c r="AX31" s="501"/>
    </row>
    <row r="32" spans="2:50" ht="14.25" hidden="1" customHeight="1" outlineLevel="1">
      <c r="B32" s="460"/>
      <c r="C32" s="209">
        <v>6</v>
      </c>
      <c r="D32" s="212" t="s">
        <v>239</v>
      </c>
      <c r="E32" s="213">
        <v>20</v>
      </c>
      <c r="F32" s="209">
        <v>2600</v>
      </c>
      <c r="G32" s="214">
        <f t="shared" si="19"/>
        <v>130</v>
      </c>
      <c r="H32" s="501"/>
      <c r="I32" s="215">
        <f t="shared" si="26"/>
        <v>20</v>
      </c>
      <c r="J32" s="215">
        <f t="shared" si="26"/>
        <v>2248.8497083186094</v>
      </c>
      <c r="K32" s="216">
        <f t="shared" si="26"/>
        <v>112.44248541593048</v>
      </c>
      <c r="L32" s="502"/>
      <c r="M32" s="215">
        <f>RANK(K32, K$27:$K$41)</f>
        <v>9</v>
      </c>
      <c r="N32" s="460"/>
      <c r="O32" s="460"/>
      <c r="P32" s="209">
        <v>20</v>
      </c>
      <c r="Q32" s="213">
        <v>2244.6196896464021</v>
      </c>
      <c r="R32" s="214">
        <f t="shared" si="27"/>
        <v>112.23098448232011</v>
      </c>
      <c r="S32" s="211">
        <f t="shared" si="28"/>
        <v>9</v>
      </c>
      <c r="T32" s="501"/>
      <c r="U32" s="209">
        <v>20</v>
      </c>
      <c r="V32" s="213">
        <v>2247.4151436031289</v>
      </c>
      <c r="W32" s="214">
        <f t="shared" si="20"/>
        <v>112.37075718015645</v>
      </c>
      <c r="X32" s="211">
        <f t="shared" si="29"/>
        <v>9</v>
      </c>
      <c r="Y32" s="501"/>
      <c r="Z32" s="209">
        <v>20</v>
      </c>
      <c r="AA32" s="213">
        <v>2249.0322580645184</v>
      </c>
      <c r="AB32" s="214">
        <f t="shared" si="21"/>
        <v>112.45161290322592</v>
      </c>
      <c r="AC32" s="211">
        <f t="shared" si="30"/>
        <v>9</v>
      </c>
      <c r="AD32" s="501"/>
      <c r="AE32" s="209">
        <v>20</v>
      </c>
      <c r="AF32" s="213">
        <v>2249.2776886035317</v>
      </c>
      <c r="AG32" s="214">
        <f t="shared" si="22"/>
        <v>112.46388443017659</v>
      </c>
      <c r="AH32" s="211">
        <f t="shared" si="31"/>
        <v>9</v>
      </c>
      <c r="AI32" s="501"/>
      <c r="AJ32" s="209">
        <v>20</v>
      </c>
      <c r="AK32" s="213">
        <v>2249.9999999999959</v>
      </c>
      <c r="AL32" s="214">
        <f t="shared" si="23"/>
        <v>112.4999999999998</v>
      </c>
      <c r="AM32" s="211">
        <f t="shared" si="32"/>
        <v>9</v>
      </c>
      <c r="AN32" s="501"/>
      <c r="AO32" s="209">
        <v>20</v>
      </c>
      <c r="AP32" s="213">
        <v>2250.9090909090878</v>
      </c>
      <c r="AQ32" s="214">
        <f t="shared" si="24"/>
        <v>112.54545454545439</v>
      </c>
      <c r="AR32" s="211">
        <f t="shared" si="33"/>
        <v>9</v>
      </c>
      <c r="AS32" s="501"/>
      <c r="AT32" s="209">
        <v>20</v>
      </c>
      <c r="AU32" s="213">
        <v>2250.6940874036009</v>
      </c>
      <c r="AV32" s="214">
        <f t="shared" si="25"/>
        <v>112.53470437018004</v>
      </c>
      <c r="AW32" s="211">
        <f t="shared" si="34"/>
        <v>9</v>
      </c>
      <c r="AX32" s="501"/>
    </row>
    <row r="33" spans="1:50" ht="14.25" hidden="1" customHeight="1" outlineLevel="1">
      <c r="B33" s="460"/>
      <c r="C33" s="209">
        <v>7</v>
      </c>
      <c r="D33" s="212" t="s">
        <v>240</v>
      </c>
      <c r="E33" s="213">
        <v>6</v>
      </c>
      <c r="F33" s="209">
        <v>2600</v>
      </c>
      <c r="G33" s="214">
        <f t="shared" si="19"/>
        <v>433.33333333333331</v>
      </c>
      <c r="H33" s="501"/>
      <c r="I33" s="215">
        <f t="shared" si="26"/>
        <v>6</v>
      </c>
      <c r="J33" s="215">
        <f t="shared" si="26"/>
        <v>2178.7070393623444</v>
      </c>
      <c r="K33" s="216">
        <f t="shared" si="26"/>
        <v>363.11783989372407</v>
      </c>
      <c r="L33" s="502"/>
      <c r="M33" s="215">
        <f>RANK(K33, K$27:$K$41)</f>
        <v>1</v>
      </c>
      <c r="N33" s="460"/>
      <c r="O33" s="460"/>
      <c r="P33" s="209">
        <v>6</v>
      </c>
      <c r="Q33" s="213">
        <v>2105.0649350649351</v>
      </c>
      <c r="R33" s="214">
        <f t="shared" si="27"/>
        <v>350.84415584415586</v>
      </c>
      <c r="S33" s="211">
        <f t="shared" si="28"/>
        <v>3</v>
      </c>
      <c r="T33" s="501"/>
      <c r="U33" s="209">
        <v>6</v>
      </c>
      <c r="V33" s="213">
        <v>2130.8354430379763</v>
      </c>
      <c r="W33" s="214">
        <f t="shared" si="20"/>
        <v>355.13924050632937</v>
      </c>
      <c r="X33" s="211">
        <f t="shared" si="29"/>
        <v>3</v>
      </c>
      <c r="Y33" s="501"/>
      <c r="Z33" s="209">
        <v>6</v>
      </c>
      <c r="AA33" s="213">
        <v>2169.4559099437197</v>
      </c>
      <c r="AB33" s="214">
        <f t="shared" si="21"/>
        <v>361.57598499061993</v>
      </c>
      <c r="AC33" s="211">
        <f t="shared" si="30"/>
        <v>3</v>
      </c>
      <c r="AD33" s="501"/>
      <c r="AE33" s="209">
        <v>6</v>
      </c>
      <c r="AF33" s="213">
        <v>2204.5714285714289</v>
      </c>
      <c r="AG33" s="214">
        <f t="shared" si="22"/>
        <v>367.4285714285715</v>
      </c>
      <c r="AH33" s="211">
        <f t="shared" si="31"/>
        <v>1</v>
      </c>
      <c r="AI33" s="501"/>
      <c r="AJ33" s="209">
        <v>6</v>
      </c>
      <c r="AK33" s="213">
        <v>2210.3011940830543</v>
      </c>
      <c r="AL33" s="214">
        <f t="shared" si="23"/>
        <v>368.38353234717573</v>
      </c>
      <c r="AM33" s="211">
        <f t="shared" si="32"/>
        <v>1</v>
      </c>
      <c r="AN33" s="501"/>
      <c r="AO33" s="209">
        <v>6</v>
      </c>
      <c r="AP33" s="213">
        <v>2219.5396419437375</v>
      </c>
      <c r="AQ33" s="214">
        <f t="shared" si="24"/>
        <v>369.9232736572896</v>
      </c>
      <c r="AR33" s="211">
        <f t="shared" si="33"/>
        <v>1</v>
      </c>
      <c r="AS33" s="501"/>
      <c r="AT33" s="209">
        <v>6</v>
      </c>
      <c r="AU33" s="213">
        <v>2211.1807228915595</v>
      </c>
      <c r="AV33" s="214">
        <f t="shared" si="25"/>
        <v>368.53012048192659</v>
      </c>
      <c r="AW33" s="211">
        <f t="shared" si="34"/>
        <v>1</v>
      </c>
      <c r="AX33" s="501"/>
    </row>
    <row r="34" spans="1:50" ht="14.25" hidden="1" customHeight="1" outlineLevel="1">
      <c r="B34" s="460"/>
      <c r="C34" s="209">
        <v>8</v>
      </c>
      <c r="D34" s="212" t="s">
        <v>241</v>
      </c>
      <c r="E34" s="213">
        <v>9</v>
      </c>
      <c r="F34" s="209">
        <v>2600</v>
      </c>
      <c r="G34" s="214">
        <f t="shared" si="19"/>
        <v>288.88888888888891</v>
      </c>
      <c r="H34" s="501"/>
      <c r="I34" s="215">
        <f t="shared" si="26"/>
        <v>9</v>
      </c>
      <c r="J34" s="215">
        <f t="shared" si="26"/>
        <v>2173.7526198102537</v>
      </c>
      <c r="K34" s="216">
        <f t="shared" si="26"/>
        <v>241.52806886780601</v>
      </c>
      <c r="L34" s="502"/>
      <c r="M34" s="215">
        <f>RANK(K34, K$27:$K$41)</f>
        <v>5</v>
      </c>
      <c r="N34" s="460"/>
      <c r="O34" s="460"/>
      <c r="P34" s="209">
        <v>9</v>
      </c>
      <c r="Q34" s="213">
        <v>2109.1368451962376</v>
      </c>
      <c r="R34" s="214">
        <f t="shared" si="27"/>
        <v>234.34853835513752</v>
      </c>
      <c r="S34" s="211">
        <f t="shared" si="28"/>
        <v>6</v>
      </c>
      <c r="T34" s="501"/>
      <c r="U34" s="209">
        <v>9</v>
      </c>
      <c r="V34" s="213">
        <v>2138.9591200131345</v>
      </c>
      <c r="W34" s="214">
        <f t="shared" si="20"/>
        <v>237.66212444590383</v>
      </c>
      <c r="X34" s="211">
        <f t="shared" si="29"/>
        <v>5</v>
      </c>
      <c r="Y34" s="501"/>
      <c r="Z34" s="209">
        <v>9</v>
      </c>
      <c r="AA34" s="213">
        <v>2157.1104519281121</v>
      </c>
      <c r="AB34" s="214">
        <f t="shared" si="21"/>
        <v>239.67893910312355</v>
      </c>
      <c r="AC34" s="211">
        <f t="shared" si="30"/>
        <v>5</v>
      </c>
      <c r="AD34" s="501"/>
      <c r="AE34" s="209">
        <v>9</v>
      </c>
      <c r="AF34" s="213">
        <v>2179.1150442477883</v>
      </c>
      <c r="AG34" s="214">
        <f t="shared" si="22"/>
        <v>242.12389380530982</v>
      </c>
      <c r="AH34" s="211">
        <f t="shared" si="31"/>
        <v>5</v>
      </c>
      <c r="AI34" s="501"/>
      <c r="AJ34" s="209">
        <v>9</v>
      </c>
      <c r="AK34" s="213">
        <v>2205.064500716675</v>
      </c>
      <c r="AL34" s="214">
        <f t="shared" si="23"/>
        <v>245.00716674629723</v>
      </c>
      <c r="AM34" s="211">
        <f t="shared" si="32"/>
        <v>5</v>
      </c>
      <c r="AN34" s="501"/>
      <c r="AO34" s="209">
        <v>9</v>
      </c>
      <c r="AP34" s="213">
        <v>2214.9592996467541</v>
      </c>
      <c r="AQ34" s="214">
        <f t="shared" si="24"/>
        <v>246.10658884963934</v>
      </c>
      <c r="AR34" s="211">
        <f t="shared" si="33"/>
        <v>5</v>
      </c>
      <c r="AS34" s="501"/>
      <c r="AT34" s="209">
        <v>9</v>
      </c>
      <c r="AU34" s="213">
        <v>2211.9230769230753</v>
      </c>
      <c r="AV34" s="214">
        <f t="shared" si="25"/>
        <v>245.7692307692306</v>
      </c>
      <c r="AW34" s="211">
        <f t="shared" si="34"/>
        <v>5</v>
      </c>
      <c r="AX34" s="501"/>
    </row>
    <row r="35" spans="1:50" ht="14.25" hidden="1" customHeight="1" outlineLevel="1">
      <c r="B35" s="460"/>
      <c r="C35" s="209">
        <v>9</v>
      </c>
      <c r="D35" s="212" t="s">
        <v>242</v>
      </c>
      <c r="E35" s="213">
        <v>6</v>
      </c>
      <c r="F35" s="209">
        <v>2600</v>
      </c>
      <c r="G35" s="214">
        <f t="shared" si="19"/>
        <v>433.33333333333331</v>
      </c>
      <c r="H35" s="501"/>
      <c r="I35" s="215">
        <f t="shared" si="26"/>
        <v>6</v>
      </c>
      <c r="J35" s="215">
        <f t="shared" si="26"/>
        <v>2170.6845027535674</v>
      </c>
      <c r="K35" s="216">
        <f t="shared" si="26"/>
        <v>361.78075045892786</v>
      </c>
      <c r="L35" s="502"/>
      <c r="M35" s="215">
        <f>RANK(K35, K$27:$K$41)</f>
        <v>3</v>
      </c>
      <c r="N35" s="460"/>
      <c r="O35" s="460"/>
      <c r="P35" s="209">
        <v>6</v>
      </c>
      <c r="Q35" s="213">
        <v>2175.7205240174535</v>
      </c>
      <c r="R35" s="214">
        <f t="shared" si="27"/>
        <v>362.62008733624225</v>
      </c>
      <c r="S35" s="211">
        <f t="shared" si="28"/>
        <v>2</v>
      </c>
      <c r="T35" s="501"/>
      <c r="U35" s="209">
        <v>6</v>
      </c>
      <c r="V35" s="213">
        <v>2177.6326530612223</v>
      </c>
      <c r="W35" s="214">
        <f t="shared" si="20"/>
        <v>362.9387755102037</v>
      </c>
      <c r="X35" s="211">
        <f t="shared" si="29"/>
        <v>2</v>
      </c>
      <c r="Y35" s="501"/>
      <c r="Z35" s="209">
        <v>6</v>
      </c>
      <c r="AA35" s="213">
        <v>2173.102529960051</v>
      </c>
      <c r="AB35" s="214">
        <f t="shared" si="21"/>
        <v>362.18375499334184</v>
      </c>
      <c r="AC35" s="211">
        <f t="shared" si="30"/>
        <v>2</v>
      </c>
      <c r="AD35" s="501"/>
      <c r="AE35" s="209">
        <v>6</v>
      </c>
      <c r="AF35" s="213">
        <v>2168.8073394495327</v>
      </c>
      <c r="AG35" s="214">
        <f t="shared" si="22"/>
        <v>361.46788990825547</v>
      </c>
      <c r="AH35" s="211">
        <f t="shared" si="31"/>
        <v>3</v>
      </c>
      <c r="AI35" s="501"/>
      <c r="AJ35" s="209">
        <v>6</v>
      </c>
      <c r="AK35" s="213">
        <v>2167.0979667282686</v>
      </c>
      <c r="AL35" s="214">
        <f t="shared" si="23"/>
        <v>361.18299445471143</v>
      </c>
      <c r="AM35" s="211">
        <f t="shared" si="32"/>
        <v>3</v>
      </c>
      <c r="AN35" s="501"/>
      <c r="AO35" s="209">
        <v>6</v>
      </c>
      <c r="AP35" s="213">
        <v>2165.217391304348</v>
      </c>
      <c r="AQ35" s="214">
        <f t="shared" si="24"/>
        <v>360.86956521739131</v>
      </c>
      <c r="AR35" s="211">
        <f t="shared" si="33"/>
        <v>3</v>
      </c>
      <c r="AS35" s="501"/>
      <c r="AT35" s="209">
        <v>6</v>
      </c>
      <c r="AU35" s="213">
        <v>2167.2131147540958</v>
      </c>
      <c r="AV35" s="214">
        <f t="shared" si="25"/>
        <v>361.20218579234933</v>
      </c>
      <c r="AW35" s="211">
        <f t="shared" si="34"/>
        <v>3</v>
      </c>
      <c r="AX35" s="501"/>
    </row>
    <row r="36" spans="1:50" ht="14.25" hidden="1" customHeight="1" outlineLevel="1">
      <c r="B36" s="460"/>
      <c r="C36" s="209">
        <v>10</v>
      </c>
      <c r="D36" s="212"/>
      <c r="E36" s="213"/>
      <c r="F36" s="209"/>
      <c r="G36" s="214"/>
      <c r="H36" s="501"/>
      <c r="I36" s="215"/>
      <c r="J36" s="215"/>
      <c r="K36" s="216"/>
      <c r="L36" s="502"/>
      <c r="M36" s="215"/>
      <c r="N36" s="460"/>
      <c r="O36" s="460"/>
      <c r="P36" s="209"/>
      <c r="Q36" s="213"/>
      <c r="R36" s="209"/>
      <c r="S36" s="211"/>
      <c r="T36" s="501"/>
      <c r="U36" s="209"/>
      <c r="V36" s="213"/>
      <c r="W36" s="214"/>
      <c r="X36" s="211"/>
      <c r="Y36" s="501"/>
      <c r="Z36" s="209"/>
      <c r="AA36" s="213"/>
      <c r="AB36" s="214"/>
      <c r="AC36" s="211"/>
      <c r="AD36" s="501"/>
      <c r="AE36" s="209"/>
      <c r="AF36" s="213"/>
      <c r="AG36" s="214"/>
      <c r="AH36" s="211"/>
      <c r="AI36" s="501"/>
      <c r="AJ36" s="209"/>
      <c r="AK36" s="213"/>
      <c r="AL36" s="214"/>
      <c r="AM36" s="211"/>
      <c r="AN36" s="501"/>
      <c r="AO36" s="209"/>
      <c r="AP36" s="213"/>
      <c r="AQ36" s="214"/>
      <c r="AR36" s="211"/>
      <c r="AS36" s="501"/>
      <c r="AT36" s="209"/>
      <c r="AU36" s="213"/>
      <c r="AV36" s="214"/>
      <c r="AW36" s="211"/>
      <c r="AX36" s="501"/>
    </row>
    <row r="37" spans="1:50" ht="14.25" hidden="1" customHeight="1" outlineLevel="1">
      <c r="B37" s="460"/>
      <c r="C37" s="209">
        <v>11</v>
      </c>
      <c r="D37" s="212"/>
      <c r="E37" s="213"/>
      <c r="F37" s="209"/>
      <c r="G37" s="214"/>
      <c r="H37" s="501"/>
      <c r="I37" s="215"/>
      <c r="J37" s="215"/>
      <c r="K37" s="216"/>
      <c r="L37" s="502"/>
      <c r="M37" s="215"/>
      <c r="N37" s="460"/>
      <c r="O37" s="460"/>
      <c r="P37" s="209"/>
      <c r="Q37" s="213"/>
      <c r="R37" s="209"/>
      <c r="S37" s="211"/>
      <c r="T37" s="501"/>
      <c r="U37" s="209"/>
      <c r="V37" s="213"/>
      <c r="W37" s="214"/>
      <c r="X37" s="211"/>
      <c r="Y37" s="501"/>
      <c r="Z37" s="209"/>
      <c r="AA37" s="213"/>
      <c r="AB37" s="214"/>
      <c r="AC37" s="211"/>
      <c r="AD37" s="501"/>
      <c r="AE37" s="209"/>
      <c r="AF37" s="213"/>
      <c r="AG37" s="214"/>
      <c r="AH37" s="211"/>
      <c r="AI37" s="501"/>
      <c r="AJ37" s="209"/>
      <c r="AK37" s="213"/>
      <c r="AL37" s="214"/>
      <c r="AM37" s="211"/>
      <c r="AN37" s="501"/>
      <c r="AO37" s="209"/>
      <c r="AP37" s="213"/>
      <c r="AQ37" s="214"/>
      <c r="AR37" s="211"/>
      <c r="AS37" s="501"/>
      <c r="AT37" s="209"/>
      <c r="AU37" s="213"/>
      <c r="AV37" s="214"/>
      <c r="AW37" s="211"/>
      <c r="AX37" s="501"/>
    </row>
    <row r="38" spans="1:50" ht="14.25" hidden="1" customHeight="1" outlineLevel="1">
      <c r="B38" s="460"/>
      <c r="C38" s="209">
        <v>12</v>
      </c>
      <c r="D38" s="212"/>
      <c r="E38" s="213"/>
      <c r="F38" s="209"/>
      <c r="G38" s="214"/>
      <c r="H38" s="501"/>
      <c r="I38" s="215"/>
      <c r="J38" s="215"/>
      <c r="K38" s="216"/>
      <c r="L38" s="502"/>
      <c r="M38" s="215"/>
      <c r="N38" s="460"/>
      <c r="O38" s="460"/>
      <c r="P38" s="209"/>
      <c r="Q38" s="213"/>
      <c r="R38" s="209"/>
      <c r="S38" s="211"/>
      <c r="T38" s="501"/>
      <c r="U38" s="209"/>
      <c r="V38" s="213"/>
      <c r="W38" s="214"/>
      <c r="X38" s="211"/>
      <c r="Y38" s="501"/>
      <c r="Z38" s="209"/>
      <c r="AA38" s="213"/>
      <c r="AB38" s="214"/>
      <c r="AC38" s="211"/>
      <c r="AD38" s="501"/>
      <c r="AE38" s="209"/>
      <c r="AF38" s="213"/>
      <c r="AG38" s="214"/>
      <c r="AH38" s="211"/>
      <c r="AI38" s="501"/>
      <c r="AJ38" s="209"/>
      <c r="AK38" s="213"/>
      <c r="AL38" s="214"/>
      <c r="AM38" s="211"/>
      <c r="AN38" s="501"/>
      <c r="AO38" s="209"/>
      <c r="AP38" s="213"/>
      <c r="AQ38" s="214"/>
      <c r="AR38" s="211"/>
      <c r="AS38" s="501"/>
      <c r="AT38" s="209"/>
      <c r="AU38" s="213"/>
      <c r="AV38" s="214"/>
      <c r="AW38" s="211"/>
      <c r="AX38" s="501"/>
    </row>
    <row r="39" spans="1:50" ht="14.25" hidden="1" customHeight="1" outlineLevel="1">
      <c r="B39" s="460"/>
      <c r="C39" s="209">
        <v>13</v>
      </c>
      <c r="D39" s="212"/>
      <c r="E39" s="213"/>
      <c r="F39" s="209"/>
      <c r="G39" s="214"/>
      <c r="H39" s="501"/>
      <c r="I39" s="215"/>
      <c r="J39" s="215"/>
      <c r="K39" s="216"/>
      <c r="L39" s="502"/>
      <c r="M39" s="215"/>
      <c r="N39" s="460"/>
      <c r="O39" s="460"/>
      <c r="P39" s="209"/>
      <c r="Q39" s="213"/>
      <c r="R39" s="209"/>
      <c r="S39" s="211"/>
      <c r="T39" s="501"/>
      <c r="U39" s="209"/>
      <c r="V39" s="213"/>
      <c r="W39" s="214"/>
      <c r="X39" s="211"/>
      <c r="Y39" s="501"/>
      <c r="Z39" s="209"/>
      <c r="AA39" s="213"/>
      <c r="AB39" s="214"/>
      <c r="AC39" s="211"/>
      <c r="AD39" s="501"/>
      <c r="AE39" s="209"/>
      <c r="AF39" s="213"/>
      <c r="AG39" s="214"/>
      <c r="AH39" s="211"/>
      <c r="AI39" s="501"/>
      <c r="AJ39" s="209"/>
      <c r="AK39" s="213"/>
      <c r="AL39" s="214"/>
      <c r="AM39" s="211"/>
      <c r="AN39" s="501"/>
      <c r="AO39" s="209"/>
      <c r="AP39" s="213"/>
      <c r="AQ39" s="214"/>
      <c r="AR39" s="211"/>
      <c r="AS39" s="501"/>
      <c r="AT39" s="209"/>
      <c r="AU39" s="213"/>
      <c r="AV39" s="214"/>
      <c r="AW39" s="211"/>
      <c r="AX39" s="501"/>
    </row>
    <row r="40" spans="1:50" ht="14.25" hidden="1" customHeight="1" outlineLevel="1">
      <c r="B40" s="460"/>
      <c r="C40" s="209">
        <v>14</v>
      </c>
      <c r="D40" s="212"/>
      <c r="E40" s="213"/>
      <c r="F40" s="209"/>
      <c r="G40" s="214"/>
      <c r="H40" s="501"/>
      <c r="I40" s="215"/>
      <c r="J40" s="215"/>
      <c r="K40" s="216"/>
      <c r="L40" s="502"/>
      <c r="M40" s="215"/>
      <c r="N40" s="460"/>
      <c r="O40" s="460"/>
      <c r="P40" s="209"/>
      <c r="Q40" s="213"/>
      <c r="R40" s="209"/>
      <c r="S40" s="211"/>
      <c r="T40" s="501"/>
      <c r="U40" s="209"/>
      <c r="V40" s="213"/>
      <c r="W40" s="214"/>
      <c r="X40" s="211"/>
      <c r="Y40" s="501"/>
      <c r="Z40" s="209"/>
      <c r="AA40" s="213"/>
      <c r="AB40" s="214"/>
      <c r="AC40" s="211"/>
      <c r="AD40" s="501"/>
      <c r="AE40" s="209"/>
      <c r="AF40" s="213"/>
      <c r="AG40" s="214"/>
      <c r="AH40" s="211"/>
      <c r="AI40" s="501"/>
      <c r="AJ40" s="209"/>
      <c r="AK40" s="213"/>
      <c r="AL40" s="214"/>
      <c r="AM40" s="211"/>
      <c r="AN40" s="501"/>
      <c r="AO40" s="209"/>
      <c r="AP40" s="213"/>
      <c r="AQ40" s="214"/>
      <c r="AR40" s="211"/>
      <c r="AS40" s="501"/>
      <c r="AT40" s="209"/>
      <c r="AU40" s="213"/>
      <c r="AV40" s="214"/>
      <c r="AW40" s="211"/>
      <c r="AX40" s="501"/>
    </row>
    <row r="41" spans="1:50" ht="14.25" hidden="1" customHeight="1" outlineLevel="1">
      <c r="B41" s="460"/>
      <c r="C41" s="209">
        <v>15</v>
      </c>
      <c r="D41" s="212"/>
      <c r="E41" s="213"/>
      <c r="F41" s="209"/>
      <c r="G41" s="214"/>
      <c r="H41" s="501"/>
      <c r="I41" s="215"/>
      <c r="J41" s="215"/>
      <c r="K41" s="216"/>
      <c r="L41" s="502"/>
      <c r="M41" s="215"/>
      <c r="N41" s="460"/>
      <c r="O41" s="460"/>
      <c r="P41" s="209"/>
      <c r="Q41" s="213"/>
      <c r="R41" s="214"/>
      <c r="S41" s="211"/>
      <c r="T41" s="501"/>
      <c r="U41" s="209"/>
      <c r="V41" s="213"/>
      <c r="W41" s="214"/>
      <c r="X41" s="211"/>
      <c r="Y41" s="501"/>
      <c r="Z41" s="209"/>
      <c r="AA41" s="213"/>
      <c r="AB41" s="214"/>
      <c r="AC41" s="211"/>
      <c r="AD41" s="501"/>
      <c r="AE41" s="209"/>
      <c r="AF41" s="213"/>
      <c r="AG41" s="214"/>
      <c r="AH41" s="211"/>
      <c r="AI41" s="501"/>
      <c r="AJ41" s="209"/>
      <c r="AK41" s="213"/>
      <c r="AL41" s="214"/>
      <c r="AM41" s="211"/>
      <c r="AN41" s="501"/>
      <c r="AO41" s="209"/>
      <c r="AP41" s="213"/>
      <c r="AQ41" s="214"/>
      <c r="AR41" s="211"/>
      <c r="AS41" s="501"/>
      <c r="AT41" s="209"/>
      <c r="AU41" s="213"/>
      <c r="AV41" s="214"/>
      <c r="AW41" s="211"/>
      <c r="AX41" s="501"/>
    </row>
    <row r="42" spans="1:50" ht="14.25" hidden="1" customHeight="1" outlineLevel="1" collapsed="1">
      <c r="B42" s="552" t="s">
        <v>224</v>
      </c>
      <c r="C42" s="503"/>
      <c r="D42" s="503"/>
      <c r="E42" s="503"/>
      <c r="F42" s="503"/>
      <c r="G42" s="503"/>
      <c r="H42" s="503"/>
      <c r="I42" s="503"/>
      <c r="J42" s="503"/>
      <c r="K42" s="503"/>
      <c r="L42" s="503"/>
      <c r="M42" s="504"/>
      <c r="N42" s="521" t="s">
        <v>128</v>
      </c>
      <c r="O42" s="521" t="s">
        <v>77</v>
      </c>
      <c r="P42" s="559">
        <v>45881</v>
      </c>
      <c r="Q42" s="560"/>
      <c r="R42" s="560"/>
      <c r="S42" s="560"/>
      <c r="T42" s="560"/>
      <c r="U42" s="561">
        <f>P42+1</f>
        <v>45882</v>
      </c>
      <c r="V42" s="562"/>
      <c r="W42" s="562"/>
      <c r="X42" s="562"/>
      <c r="Y42" s="562"/>
      <c r="Z42" s="559">
        <f t="shared" ref="Z42" si="35">U42+1</f>
        <v>45883</v>
      </c>
      <c r="AA42" s="560"/>
      <c r="AB42" s="560"/>
      <c r="AC42" s="560"/>
      <c r="AD42" s="560"/>
      <c r="AE42" s="561">
        <f t="shared" ref="AE42" si="36">Z42+1</f>
        <v>45884</v>
      </c>
      <c r="AF42" s="562"/>
      <c r="AG42" s="562"/>
      <c r="AH42" s="562"/>
      <c r="AI42" s="562"/>
      <c r="AJ42" s="563">
        <f t="shared" ref="AJ42" si="37">AE42+1</f>
        <v>45885</v>
      </c>
      <c r="AK42" s="564"/>
      <c r="AL42" s="564"/>
      <c r="AM42" s="564"/>
      <c r="AN42" s="565"/>
      <c r="AO42" s="561">
        <f t="shared" ref="AO42" si="38">AJ42+1</f>
        <v>45886</v>
      </c>
      <c r="AP42" s="562"/>
      <c r="AQ42" s="562"/>
      <c r="AR42" s="562"/>
      <c r="AS42" s="562"/>
      <c r="AT42" s="563">
        <f t="shared" ref="AT42" si="39">AO42+1</f>
        <v>45887</v>
      </c>
      <c r="AU42" s="564"/>
      <c r="AV42" s="564"/>
      <c r="AW42" s="564"/>
      <c r="AX42" s="565"/>
    </row>
    <row r="43" spans="1:50" ht="14.25" hidden="1" customHeight="1" outlineLevel="1">
      <c r="B43" s="505"/>
      <c r="C43" s="505"/>
      <c r="D43" s="505"/>
      <c r="E43" s="505"/>
      <c r="F43" s="505"/>
      <c r="G43" s="505"/>
      <c r="H43" s="505"/>
      <c r="I43" s="505"/>
      <c r="J43" s="505"/>
      <c r="K43" s="505"/>
      <c r="L43" s="505"/>
      <c r="M43" s="506"/>
      <c r="N43" s="523"/>
      <c r="O43" s="523"/>
      <c r="P43" s="566">
        <f>P42</f>
        <v>45881</v>
      </c>
      <c r="Q43" s="566"/>
      <c r="R43" s="566"/>
      <c r="S43" s="566"/>
      <c r="T43" s="566"/>
      <c r="U43" s="567">
        <f>U42</f>
        <v>45882</v>
      </c>
      <c r="V43" s="567"/>
      <c r="W43" s="567"/>
      <c r="X43" s="567"/>
      <c r="Y43" s="567"/>
      <c r="Z43" s="566">
        <f t="shared" ref="Z43" si="40">Z42</f>
        <v>45883</v>
      </c>
      <c r="AA43" s="566"/>
      <c r="AB43" s="566"/>
      <c r="AC43" s="566"/>
      <c r="AD43" s="566"/>
      <c r="AE43" s="567">
        <f t="shared" ref="AE43" si="41">AE42</f>
        <v>45884</v>
      </c>
      <c r="AF43" s="567"/>
      <c r="AG43" s="567"/>
      <c r="AH43" s="567"/>
      <c r="AI43" s="567"/>
      <c r="AJ43" s="568">
        <f t="shared" ref="AJ43" si="42">AJ42</f>
        <v>45885</v>
      </c>
      <c r="AK43" s="569"/>
      <c r="AL43" s="569"/>
      <c r="AM43" s="569"/>
      <c r="AN43" s="570"/>
      <c r="AO43" s="567">
        <f t="shared" ref="AO43" si="43">AO42</f>
        <v>45886</v>
      </c>
      <c r="AP43" s="567"/>
      <c r="AQ43" s="567"/>
      <c r="AR43" s="567"/>
      <c r="AS43" s="567"/>
      <c r="AT43" s="568">
        <f t="shared" ref="AT43" si="44">AT42</f>
        <v>45887</v>
      </c>
      <c r="AU43" s="569"/>
      <c r="AV43" s="569"/>
      <c r="AW43" s="569"/>
      <c r="AX43" s="570"/>
    </row>
    <row r="44" spans="1:50" ht="14.25" hidden="1" customHeight="1" outlineLevel="1">
      <c r="B44" s="460" t="s">
        <v>129</v>
      </c>
      <c r="C44" s="460" t="s">
        <v>130</v>
      </c>
      <c r="D44" s="460"/>
      <c r="E44" s="460" t="s">
        <v>131</v>
      </c>
      <c r="F44" s="460"/>
      <c r="G44" s="460"/>
      <c r="H44" s="460" t="s">
        <v>132</v>
      </c>
      <c r="I44" s="499" t="s">
        <v>133</v>
      </c>
      <c r="J44" s="499"/>
      <c r="K44" s="499"/>
      <c r="L44" s="499" t="s">
        <v>132</v>
      </c>
      <c r="M44" s="499" t="s">
        <v>134</v>
      </c>
      <c r="N44" s="460"/>
      <c r="O44" s="460" t="s">
        <v>135</v>
      </c>
      <c r="P44" s="460" t="s">
        <v>136</v>
      </c>
      <c r="Q44" s="460"/>
      <c r="R44" s="460"/>
      <c r="S44" s="460"/>
      <c r="T44" s="460" t="s">
        <v>132</v>
      </c>
      <c r="U44" s="460" t="s">
        <v>136</v>
      </c>
      <c r="V44" s="460"/>
      <c r="W44" s="460"/>
      <c r="X44" s="460"/>
      <c r="Y44" s="460" t="s">
        <v>132</v>
      </c>
      <c r="Z44" s="460" t="s">
        <v>136</v>
      </c>
      <c r="AA44" s="460"/>
      <c r="AB44" s="460"/>
      <c r="AC44" s="460"/>
      <c r="AD44" s="460" t="s">
        <v>132</v>
      </c>
      <c r="AE44" s="460" t="s">
        <v>136</v>
      </c>
      <c r="AF44" s="460"/>
      <c r="AG44" s="460"/>
      <c r="AH44" s="460"/>
      <c r="AI44" s="460" t="s">
        <v>132</v>
      </c>
      <c r="AJ44" s="460" t="s">
        <v>136</v>
      </c>
      <c r="AK44" s="460"/>
      <c r="AL44" s="460"/>
      <c r="AM44" s="460"/>
      <c r="AN44" s="460" t="s">
        <v>132</v>
      </c>
      <c r="AO44" s="460" t="s">
        <v>136</v>
      </c>
      <c r="AP44" s="460"/>
      <c r="AQ44" s="460"/>
      <c r="AR44" s="460"/>
      <c r="AS44" s="460" t="s">
        <v>132</v>
      </c>
      <c r="AT44" s="460" t="s">
        <v>136</v>
      </c>
      <c r="AU44" s="460"/>
      <c r="AV44" s="460"/>
      <c r="AW44" s="460"/>
      <c r="AX44" s="460" t="s">
        <v>132</v>
      </c>
    </row>
    <row r="45" spans="1:50" ht="14.25" hidden="1" customHeight="1" outlineLevel="1">
      <c r="B45" s="460"/>
      <c r="C45" s="460"/>
      <c r="D45" s="460"/>
      <c r="E45" s="460" t="s">
        <v>137</v>
      </c>
      <c r="F45" s="460"/>
      <c r="G45" s="460"/>
      <c r="H45" s="460"/>
      <c r="I45" s="499" t="s">
        <v>137</v>
      </c>
      <c r="J45" s="499"/>
      <c r="K45" s="499"/>
      <c r="L45" s="499"/>
      <c r="M45" s="499"/>
      <c r="N45" s="460"/>
      <c r="O45" s="460"/>
      <c r="P45" s="460" t="s">
        <v>138</v>
      </c>
      <c r="Q45" s="460"/>
      <c r="R45" s="460"/>
      <c r="S45" s="460"/>
      <c r="T45" s="460"/>
      <c r="U45" s="460" t="s">
        <v>138</v>
      </c>
      <c r="V45" s="460"/>
      <c r="W45" s="460"/>
      <c r="X45" s="460"/>
      <c r="Y45" s="460"/>
      <c r="Z45" s="460" t="s">
        <v>138</v>
      </c>
      <c r="AA45" s="460"/>
      <c r="AB45" s="460"/>
      <c r="AC45" s="460"/>
      <c r="AD45" s="460"/>
      <c r="AE45" s="460" t="s">
        <v>138</v>
      </c>
      <c r="AF45" s="460"/>
      <c r="AG45" s="460"/>
      <c r="AH45" s="460"/>
      <c r="AI45" s="460"/>
      <c r="AJ45" s="460" t="s">
        <v>138</v>
      </c>
      <c r="AK45" s="460"/>
      <c r="AL45" s="460"/>
      <c r="AM45" s="460"/>
      <c r="AN45" s="460"/>
      <c r="AO45" s="460" t="s">
        <v>138</v>
      </c>
      <c r="AP45" s="460"/>
      <c r="AQ45" s="460"/>
      <c r="AR45" s="460"/>
      <c r="AS45" s="460"/>
      <c r="AT45" s="460" t="s">
        <v>138</v>
      </c>
      <c r="AU45" s="460"/>
      <c r="AV45" s="460"/>
      <c r="AW45" s="460"/>
      <c r="AX45" s="460"/>
    </row>
    <row r="46" spans="1:50" ht="14.25" hidden="1" customHeight="1" outlineLevel="1">
      <c r="B46" s="460"/>
      <c r="C46" s="460"/>
      <c r="D46" s="460"/>
      <c r="E46" s="209" t="s">
        <v>139</v>
      </c>
      <c r="F46" s="209" t="s">
        <v>140</v>
      </c>
      <c r="G46" s="209" t="s">
        <v>141</v>
      </c>
      <c r="H46" s="460"/>
      <c r="I46" s="210" t="s">
        <v>139</v>
      </c>
      <c r="J46" s="210" t="s">
        <v>140</v>
      </c>
      <c r="K46" s="210" t="s">
        <v>141</v>
      </c>
      <c r="L46" s="499"/>
      <c r="M46" s="499"/>
      <c r="N46" s="460"/>
      <c r="O46" s="460"/>
      <c r="P46" s="209" t="s">
        <v>139</v>
      </c>
      <c r="Q46" s="209" t="s">
        <v>140</v>
      </c>
      <c r="R46" s="209" t="s">
        <v>141</v>
      </c>
      <c r="S46" s="211" t="s">
        <v>134</v>
      </c>
      <c r="T46" s="460"/>
      <c r="U46" s="209" t="s">
        <v>139</v>
      </c>
      <c r="V46" s="209" t="s">
        <v>140</v>
      </c>
      <c r="W46" s="209" t="s">
        <v>141</v>
      </c>
      <c r="X46" s="211" t="s">
        <v>134</v>
      </c>
      <c r="Y46" s="460"/>
      <c r="Z46" s="209" t="s">
        <v>139</v>
      </c>
      <c r="AA46" s="209" t="s">
        <v>140</v>
      </c>
      <c r="AB46" s="209" t="s">
        <v>141</v>
      </c>
      <c r="AC46" s="211" t="s">
        <v>134</v>
      </c>
      <c r="AD46" s="460"/>
      <c r="AE46" s="209" t="s">
        <v>139</v>
      </c>
      <c r="AF46" s="209" t="s">
        <v>140</v>
      </c>
      <c r="AG46" s="209" t="s">
        <v>141</v>
      </c>
      <c r="AH46" s="211" t="s">
        <v>134</v>
      </c>
      <c r="AI46" s="460"/>
      <c r="AJ46" s="209" t="s">
        <v>139</v>
      </c>
      <c r="AK46" s="209" t="s">
        <v>140</v>
      </c>
      <c r="AL46" s="209" t="s">
        <v>141</v>
      </c>
      <c r="AM46" s="211" t="s">
        <v>134</v>
      </c>
      <c r="AN46" s="460"/>
      <c r="AO46" s="209" t="s">
        <v>139</v>
      </c>
      <c r="AP46" s="209" t="s">
        <v>140</v>
      </c>
      <c r="AQ46" s="209" t="s">
        <v>141</v>
      </c>
      <c r="AR46" s="211" t="s">
        <v>134</v>
      </c>
      <c r="AS46" s="460"/>
      <c r="AT46" s="209" t="s">
        <v>139</v>
      </c>
      <c r="AU46" s="209" t="s">
        <v>140</v>
      </c>
      <c r="AV46" s="209" t="s">
        <v>141</v>
      </c>
      <c r="AW46" s="211" t="s">
        <v>134</v>
      </c>
      <c r="AX46" s="460"/>
    </row>
    <row r="47" spans="1:50" ht="14.25" hidden="1" customHeight="1" outlineLevel="1">
      <c r="A47" s="288"/>
      <c r="B47" s="460" t="s">
        <v>226</v>
      </c>
      <c r="C47" s="209">
        <v>1</v>
      </c>
      <c r="D47" s="212" t="s">
        <v>239</v>
      </c>
      <c r="E47" s="209">
        <v>20</v>
      </c>
      <c r="F47" s="209">
        <v>2600</v>
      </c>
      <c r="G47" s="214">
        <f t="shared" ref="G47:G55" si="45">F47/E47</f>
        <v>130</v>
      </c>
      <c r="H47" s="501">
        <f>AVERAGE(G47:G61)</f>
        <v>305.49017957351288</v>
      </c>
      <c r="I47" s="215">
        <f>AVERAGE(P47,U47,Z47,AE47,AJ47,AO47,AT47)</f>
        <v>20</v>
      </c>
      <c r="J47" s="215">
        <f>AVERAGE(Q47,V47,AA47,AF47,AK47,AP47,AU47)</f>
        <v>2249.677471342532</v>
      </c>
      <c r="K47" s="216">
        <f>AVERAGE(R47,W47,AB47,AG47,AL47,AQ47,AV47)</f>
        <v>112.48387356712661</v>
      </c>
      <c r="L47" s="502">
        <f>IFERROR(AVERAGE(K47:K61),"-")</f>
        <v>258.51878343874165</v>
      </c>
      <c r="M47" s="215">
        <f>RANK(K47, K$47:$K$61)</f>
        <v>9</v>
      </c>
      <c r="N47" s="460"/>
      <c r="O47" s="460"/>
      <c r="P47" s="209">
        <v>20</v>
      </c>
      <c r="Q47" s="213">
        <v>2251.3464991023307</v>
      </c>
      <c r="R47" s="214">
        <f t="shared" ref="R47:R55" si="46">Q47/P47</f>
        <v>112.56732495511653</v>
      </c>
      <c r="S47" s="211">
        <f>RANK(R47, R$47:R$61)</f>
        <v>9</v>
      </c>
      <c r="T47" s="501">
        <f>AVERAGE(R47:R61)</f>
        <v>258.60921225214059</v>
      </c>
      <c r="U47" s="209">
        <v>20</v>
      </c>
      <c r="V47" s="213">
        <v>2251.4252807371149</v>
      </c>
      <c r="W47" s="214">
        <f t="shared" ref="W47:W55" si="47">V47/U47</f>
        <v>112.57126403685575</v>
      </c>
      <c r="X47" s="211">
        <f>RANK(W47, W$47:W$61)</f>
        <v>9</v>
      </c>
      <c r="Y47" s="501">
        <f>AVERAGE(W47:W61)</f>
        <v>258.60681858621149</v>
      </c>
      <c r="Z47" s="209">
        <v>20</v>
      </c>
      <c r="AA47" s="213">
        <v>2251.3595166163104</v>
      </c>
      <c r="AB47" s="214">
        <f t="shared" ref="AB47:AB55" si="48">AA47/Z47</f>
        <v>112.56797583081553</v>
      </c>
      <c r="AC47" s="211">
        <f>RANK(AB47, AB$47:AB$61)</f>
        <v>9</v>
      </c>
      <c r="AD47" s="501">
        <f>AVERAGE(AB47:AB61)</f>
        <v>258.58670669369917</v>
      </c>
      <c r="AE47" s="209">
        <v>20</v>
      </c>
      <c r="AF47" s="213">
        <v>2248.3271375464674</v>
      </c>
      <c r="AG47" s="214">
        <f t="shared" ref="AG47:AG55" si="49">AF47/AE47</f>
        <v>112.41635687732337</v>
      </c>
      <c r="AH47" s="211">
        <f>RANK(AG47, AG$47:AG$61)</f>
        <v>9</v>
      </c>
      <c r="AI47" s="501">
        <f>AVERAGE(AG47:AG61)</f>
        <v>258.48544461582082</v>
      </c>
      <c r="AJ47" s="209">
        <v>20</v>
      </c>
      <c r="AK47" s="213">
        <v>2245.4647256438993</v>
      </c>
      <c r="AL47" s="214">
        <f t="shared" ref="AL47:AL55" si="50">AK47/AJ47</f>
        <v>112.27323628219497</v>
      </c>
      <c r="AM47" s="211">
        <f>RANK(AL47, AL$47:AL$61)</f>
        <v>9</v>
      </c>
      <c r="AN47" s="501">
        <f>AVERAGE(AL47:AL61)</f>
        <v>258.3398053946247</v>
      </c>
      <c r="AO47" s="209">
        <v>20</v>
      </c>
      <c r="AP47" s="213">
        <v>2248.0745028945362</v>
      </c>
      <c r="AQ47" s="214">
        <f t="shared" ref="AQ47:AQ55" si="51">AP47/AO47</f>
        <v>112.40372514472681</v>
      </c>
      <c r="AR47" s="211">
        <f>RANK(AQ47, AQ$47:AQ$61)</f>
        <v>9</v>
      </c>
      <c r="AS47" s="501">
        <f>AVERAGE(AQ47:AQ61)</f>
        <v>258.46731042103022</v>
      </c>
      <c r="AT47" s="209">
        <v>20</v>
      </c>
      <c r="AU47" s="213">
        <v>2251.7446368570668</v>
      </c>
      <c r="AV47" s="214">
        <f t="shared" ref="AV47:AV55" si="52">AU47/AT47</f>
        <v>112.58723184285334</v>
      </c>
      <c r="AW47" s="211">
        <f>RANK(AV47, AV$47:AV$61)</f>
        <v>9</v>
      </c>
      <c r="AX47" s="501">
        <f>AVERAGE(AV47:AV61)</f>
        <v>258.53618610766472</v>
      </c>
    </row>
    <row r="48" spans="1:50" ht="14.25" hidden="1" customHeight="1" outlineLevel="1">
      <c r="A48" s="288"/>
      <c r="B48" s="460"/>
      <c r="C48" s="209">
        <v>2</v>
      </c>
      <c r="D48" s="212" t="s">
        <v>237</v>
      </c>
      <c r="E48" s="209">
        <v>16</v>
      </c>
      <c r="F48" s="209">
        <v>3000</v>
      </c>
      <c r="G48" s="214">
        <f t="shared" si="45"/>
        <v>187.5</v>
      </c>
      <c r="H48" s="501"/>
      <c r="I48" s="215">
        <f t="shared" ref="I48:K55" si="53">AVERAGE(P48,U48,Z48,AE48,AJ48,AO48,AT48)</f>
        <v>16</v>
      </c>
      <c r="J48" s="215">
        <f t="shared" si="53"/>
        <v>2521.2979513457331</v>
      </c>
      <c r="K48" s="216">
        <f t="shared" si="53"/>
        <v>157.58112195910832</v>
      </c>
      <c r="L48" s="502"/>
      <c r="M48" s="215">
        <f>RANK(K48, K$47:$K$61)</f>
        <v>8</v>
      </c>
      <c r="N48" s="460"/>
      <c r="O48" s="460"/>
      <c r="P48" s="209">
        <v>16</v>
      </c>
      <c r="Q48" s="213">
        <v>2524.0478781283923</v>
      </c>
      <c r="R48" s="214">
        <f t="shared" si="46"/>
        <v>157.75299238302452</v>
      </c>
      <c r="S48" s="211">
        <f>RANK(R48, R$47:R$61)</f>
        <v>8</v>
      </c>
      <c r="T48" s="501"/>
      <c r="U48" s="209">
        <v>16</v>
      </c>
      <c r="V48" s="213">
        <v>2523.2085561497347</v>
      </c>
      <c r="W48" s="214">
        <f t="shared" si="47"/>
        <v>157.70053475935842</v>
      </c>
      <c r="X48" s="211">
        <f>RANK(W48, W$47:W$61)</f>
        <v>8</v>
      </c>
      <c r="Y48" s="501"/>
      <c r="Z48" s="209">
        <v>16</v>
      </c>
      <c r="AA48" s="213">
        <v>2523.8679969301629</v>
      </c>
      <c r="AB48" s="214">
        <f t="shared" si="48"/>
        <v>157.74174980813518</v>
      </c>
      <c r="AC48" s="211">
        <f>RANK(AB48, AB$47:AB$61)</f>
        <v>8</v>
      </c>
      <c r="AD48" s="501"/>
      <c r="AE48" s="209">
        <v>16</v>
      </c>
      <c r="AF48" s="213">
        <v>2521.0037174721165</v>
      </c>
      <c r="AG48" s="214">
        <f t="shared" si="49"/>
        <v>157.56273234200728</v>
      </c>
      <c r="AH48" s="211">
        <f>RANK(AG48, AG$47:AG$61)</f>
        <v>8</v>
      </c>
      <c r="AI48" s="501"/>
      <c r="AJ48" s="209">
        <v>16</v>
      </c>
      <c r="AK48" s="213">
        <v>2518.3710407239787</v>
      </c>
      <c r="AL48" s="214">
        <f t="shared" si="50"/>
        <v>157.39819004524867</v>
      </c>
      <c r="AM48" s="211">
        <f>RANK(AL48, AL$47:AL$61)</f>
        <v>8</v>
      </c>
      <c r="AN48" s="501"/>
      <c r="AO48" s="209">
        <v>16</v>
      </c>
      <c r="AP48" s="213">
        <v>2517.9559971611066</v>
      </c>
      <c r="AQ48" s="214">
        <f t="shared" si="51"/>
        <v>157.37224982256916</v>
      </c>
      <c r="AR48" s="211">
        <f>RANK(AQ48, AQ$47:AQ$61)</f>
        <v>8</v>
      </c>
      <c r="AS48" s="501"/>
      <c r="AT48" s="209">
        <v>16</v>
      </c>
      <c r="AU48" s="213">
        <v>2520.630472854642</v>
      </c>
      <c r="AV48" s="214">
        <f t="shared" si="52"/>
        <v>157.53940455341512</v>
      </c>
      <c r="AW48" s="211">
        <f>RANK(AV48, AV$47:AV$61)</f>
        <v>8</v>
      </c>
      <c r="AX48" s="501"/>
    </row>
    <row r="49" spans="1:50" ht="14.25" hidden="1" customHeight="1" outlineLevel="1">
      <c r="A49" s="288"/>
      <c r="B49" s="460"/>
      <c r="C49" s="209">
        <v>3</v>
      </c>
      <c r="D49" s="212" t="s">
        <v>238</v>
      </c>
      <c r="E49" s="209">
        <v>6</v>
      </c>
      <c r="F49" s="209">
        <v>2600</v>
      </c>
      <c r="G49" s="214">
        <f t="shared" si="45"/>
        <v>433.33333333333331</v>
      </c>
      <c r="H49" s="501"/>
      <c r="I49" s="215">
        <f t="shared" si="53"/>
        <v>6</v>
      </c>
      <c r="J49" s="215">
        <f t="shared" si="53"/>
        <v>2172.5560599516107</v>
      </c>
      <c r="K49" s="216">
        <f t="shared" si="53"/>
        <v>362.09267665860176</v>
      </c>
      <c r="L49" s="502"/>
      <c r="M49" s="215">
        <f>RANK(K49, K$47:$K$61)</f>
        <v>2</v>
      </c>
      <c r="N49" s="460"/>
      <c r="O49" s="460"/>
      <c r="P49" s="209">
        <v>6</v>
      </c>
      <c r="Q49" s="213">
        <v>2172.857142857144</v>
      </c>
      <c r="R49" s="214">
        <f t="shared" si="46"/>
        <v>362.14285714285734</v>
      </c>
      <c r="S49" s="211">
        <f t="shared" ref="S49:S55" si="54">RANK(R49, R$47:R$61)</f>
        <v>2</v>
      </c>
      <c r="T49" s="501"/>
      <c r="U49" s="209">
        <v>6</v>
      </c>
      <c r="V49" s="213">
        <v>2172.5196045005105</v>
      </c>
      <c r="W49" s="214">
        <f t="shared" si="47"/>
        <v>362.0866007500851</v>
      </c>
      <c r="X49" s="211">
        <f t="shared" ref="X49:X55" si="55">RANK(W49, W$47:W$61)</f>
        <v>2</v>
      </c>
      <c r="Y49" s="501"/>
      <c r="Z49" s="209">
        <v>6</v>
      </c>
      <c r="AA49" s="213">
        <v>2171.9869706840313</v>
      </c>
      <c r="AB49" s="214">
        <f t="shared" si="48"/>
        <v>361.99782844733858</v>
      </c>
      <c r="AC49" s="211">
        <f t="shared" ref="AC49:AC55" si="56">RANK(AB49, AB$47:AB$61)</f>
        <v>2</v>
      </c>
      <c r="AD49" s="501"/>
      <c r="AE49" s="209">
        <v>6</v>
      </c>
      <c r="AF49" s="213">
        <v>2172.1518987341792</v>
      </c>
      <c r="AG49" s="214">
        <f t="shared" si="49"/>
        <v>362.02531645569655</v>
      </c>
      <c r="AH49" s="211">
        <f t="shared" ref="AH49:AH55" si="57">RANK(AG49, AG$47:AG$61)</f>
        <v>2</v>
      </c>
      <c r="AI49" s="501"/>
      <c r="AJ49" s="209">
        <v>6</v>
      </c>
      <c r="AK49" s="213">
        <v>2172.4988579259889</v>
      </c>
      <c r="AL49" s="214">
        <f t="shared" si="50"/>
        <v>362.08314298766481</v>
      </c>
      <c r="AM49" s="211">
        <f t="shared" ref="AM49:AM55" si="58">RANK(AL49, AL$47:AL$61)</f>
        <v>2</v>
      </c>
      <c r="AN49" s="501"/>
      <c r="AO49" s="209">
        <v>6</v>
      </c>
      <c r="AP49" s="213">
        <v>2172.6399470023198</v>
      </c>
      <c r="AQ49" s="214">
        <f t="shared" si="51"/>
        <v>362.10665783371996</v>
      </c>
      <c r="AR49" s="211">
        <f t="shared" ref="AR49:AR55" si="59">RANK(AQ49, AQ$47:AQ$61)</f>
        <v>2</v>
      </c>
      <c r="AS49" s="501"/>
      <c r="AT49" s="209">
        <v>6</v>
      </c>
      <c r="AU49" s="213">
        <v>2173.2379979571001</v>
      </c>
      <c r="AV49" s="214">
        <f t="shared" si="52"/>
        <v>362.20633299285004</v>
      </c>
      <c r="AW49" s="211">
        <f t="shared" ref="AW49:AW55" si="60">RANK(AV49, AV$47:AV$61)</f>
        <v>2</v>
      </c>
      <c r="AX49" s="501"/>
    </row>
    <row r="50" spans="1:50" ht="14.25" hidden="1" customHeight="1" outlineLevel="1">
      <c r="A50" s="288"/>
      <c r="B50" s="460"/>
      <c r="C50" s="209">
        <v>4</v>
      </c>
      <c r="D50" s="212" t="s">
        <v>242</v>
      </c>
      <c r="E50" s="209">
        <v>6</v>
      </c>
      <c r="F50" s="209">
        <v>2600</v>
      </c>
      <c r="G50" s="214">
        <f t="shared" si="45"/>
        <v>433.33333333333331</v>
      </c>
      <c r="H50" s="501"/>
      <c r="I50" s="215">
        <f t="shared" si="53"/>
        <v>6</v>
      </c>
      <c r="J50" s="215">
        <f t="shared" si="53"/>
        <v>2165.0737491273244</v>
      </c>
      <c r="K50" s="216">
        <f t="shared" si="53"/>
        <v>360.84562485455405</v>
      </c>
      <c r="L50" s="502"/>
      <c r="M50" s="215">
        <f>RANK(K50, K$47:$K$61)</f>
        <v>3</v>
      </c>
      <c r="N50" s="460"/>
      <c r="O50" s="460"/>
      <c r="P50" s="209">
        <v>6</v>
      </c>
      <c r="Q50" s="213">
        <v>2166.4772727272639</v>
      </c>
      <c r="R50" s="214">
        <f t="shared" si="46"/>
        <v>361.07954545454396</v>
      </c>
      <c r="S50" s="211">
        <f t="shared" si="54"/>
        <v>3</v>
      </c>
      <c r="T50" s="501"/>
      <c r="U50" s="209">
        <v>6</v>
      </c>
      <c r="V50" s="213">
        <v>2166.4165103189534</v>
      </c>
      <c r="W50" s="214">
        <f t="shared" si="47"/>
        <v>361.06941838649226</v>
      </c>
      <c r="X50" s="211">
        <f t="shared" si="55"/>
        <v>3</v>
      </c>
      <c r="Y50" s="501"/>
      <c r="Z50" s="209">
        <v>6</v>
      </c>
      <c r="AA50" s="213">
        <v>2165.5705996131392</v>
      </c>
      <c r="AB50" s="214">
        <f t="shared" si="48"/>
        <v>360.92843326885651</v>
      </c>
      <c r="AC50" s="211">
        <f t="shared" si="56"/>
        <v>3</v>
      </c>
      <c r="AD50" s="501"/>
      <c r="AE50" s="209">
        <v>6</v>
      </c>
      <c r="AF50" s="213">
        <v>2163.995067817506</v>
      </c>
      <c r="AG50" s="214">
        <f t="shared" si="49"/>
        <v>360.66584463625099</v>
      </c>
      <c r="AH50" s="211">
        <f t="shared" si="57"/>
        <v>3</v>
      </c>
      <c r="AI50" s="501"/>
      <c r="AJ50" s="209">
        <v>6</v>
      </c>
      <c r="AK50" s="213">
        <v>2163.9225181598094</v>
      </c>
      <c r="AL50" s="214">
        <f t="shared" si="50"/>
        <v>360.65375302663489</v>
      </c>
      <c r="AM50" s="211">
        <f t="shared" si="58"/>
        <v>3</v>
      </c>
      <c r="AN50" s="501"/>
      <c r="AO50" s="209">
        <v>6</v>
      </c>
      <c r="AP50" s="213">
        <v>2164.7787610619516</v>
      </c>
      <c r="AQ50" s="214">
        <f t="shared" si="51"/>
        <v>360.79646017699196</v>
      </c>
      <c r="AR50" s="211">
        <f t="shared" si="59"/>
        <v>3</v>
      </c>
      <c r="AS50" s="501"/>
      <c r="AT50" s="209">
        <v>6</v>
      </c>
      <c r="AU50" s="213">
        <v>2164.3555141926458</v>
      </c>
      <c r="AV50" s="214">
        <f t="shared" si="52"/>
        <v>360.72591903210764</v>
      </c>
      <c r="AW50" s="211">
        <f t="shared" si="60"/>
        <v>3</v>
      </c>
      <c r="AX50" s="501"/>
    </row>
    <row r="51" spans="1:50" ht="14.25" hidden="1" customHeight="1" outlineLevel="1">
      <c r="A51" s="288"/>
      <c r="B51" s="460"/>
      <c r="C51" s="209">
        <v>5</v>
      </c>
      <c r="D51" s="212" t="s">
        <v>236</v>
      </c>
      <c r="E51" s="209">
        <v>11</v>
      </c>
      <c r="F51" s="209">
        <v>3273</v>
      </c>
      <c r="G51" s="214">
        <f t="shared" si="45"/>
        <v>297.54545454545456</v>
      </c>
      <c r="H51" s="501"/>
      <c r="I51" s="215">
        <f t="shared" si="53"/>
        <v>11</v>
      </c>
      <c r="J51" s="215">
        <f t="shared" si="53"/>
        <v>2800.7855004157359</v>
      </c>
      <c r="K51" s="216">
        <f t="shared" si="53"/>
        <v>254.61686367415783</v>
      </c>
      <c r="L51" s="502"/>
      <c r="M51" s="215">
        <f>RANK(K51, K$47:$K$61)</f>
        <v>4</v>
      </c>
      <c r="N51" s="460"/>
      <c r="O51" s="460"/>
      <c r="P51" s="209">
        <v>11</v>
      </c>
      <c r="Q51" s="213">
        <v>2799.4504416094201</v>
      </c>
      <c r="R51" s="214">
        <f t="shared" si="46"/>
        <v>254.49549469176546</v>
      </c>
      <c r="S51" s="211">
        <f t="shared" si="54"/>
        <v>4</v>
      </c>
      <c r="T51" s="501"/>
      <c r="U51" s="209">
        <v>11</v>
      </c>
      <c r="V51" s="213">
        <v>2798.6448784376239</v>
      </c>
      <c r="W51" s="214">
        <f t="shared" si="47"/>
        <v>254.42226167614763</v>
      </c>
      <c r="X51" s="211">
        <f t="shared" si="55"/>
        <v>4</v>
      </c>
      <c r="Y51" s="501"/>
      <c r="Z51" s="209">
        <v>11</v>
      </c>
      <c r="AA51" s="213">
        <v>2799.0297684674738</v>
      </c>
      <c r="AB51" s="214">
        <f t="shared" si="48"/>
        <v>254.45725167886124</v>
      </c>
      <c r="AC51" s="211">
        <f t="shared" si="56"/>
        <v>4</v>
      </c>
      <c r="AD51" s="501"/>
      <c r="AE51" s="209">
        <v>11</v>
      </c>
      <c r="AF51" s="213">
        <v>2799.9022004889953</v>
      </c>
      <c r="AG51" s="214">
        <f t="shared" si="49"/>
        <v>254.53656368081775</v>
      </c>
      <c r="AH51" s="211">
        <f t="shared" si="57"/>
        <v>4</v>
      </c>
      <c r="AI51" s="501"/>
      <c r="AJ51" s="209">
        <v>11</v>
      </c>
      <c r="AK51" s="213">
        <v>2799.8972250770807</v>
      </c>
      <c r="AL51" s="214">
        <f t="shared" si="50"/>
        <v>254.53611137064371</v>
      </c>
      <c r="AM51" s="211">
        <f t="shared" si="58"/>
        <v>4</v>
      </c>
      <c r="AN51" s="501"/>
      <c r="AO51" s="209">
        <v>11</v>
      </c>
      <c r="AP51" s="213">
        <v>2803.2406554962245</v>
      </c>
      <c r="AQ51" s="214">
        <f t="shared" si="51"/>
        <v>254.84005959056586</v>
      </c>
      <c r="AR51" s="211">
        <f t="shared" si="59"/>
        <v>4</v>
      </c>
      <c r="AS51" s="501"/>
      <c r="AT51" s="209">
        <v>11</v>
      </c>
      <c r="AU51" s="213">
        <v>2805.333333333333</v>
      </c>
      <c r="AV51" s="214">
        <f t="shared" si="52"/>
        <v>255.030303030303</v>
      </c>
      <c r="AW51" s="211">
        <f t="shared" si="60"/>
        <v>4</v>
      </c>
      <c r="AX51" s="501"/>
    </row>
    <row r="52" spans="1:50" ht="14.25" hidden="1" customHeight="1" outlineLevel="1">
      <c r="A52" s="288"/>
      <c r="B52" s="460"/>
      <c r="C52" s="209">
        <v>6</v>
      </c>
      <c r="D52" s="212" t="s">
        <v>234</v>
      </c>
      <c r="E52" s="209">
        <v>12</v>
      </c>
      <c r="F52" s="209">
        <v>3273</v>
      </c>
      <c r="G52" s="214">
        <f t="shared" si="45"/>
        <v>272.75</v>
      </c>
      <c r="H52" s="501"/>
      <c r="I52" s="215">
        <f t="shared" si="53"/>
        <v>12</v>
      </c>
      <c r="J52" s="215">
        <f t="shared" si="53"/>
        <v>2838.9283102404852</v>
      </c>
      <c r="K52" s="216">
        <f t="shared" si="53"/>
        <v>236.57735918670713</v>
      </c>
      <c r="L52" s="502"/>
      <c r="M52" s="215">
        <f>RANK(K52, K$47:$K$61)</f>
        <v>6</v>
      </c>
      <c r="N52" s="460"/>
      <c r="O52" s="460"/>
      <c r="P52" s="209">
        <v>12</v>
      </c>
      <c r="Q52" s="213">
        <v>2840.926761001399</v>
      </c>
      <c r="R52" s="214">
        <f t="shared" si="46"/>
        <v>236.74389675011659</v>
      </c>
      <c r="S52" s="211">
        <f t="shared" si="54"/>
        <v>6</v>
      </c>
      <c r="T52" s="501"/>
      <c r="U52" s="209">
        <v>12</v>
      </c>
      <c r="V52" s="213">
        <v>2840.2523659305998</v>
      </c>
      <c r="W52" s="214">
        <f t="shared" si="47"/>
        <v>236.68769716088332</v>
      </c>
      <c r="X52" s="211">
        <f t="shared" si="55"/>
        <v>6</v>
      </c>
      <c r="Y52" s="501"/>
      <c r="Z52" s="209">
        <v>12</v>
      </c>
      <c r="AA52" s="213">
        <v>2840.7036001972688</v>
      </c>
      <c r="AB52" s="214">
        <f t="shared" si="48"/>
        <v>236.72530001643906</v>
      </c>
      <c r="AC52" s="211">
        <f t="shared" si="56"/>
        <v>6</v>
      </c>
      <c r="AD52" s="501"/>
      <c r="AE52" s="209">
        <v>12</v>
      </c>
      <c r="AF52" s="213">
        <v>2841.1001964636553</v>
      </c>
      <c r="AG52" s="214">
        <f t="shared" si="49"/>
        <v>236.7583497053046</v>
      </c>
      <c r="AH52" s="211">
        <f t="shared" si="57"/>
        <v>6</v>
      </c>
      <c r="AI52" s="501"/>
      <c r="AJ52" s="209">
        <v>12</v>
      </c>
      <c r="AK52" s="213">
        <v>2836.275303643723</v>
      </c>
      <c r="AL52" s="214">
        <f t="shared" si="50"/>
        <v>236.35627530364357</v>
      </c>
      <c r="AM52" s="211">
        <f t="shared" si="58"/>
        <v>6</v>
      </c>
      <c r="AN52" s="501"/>
      <c r="AO52" s="209">
        <v>12</v>
      </c>
      <c r="AP52" s="213">
        <v>2836.6402535657662</v>
      </c>
      <c r="AQ52" s="214">
        <f t="shared" si="51"/>
        <v>236.38668779714718</v>
      </c>
      <c r="AR52" s="211">
        <f t="shared" si="59"/>
        <v>6</v>
      </c>
      <c r="AS52" s="501"/>
      <c r="AT52" s="209">
        <v>12</v>
      </c>
      <c r="AU52" s="213">
        <v>2836.599690880988</v>
      </c>
      <c r="AV52" s="214">
        <f t="shared" si="52"/>
        <v>236.38330757341566</v>
      </c>
      <c r="AW52" s="211">
        <f t="shared" si="60"/>
        <v>6</v>
      </c>
      <c r="AX52" s="501"/>
    </row>
    <row r="53" spans="1:50" ht="14.25" hidden="1" customHeight="1" outlineLevel="1">
      <c r="A53" s="288"/>
      <c r="B53" s="460"/>
      <c r="C53" s="209">
        <v>7</v>
      </c>
      <c r="D53" s="212" t="s">
        <v>235</v>
      </c>
      <c r="E53" s="209">
        <v>11</v>
      </c>
      <c r="F53" s="209">
        <v>3000</v>
      </c>
      <c r="G53" s="214">
        <f t="shared" si="45"/>
        <v>272.72727272727275</v>
      </c>
      <c r="H53" s="501"/>
      <c r="I53" s="215">
        <f t="shared" si="53"/>
        <v>11</v>
      </c>
      <c r="J53" s="215">
        <f t="shared" si="53"/>
        <v>2512.1505613181503</v>
      </c>
      <c r="K53" s="216">
        <f t="shared" si="53"/>
        <v>228.37732375619547</v>
      </c>
      <c r="L53" s="502"/>
      <c r="M53" s="215">
        <f>RANK(K53, K$47:$K$61)</f>
        <v>7</v>
      </c>
      <c r="N53" s="460"/>
      <c r="O53" s="460"/>
      <c r="P53" s="209">
        <v>11</v>
      </c>
      <c r="Q53" s="213">
        <v>2514.0058765915583</v>
      </c>
      <c r="R53" s="214">
        <f t="shared" si="46"/>
        <v>228.54598878105074</v>
      </c>
      <c r="S53" s="211">
        <f t="shared" si="54"/>
        <v>7</v>
      </c>
      <c r="T53" s="501"/>
      <c r="U53" s="209">
        <v>11</v>
      </c>
      <c r="V53" s="213">
        <v>2515.3066151617586</v>
      </c>
      <c r="W53" s="214">
        <f t="shared" si="47"/>
        <v>228.66423774197804</v>
      </c>
      <c r="X53" s="211">
        <f t="shared" si="55"/>
        <v>7</v>
      </c>
      <c r="Y53" s="501"/>
      <c r="Z53" s="209">
        <v>11</v>
      </c>
      <c r="AA53" s="213">
        <v>2514.814814814813</v>
      </c>
      <c r="AB53" s="214">
        <f t="shared" si="48"/>
        <v>228.61952861952844</v>
      </c>
      <c r="AC53" s="211">
        <f t="shared" si="56"/>
        <v>7</v>
      </c>
      <c r="AD53" s="501"/>
      <c r="AE53" s="209">
        <v>11</v>
      </c>
      <c r="AF53" s="213">
        <v>2511.6763005780413</v>
      </c>
      <c r="AG53" s="214">
        <f t="shared" si="49"/>
        <v>228.33420914345831</v>
      </c>
      <c r="AH53" s="211">
        <f t="shared" si="57"/>
        <v>7</v>
      </c>
      <c r="AI53" s="501"/>
      <c r="AJ53" s="209">
        <v>11</v>
      </c>
      <c r="AK53" s="213">
        <v>2509.1541135573607</v>
      </c>
      <c r="AL53" s="214">
        <f t="shared" si="50"/>
        <v>228.10491941430553</v>
      </c>
      <c r="AM53" s="211">
        <f t="shared" si="58"/>
        <v>7</v>
      </c>
      <c r="AN53" s="501"/>
      <c r="AO53" s="209">
        <v>11</v>
      </c>
      <c r="AP53" s="213">
        <v>2508.9430894308935</v>
      </c>
      <c r="AQ53" s="214">
        <f t="shared" si="51"/>
        <v>228.0857354028085</v>
      </c>
      <c r="AR53" s="211">
        <f t="shared" si="59"/>
        <v>7</v>
      </c>
      <c r="AS53" s="501"/>
      <c r="AT53" s="209">
        <v>11</v>
      </c>
      <c r="AU53" s="213">
        <v>2511.1531190926257</v>
      </c>
      <c r="AV53" s="214">
        <f t="shared" si="52"/>
        <v>228.28664719023871</v>
      </c>
      <c r="AW53" s="211">
        <f t="shared" si="60"/>
        <v>7</v>
      </c>
      <c r="AX53" s="501"/>
    </row>
    <row r="54" spans="1:50" ht="14.25" hidden="1" customHeight="1" outlineLevel="1">
      <c r="A54" s="288"/>
      <c r="B54" s="460"/>
      <c r="C54" s="209">
        <v>8</v>
      </c>
      <c r="D54" s="212" t="s">
        <v>240</v>
      </c>
      <c r="E54" s="209">
        <v>6</v>
      </c>
      <c r="F54" s="209">
        <v>2600</v>
      </c>
      <c r="G54" s="214">
        <f t="shared" si="45"/>
        <v>433.33333333333331</v>
      </c>
      <c r="H54" s="501"/>
      <c r="I54" s="215">
        <f t="shared" si="53"/>
        <v>6</v>
      </c>
      <c r="J54" s="215">
        <f t="shared" si="53"/>
        <v>2209.7265966403415</v>
      </c>
      <c r="K54" s="216">
        <f t="shared" si="53"/>
        <v>368.28776610672361</v>
      </c>
      <c r="L54" s="502"/>
      <c r="M54" s="215">
        <f>RANK(K54, K$47:$K$61)</f>
        <v>1</v>
      </c>
      <c r="N54" s="460"/>
      <c r="O54" s="460"/>
      <c r="P54" s="209">
        <v>6</v>
      </c>
      <c r="Q54" s="213">
        <v>2210.984109283525</v>
      </c>
      <c r="R54" s="214">
        <f t="shared" si="46"/>
        <v>368.49735154725414</v>
      </c>
      <c r="S54" s="211">
        <f t="shared" si="54"/>
        <v>1</v>
      </c>
      <c r="T54" s="501"/>
      <c r="U54" s="209">
        <v>6</v>
      </c>
      <c r="V54" s="213">
        <v>2210.8048511576644</v>
      </c>
      <c r="W54" s="214">
        <f t="shared" si="47"/>
        <v>368.46747519294405</v>
      </c>
      <c r="X54" s="211">
        <f t="shared" si="55"/>
        <v>1</v>
      </c>
      <c r="Y54" s="501"/>
      <c r="Z54" s="209">
        <v>6</v>
      </c>
      <c r="AA54" s="213">
        <v>2211.3729729729653</v>
      </c>
      <c r="AB54" s="214">
        <f t="shared" si="48"/>
        <v>368.56216216216086</v>
      </c>
      <c r="AC54" s="211">
        <f t="shared" si="56"/>
        <v>1</v>
      </c>
      <c r="AD54" s="501"/>
      <c r="AE54" s="209">
        <v>6</v>
      </c>
      <c r="AF54" s="213">
        <v>2210.402024177673</v>
      </c>
      <c r="AG54" s="214">
        <f t="shared" si="49"/>
        <v>368.40033736294549</v>
      </c>
      <c r="AH54" s="211">
        <f t="shared" si="57"/>
        <v>1</v>
      </c>
      <c r="AI54" s="501"/>
      <c r="AJ54" s="209">
        <v>6</v>
      </c>
      <c r="AK54" s="213">
        <v>2207.9096045197675</v>
      </c>
      <c r="AL54" s="214">
        <f t="shared" si="50"/>
        <v>367.9849340866279</v>
      </c>
      <c r="AM54" s="211">
        <f t="shared" si="58"/>
        <v>1</v>
      </c>
      <c r="AN54" s="501"/>
      <c r="AO54" s="209">
        <v>6</v>
      </c>
      <c r="AP54" s="213">
        <v>2209.5185694635452</v>
      </c>
      <c r="AQ54" s="214">
        <f t="shared" si="51"/>
        <v>368.25309491059085</v>
      </c>
      <c r="AR54" s="211">
        <f t="shared" si="59"/>
        <v>1</v>
      </c>
      <c r="AS54" s="501"/>
      <c r="AT54" s="209">
        <v>6</v>
      </c>
      <c r="AU54" s="213">
        <v>2207.0940449072518</v>
      </c>
      <c r="AV54" s="214">
        <f t="shared" si="52"/>
        <v>367.84900748454197</v>
      </c>
      <c r="AW54" s="211">
        <f t="shared" si="60"/>
        <v>1</v>
      </c>
      <c r="AX54" s="501"/>
    </row>
    <row r="55" spans="1:50" ht="14.25" hidden="1" customHeight="1" outlineLevel="1">
      <c r="A55" s="288"/>
      <c r="B55" s="460"/>
      <c r="C55" s="209">
        <v>9</v>
      </c>
      <c r="D55" s="212" t="s">
        <v>241</v>
      </c>
      <c r="E55" s="209">
        <v>9</v>
      </c>
      <c r="F55" s="209">
        <v>2600</v>
      </c>
      <c r="G55" s="214">
        <f t="shared" si="45"/>
        <v>288.88888888888891</v>
      </c>
      <c r="H55" s="501"/>
      <c r="I55" s="215">
        <f t="shared" si="53"/>
        <v>9</v>
      </c>
      <c r="J55" s="215">
        <f t="shared" si="53"/>
        <v>2212.257970669501</v>
      </c>
      <c r="K55" s="216">
        <f t="shared" si="53"/>
        <v>245.80644118550012</v>
      </c>
      <c r="L55" s="502"/>
      <c r="M55" s="215">
        <f>RANK(K55, K$47:$K$61)</f>
        <v>5</v>
      </c>
      <c r="N55" s="460"/>
      <c r="O55" s="460"/>
      <c r="P55" s="209">
        <v>9</v>
      </c>
      <c r="Q55" s="213">
        <v>2210.9171270718216</v>
      </c>
      <c r="R55" s="214">
        <f t="shared" si="46"/>
        <v>245.65745856353573</v>
      </c>
      <c r="S55" s="211">
        <f t="shared" si="54"/>
        <v>5</v>
      </c>
      <c r="T55" s="501"/>
      <c r="U55" s="209">
        <v>9</v>
      </c>
      <c r="V55" s="213">
        <v>2212.1268981404269</v>
      </c>
      <c r="W55" s="214">
        <f t="shared" si="47"/>
        <v>245.79187757115855</v>
      </c>
      <c r="X55" s="211">
        <f t="shared" si="55"/>
        <v>5</v>
      </c>
      <c r="Y55" s="501"/>
      <c r="Z55" s="209">
        <v>9</v>
      </c>
      <c r="AA55" s="213">
        <v>2211.121173700416</v>
      </c>
      <c r="AB55" s="214">
        <f t="shared" si="48"/>
        <v>245.68013041115734</v>
      </c>
      <c r="AC55" s="211">
        <f t="shared" si="56"/>
        <v>5</v>
      </c>
      <c r="AD55" s="501"/>
      <c r="AE55" s="209">
        <v>9</v>
      </c>
      <c r="AF55" s="213">
        <v>2211.0236220472439</v>
      </c>
      <c r="AG55" s="214">
        <f t="shared" si="49"/>
        <v>245.66929133858264</v>
      </c>
      <c r="AH55" s="211">
        <f t="shared" si="57"/>
        <v>5</v>
      </c>
      <c r="AI55" s="501"/>
      <c r="AJ55" s="209">
        <v>9</v>
      </c>
      <c r="AK55" s="213">
        <v>2211.0091743119242</v>
      </c>
      <c r="AL55" s="214">
        <f t="shared" si="50"/>
        <v>245.66768603465823</v>
      </c>
      <c r="AM55" s="211">
        <f t="shared" si="58"/>
        <v>5</v>
      </c>
      <c r="AN55" s="501"/>
      <c r="AO55" s="209">
        <v>9</v>
      </c>
      <c r="AP55" s="213">
        <v>2213.6501079913623</v>
      </c>
      <c r="AQ55" s="214">
        <f t="shared" si="51"/>
        <v>245.96112311015136</v>
      </c>
      <c r="AR55" s="211">
        <f t="shared" si="59"/>
        <v>5</v>
      </c>
      <c r="AS55" s="501"/>
      <c r="AT55" s="209">
        <v>9</v>
      </c>
      <c r="AU55" s="213">
        <v>2215.9576914233148</v>
      </c>
      <c r="AV55" s="214">
        <f t="shared" si="52"/>
        <v>246.21752126925719</v>
      </c>
      <c r="AW55" s="211">
        <f t="shared" si="60"/>
        <v>5</v>
      </c>
      <c r="AX55" s="501"/>
    </row>
    <row r="56" spans="1:50" ht="14.25" hidden="1" customHeight="1" outlineLevel="1">
      <c r="A56" s="288"/>
      <c r="B56" s="460"/>
      <c r="C56" s="209">
        <v>10</v>
      </c>
      <c r="D56" s="212"/>
      <c r="E56" s="209"/>
      <c r="F56" s="209"/>
      <c r="G56" s="209"/>
      <c r="H56" s="501"/>
      <c r="I56" s="215"/>
      <c r="J56" s="215"/>
      <c r="K56" s="216"/>
      <c r="L56" s="502"/>
      <c r="M56" s="215"/>
      <c r="N56" s="460"/>
      <c r="O56" s="460"/>
      <c r="P56" s="209"/>
      <c r="Q56" s="213"/>
      <c r="R56" s="214"/>
      <c r="S56" s="211"/>
      <c r="T56" s="501"/>
      <c r="U56" s="209"/>
      <c r="V56" s="213"/>
      <c r="W56" s="214"/>
      <c r="X56" s="211"/>
      <c r="Y56" s="501"/>
      <c r="Z56" s="209"/>
      <c r="AA56" s="213"/>
      <c r="AB56" s="214"/>
      <c r="AC56" s="211"/>
      <c r="AD56" s="501"/>
      <c r="AE56" s="209"/>
      <c r="AF56" s="213"/>
      <c r="AG56" s="214"/>
      <c r="AH56" s="211"/>
      <c r="AI56" s="501"/>
      <c r="AJ56" s="209"/>
      <c r="AK56" s="213"/>
      <c r="AL56" s="214"/>
      <c r="AM56" s="211"/>
      <c r="AN56" s="501"/>
      <c r="AO56" s="209"/>
      <c r="AP56" s="213"/>
      <c r="AQ56" s="214"/>
      <c r="AR56" s="211"/>
      <c r="AS56" s="501"/>
      <c r="AT56" s="209"/>
      <c r="AU56" s="213"/>
      <c r="AV56" s="214"/>
      <c r="AW56" s="211"/>
      <c r="AX56" s="501"/>
    </row>
    <row r="57" spans="1:50" ht="14.25" hidden="1" customHeight="1" outlineLevel="1">
      <c r="A57" s="288"/>
      <c r="B57" s="460"/>
      <c r="C57" s="209">
        <v>11</v>
      </c>
      <c r="D57" s="212"/>
      <c r="E57" s="209"/>
      <c r="F57" s="209"/>
      <c r="G57" s="209"/>
      <c r="H57" s="501"/>
      <c r="I57" s="215"/>
      <c r="J57" s="215"/>
      <c r="K57" s="216"/>
      <c r="L57" s="502"/>
      <c r="M57" s="215"/>
      <c r="N57" s="460"/>
      <c r="O57" s="460"/>
      <c r="P57" s="209"/>
      <c r="Q57" s="213"/>
      <c r="R57" s="214"/>
      <c r="S57" s="211"/>
      <c r="T57" s="501"/>
      <c r="U57" s="209"/>
      <c r="V57" s="213"/>
      <c r="W57" s="214"/>
      <c r="X57" s="211"/>
      <c r="Y57" s="501"/>
      <c r="Z57" s="209"/>
      <c r="AA57" s="213"/>
      <c r="AB57" s="214"/>
      <c r="AC57" s="211"/>
      <c r="AD57" s="501"/>
      <c r="AE57" s="209"/>
      <c r="AF57" s="213"/>
      <c r="AG57" s="214"/>
      <c r="AH57" s="211"/>
      <c r="AI57" s="501"/>
      <c r="AJ57" s="209"/>
      <c r="AK57" s="213"/>
      <c r="AL57" s="214"/>
      <c r="AM57" s="211"/>
      <c r="AN57" s="501"/>
      <c r="AO57" s="209"/>
      <c r="AP57" s="213"/>
      <c r="AQ57" s="214"/>
      <c r="AR57" s="211"/>
      <c r="AS57" s="501"/>
      <c r="AT57" s="209"/>
      <c r="AU57" s="213"/>
      <c r="AV57" s="214"/>
      <c r="AW57" s="211"/>
      <c r="AX57" s="501"/>
    </row>
    <row r="58" spans="1:50" ht="14.25" hidden="1" customHeight="1" outlineLevel="1">
      <c r="A58" s="288"/>
      <c r="B58" s="460"/>
      <c r="C58" s="209">
        <v>12</v>
      </c>
      <c r="D58" s="212"/>
      <c r="E58" s="209"/>
      <c r="F58" s="209"/>
      <c r="G58" s="209"/>
      <c r="H58" s="501"/>
      <c r="I58" s="215"/>
      <c r="J58" s="215"/>
      <c r="K58" s="216"/>
      <c r="L58" s="502"/>
      <c r="M58" s="215"/>
      <c r="N58" s="460"/>
      <c r="O58" s="460"/>
      <c r="P58" s="209"/>
      <c r="Q58" s="213"/>
      <c r="R58" s="214"/>
      <c r="S58" s="211"/>
      <c r="T58" s="501"/>
      <c r="U58" s="209"/>
      <c r="V58" s="213"/>
      <c r="W58" s="214"/>
      <c r="X58" s="211"/>
      <c r="Y58" s="501"/>
      <c r="Z58" s="209"/>
      <c r="AA58" s="213"/>
      <c r="AB58" s="214"/>
      <c r="AC58" s="211"/>
      <c r="AD58" s="501"/>
      <c r="AE58" s="209"/>
      <c r="AF58" s="213"/>
      <c r="AG58" s="214"/>
      <c r="AH58" s="211"/>
      <c r="AI58" s="501"/>
      <c r="AJ58" s="209"/>
      <c r="AK58" s="213"/>
      <c r="AL58" s="214"/>
      <c r="AM58" s="211"/>
      <c r="AN58" s="501"/>
      <c r="AO58" s="209"/>
      <c r="AP58" s="213"/>
      <c r="AQ58" s="214"/>
      <c r="AR58" s="211"/>
      <c r="AS58" s="501"/>
      <c r="AT58" s="209"/>
      <c r="AU58" s="213"/>
      <c r="AV58" s="214"/>
      <c r="AW58" s="211"/>
      <c r="AX58" s="501"/>
    </row>
    <row r="59" spans="1:50" ht="14.25" hidden="1" customHeight="1" outlineLevel="1">
      <c r="A59" s="288"/>
      <c r="B59" s="460"/>
      <c r="C59" s="209">
        <v>13</v>
      </c>
      <c r="D59" s="212"/>
      <c r="E59" s="209"/>
      <c r="F59" s="209"/>
      <c r="G59" s="209"/>
      <c r="H59" s="501"/>
      <c r="I59" s="215"/>
      <c r="J59" s="215"/>
      <c r="K59" s="216"/>
      <c r="L59" s="502"/>
      <c r="M59" s="215"/>
      <c r="N59" s="460"/>
      <c r="O59" s="460"/>
      <c r="P59" s="209"/>
      <c r="Q59" s="213"/>
      <c r="R59" s="214"/>
      <c r="S59" s="211"/>
      <c r="T59" s="501"/>
      <c r="U59" s="209"/>
      <c r="V59" s="213"/>
      <c r="W59" s="214"/>
      <c r="X59" s="211"/>
      <c r="Y59" s="501"/>
      <c r="Z59" s="209"/>
      <c r="AA59" s="213"/>
      <c r="AB59" s="214"/>
      <c r="AC59" s="211"/>
      <c r="AD59" s="501"/>
      <c r="AE59" s="209"/>
      <c r="AF59" s="213"/>
      <c r="AG59" s="214"/>
      <c r="AH59" s="211"/>
      <c r="AI59" s="501"/>
      <c r="AJ59" s="209"/>
      <c r="AK59" s="213"/>
      <c r="AL59" s="214"/>
      <c r="AM59" s="211"/>
      <c r="AN59" s="501"/>
      <c r="AO59" s="209"/>
      <c r="AP59" s="213"/>
      <c r="AQ59" s="214"/>
      <c r="AR59" s="211"/>
      <c r="AS59" s="501"/>
      <c r="AT59" s="209"/>
      <c r="AU59" s="213"/>
      <c r="AV59" s="214"/>
      <c r="AW59" s="211"/>
      <c r="AX59" s="501"/>
    </row>
    <row r="60" spans="1:50" ht="14.25" hidden="1" customHeight="1" outlineLevel="1">
      <c r="A60" s="288"/>
      <c r="B60" s="460"/>
      <c r="C60" s="209">
        <v>14</v>
      </c>
      <c r="D60" s="212"/>
      <c r="E60" s="209"/>
      <c r="F60" s="209"/>
      <c r="G60" s="209"/>
      <c r="H60" s="501"/>
      <c r="I60" s="215"/>
      <c r="J60" s="215"/>
      <c r="K60" s="216"/>
      <c r="L60" s="502"/>
      <c r="M60" s="215"/>
      <c r="N60" s="460"/>
      <c r="O60" s="460"/>
      <c r="P60" s="209"/>
      <c r="Q60" s="213"/>
      <c r="R60" s="214"/>
      <c r="S60" s="211"/>
      <c r="T60" s="501"/>
      <c r="U60" s="209"/>
      <c r="V60" s="213"/>
      <c r="W60" s="214"/>
      <c r="X60" s="211"/>
      <c r="Y60" s="501"/>
      <c r="Z60" s="209"/>
      <c r="AA60" s="213"/>
      <c r="AB60" s="214"/>
      <c r="AC60" s="211"/>
      <c r="AD60" s="501"/>
      <c r="AE60" s="209"/>
      <c r="AF60" s="213"/>
      <c r="AG60" s="214"/>
      <c r="AH60" s="211"/>
      <c r="AI60" s="501"/>
      <c r="AJ60" s="209"/>
      <c r="AK60" s="213"/>
      <c r="AL60" s="214"/>
      <c r="AM60" s="211"/>
      <c r="AN60" s="501"/>
      <c r="AO60" s="209"/>
      <c r="AP60" s="213"/>
      <c r="AQ60" s="214"/>
      <c r="AR60" s="211"/>
      <c r="AS60" s="501"/>
      <c r="AT60" s="209"/>
      <c r="AU60" s="213"/>
      <c r="AV60" s="214"/>
      <c r="AW60" s="211"/>
      <c r="AX60" s="501"/>
    </row>
    <row r="61" spans="1:50" ht="14.25" hidden="1" customHeight="1" outlineLevel="1">
      <c r="A61" s="288"/>
      <c r="B61" s="460"/>
      <c r="C61" s="209">
        <v>15</v>
      </c>
      <c r="D61" s="212"/>
      <c r="E61" s="209"/>
      <c r="F61" s="209"/>
      <c r="G61" s="209"/>
      <c r="H61" s="501"/>
      <c r="I61" s="215"/>
      <c r="J61" s="215"/>
      <c r="K61" s="216"/>
      <c r="L61" s="502"/>
      <c r="M61" s="215"/>
      <c r="N61" s="460"/>
      <c r="O61" s="460"/>
      <c r="P61" s="209"/>
      <c r="Q61" s="213"/>
      <c r="R61" s="214"/>
      <c r="S61" s="211"/>
      <c r="T61" s="501"/>
      <c r="U61" s="209"/>
      <c r="V61" s="213"/>
      <c r="W61" s="214"/>
      <c r="X61" s="211"/>
      <c r="Y61" s="501"/>
      <c r="Z61" s="209"/>
      <c r="AA61" s="213"/>
      <c r="AB61" s="214"/>
      <c r="AC61" s="211"/>
      <c r="AD61" s="501"/>
      <c r="AE61" s="209"/>
      <c r="AF61" s="213"/>
      <c r="AG61" s="214"/>
      <c r="AH61" s="211"/>
      <c r="AI61" s="501"/>
      <c r="AJ61" s="209"/>
      <c r="AK61" s="213"/>
      <c r="AL61" s="214"/>
      <c r="AM61" s="211"/>
      <c r="AN61" s="501"/>
      <c r="AO61" s="209"/>
      <c r="AP61" s="213"/>
      <c r="AQ61" s="214"/>
      <c r="AR61" s="211"/>
      <c r="AS61" s="501"/>
      <c r="AT61" s="209"/>
      <c r="AU61" s="213"/>
      <c r="AV61" s="214"/>
      <c r="AW61" s="211"/>
      <c r="AX61" s="501"/>
    </row>
    <row r="62" spans="1:50" ht="14.25" hidden="1" customHeight="1" outlineLevel="1" collapsed="1">
      <c r="B62" s="503" t="s">
        <v>200</v>
      </c>
      <c r="C62" s="503"/>
      <c r="D62" s="503"/>
      <c r="E62" s="503"/>
      <c r="F62" s="503"/>
      <c r="G62" s="503"/>
      <c r="H62" s="503"/>
      <c r="I62" s="503"/>
      <c r="J62" s="503"/>
      <c r="K62" s="503"/>
      <c r="L62" s="503"/>
      <c r="M62" s="504"/>
      <c r="N62" s="521" t="s">
        <v>128</v>
      </c>
      <c r="O62" s="521" t="s">
        <v>77</v>
      </c>
      <c r="P62" s="559">
        <v>45888</v>
      </c>
      <c r="Q62" s="560"/>
      <c r="R62" s="560"/>
      <c r="S62" s="560"/>
      <c r="T62" s="560"/>
      <c r="U62" s="561">
        <f>P62+1</f>
        <v>45889</v>
      </c>
      <c r="V62" s="562"/>
      <c r="W62" s="562"/>
      <c r="X62" s="562"/>
      <c r="Y62" s="562"/>
      <c r="Z62" s="559">
        <f t="shared" ref="Z62" si="61">U62+1</f>
        <v>45890</v>
      </c>
      <c r="AA62" s="560"/>
      <c r="AB62" s="560"/>
      <c r="AC62" s="560"/>
      <c r="AD62" s="560"/>
      <c r="AE62" s="561">
        <f t="shared" ref="AE62" si="62">Z62+1</f>
        <v>45891</v>
      </c>
      <c r="AF62" s="562"/>
      <c r="AG62" s="562"/>
      <c r="AH62" s="562"/>
      <c r="AI62" s="562"/>
      <c r="AJ62" s="563">
        <f t="shared" ref="AJ62" si="63">AE62+1</f>
        <v>45892</v>
      </c>
      <c r="AK62" s="564"/>
      <c r="AL62" s="564"/>
      <c r="AM62" s="564"/>
      <c r="AN62" s="565"/>
      <c r="AO62" s="561">
        <f t="shared" ref="AO62" si="64">AJ62+1</f>
        <v>45893</v>
      </c>
      <c r="AP62" s="562"/>
      <c r="AQ62" s="562"/>
      <c r="AR62" s="562"/>
      <c r="AS62" s="562"/>
      <c r="AT62" s="563">
        <f t="shared" ref="AT62" si="65">AO62+1</f>
        <v>45894</v>
      </c>
      <c r="AU62" s="564"/>
      <c r="AV62" s="564"/>
      <c r="AW62" s="564"/>
      <c r="AX62" s="565"/>
    </row>
    <row r="63" spans="1:50" ht="14.25" hidden="1" customHeight="1" outlineLevel="1">
      <c r="B63" s="505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6"/>
      <c r="N63" s="523"/>
      <c r="O63" s="523"/>
      <c r="P63" s="566">
        <f>P62</f>
        <v>45888</v>
      </c>
      <c r="Q63" s="566"/>
      <c r="R63" s="566"/>
      <c r="S63" s="566"/>
      <c r="T63" s="566"/>
      <c r="U63" s="567">
        <f>U62</f>
        <v>45889</v>
      </c>
      <c r="V63" s="567"/>
      <c r="W63" s="567"/>
      <c r="X63" s="567"/>
      <c r="Y63" s="567"/>
      <c r="Z63" s="566">
        <f t="shared" ref="Z63" si="66">Z62</f>
        <v>45890</v>
      </c>
      <c r="AA63" s="566"/>
      <c r="AB63" s="566"/>
      <c r="AC63" s="566"/>
      <c r="AD63" s="566"/>
      <c r="AE63" s="567">
        <f t="shared" ref="AE63" si="67">AE62</f>
        <v>45891</v>
      </c>
      <c r="AF63" s="567"/>
      <c r="AG63" s="567"/>
      <c r="AH63" s="567"/>
      <c r="AI63" s="567"/>
      <c r="AJ63" s="568">
        <f t="shared" ref="AJ63" si="68">AJ62</f>
        <v>45892</v>
      </c>
      <c r="AK63" s="569"/>
      <c r="AL63" s="569"/>
      <c r="AM63" s="569"/>
      <c r="AN63" s="570"/>
      <c r="AO63" s="567">
        <f t="shared" ref="AO63" si="69">AO62</f>
        <v>45893</v>
      </c>
      <c r="AP63" s="567"/>
      <c r="AQ63" s="567"/>
      <c r="AR63" s="567"/>
      <c r="AS63" s="567"/>
      <c r="AT63" s="568">
        <f t="shared" ref="AT63" si="70">AT62</f>
        <v>45894</v>
      </c>
      <c r="AU63" s="569"/>
      <c r="AV63" s="569"/>
      <c r="AW63" s="569"/>
      <c r="AX63" s="570"/>
    </row>
    <row r="64" spans="1:50" ht="14.25" hidden="1" customHeight="1" outlineLevel="1">
      <c r="B64" s="460" t="s">
        <v>129</v>
      </c>
      <c r="C64" s="460" t="s">
        <v>130</v>
      </c>
      <c r="D64" s="460"/>
      <c r="E64" s="460" t="s">
        <v>131</v>
      </c>
      <c r="F64" s="460"/>
      <c r="G64" s="460"/>
      <c r="H64" s="460" t="s">
        <v>132</v>
      </c>
      <c r="I64" s="499" t="s">
        <v>133</v>
      </c>
      <c r="J64" s="499"/>
      <c r="K64" s="499"/>
      <c r="L64" s="499" t="s">
        <v>132</v>
      </c>
      <c r="M64" s="499" t="s">
        <v>134</v>
      </c>
      <c r="N64" s="460"/>
      <c r="O64" s="460" t="s">
        <v>135</v>
      </c>
      <c r="P64" s="460" t="s">
        <v>136</v>
      </c>
      <c r="Q64" s="460"/>
      <c r="R64" s="460"/>
      <c r="S64" s="460"/>
      <c r="T64" s="460" t="s">
        <v>132</v>
      </c>
      <c r="U64" s="460" t="s">
        <v>136</v>
      </c>
      <c r="V64" s="460"/>
      <c r="W64" s="460"/>
      <c r="X64" s="460"/>
      <c r="Y64" s="460" t="s">
        <v>132</v>
      </c>
      <c r="Z64" s="460" t="s">
        <v>136</v>
      </c>
      <c r="AA64" s="460"/>
      <c r="AB64" s="460"/>
      <c r="AC64" s="460"/>
      <c r="AD64" s="460" t="s">
        <v>132</v>
      </c>
      <c r="AE64" s="460" t="s">
        <v>136</v>
      </c>
      <c r="AF64" s="460"/>
      <c r="AG64" s="460"/>
      <c r="AH64" s="460"/>
      <c r="AI64" s="460" t="s">
        <v>132</v>
      </c>
      <c r="AJ64" s="460" t="s">
        <v>136</v>
      </c>
      <c r="AK64" s="460"/>
      <c r="AL64" s="460"/>
      <c r="AM64" s="460"/>
      <c r="AN64" s="460" t="s">
        <v>132</v>
      </c>
      <c r="AO64" s="460" t="s">
        <v>136</v>
      </c>
      <c r="AP64" s="460"/>
      <c r="AQ64" s="460"/>
      <c r="AR64" s="460"/>
      <c r="AS64" s="460" t="s">
        <v>132</v>
      </c>
      <c r="AT64" s="460" t="s">
        <v>136</v>
      </c>
      <c r="AU64" s="460"/>
      <c r="AV64" s="460"/>
      <c r="AW64" s="460"/>
      <c r="AX64" s="460" t="s">
        <v>132</v>
      </c>
    </row>
    <row r="65" spans="2:50" ht="14.25" hidden="1" customHeight="1" outlineLevel="1">
      <c r="B65" s="460"/>
      <c r="C65" s="460"/>
      <c r="D65" s="460"/>
      <c r="E65" s="460" t="s">
        <v>137</v>
      </c>
      <c r="F65" s="460"/>
      <c r="G65" s="460"/>
      <c r="H65" s="460"/>
      <c r="I65" s="499" t="s">
        <v>137</v>
      </c>
      <c r="J65" s="499"/>
      <c r="K65" s="499"/>
      <c r="L65" s="499"/>
      <c r="M65" s="499"/>
      <c r="N65" s="460"/>
      <c r="O65" s="460"/>
      <c r="P65" s="460" t="s">
        <v>138</v>
      </c>
      <c r="Q65" s="460"/>
      <c r="R65" s="460"/>
      <c r="S65" s="460"/>
      <c r="T65" s="460"/>
      <c r="U65" s="460" t="s">
        <v>138</v>
      </c>
      <c r="V65" s="460"/>
      <c r="W65" s="460"/>
      <c r="X65" s="460"/>
      <c r="Y65" s="460"/>
      <c r="Z65" s="460" t="s">
        <v>138</v>
      </c>
      <c r="AA65" s="460"/>
      <c r="AB65" s="460"/>
      <c r="AC65" s="460"/>
      <c r="AD65" s="460"/>
      <c r="AE65" s="460" t="s">
        <v>138</v>
      </c>
      <c r="AF65" s="460"/>
      <c r="AG65" s="460"/>
      <c r="AH65" s="460"/>
      <c r="AI65" s="460"/>
      <c r="AJ65" s="460" t="s">
        <v>138</v>
      </c>
      <c r="AK65" s="460"/>
      <c r="AL65" s="460"/>
      <c r="AM65" s="460"/>
      <c r="AN65" s="460"/>
      <c r="AO65" s="460" t="s">
        <v>138</v>
      </c>
      <c r="AP65" s="460"/>
      <c r="AQ65" s="460"/>
      <c r="AR65" s="460"/>
      <c r="AS65" s="460"/>
      <c r="AT65" s="460" t="s">
        <v>138</v>
      </c>
      <c r="AU65" s="460"/>
      <c r="AV65" s="460"/>
      <c r="AW65" s="460"/>
      <c r="AX65" s="460"/>
    </row>
    <row r="66" spans="2:50" ht="14.25" hidden="1" customHeight="1" outlineLevel="1">
      <c r="B66" s="460"/>
      <c r="C66" s="460"/>
      <c r="D66" s="460"/>
      <c r="E66" s="209" t="s">
        <v>139</v>
      </c>
      <c r="F66" s="209" t="s">
        <v>140</v>
      </c>
      <c r="G66" s="209" t="s">
        <v>141</v>
      </c>
      <c r="H66" s="460"/>
      <c r="I66" s="210" t="s">
        <v>139</v>
      </c>
      <c r="J66" s="210" t="s">
        <v>140</v>
      </c>
      <c r="K66" s="210" t="s">
        <v>141</v>
      </c>
      <c r="L66" s="499"/>
      <c r="M66" s="499"/>
      <c r="N66" s="460"/>
      <c r="O66" s="460"/>
      <c r="P66" s="209" t="s">
        <v>139</v>
      </c>
      <c r="Q66" s="209" t="s">
        <v>140</v>
      </c>
      <c r="R66" s="209" t="s">
        <v>141</v>
      </c>
      <c r="S66" s="211" t="s">
        <v>134</v>
      </c>
      <c r="T66" s="460"/>
      <c r="U66" s="209" t="s">
        <v>139</v>
      </c>
      <c r="V66" s="209" t="s">
        <v>140</v>
      </c>
      <c r="W66" s="209" t="s">
        <v>141</v>
      </c>
      <c r="X66" s="211" t="s">
        <v>134</v>
      </c>
      <c r="Y66" s="460"/>
      <c r="Z66" s="209" t="s">
        <v>139</v>
      </c>
      <c r="AA66" s="209" t="s">
        <v>140</v>
      </c>
      <c r="AB66" s="209" t="s">
        <v>141</v>
      </c>
      <c r="AC66" s="211" t="s">
        <v>134</v>
      </c>
      <c r="AD66" s="460"/>
      <c r="AE66" s="209" t="s">
        <v>139</v>
      </c>
      <c r="AF66" s="209" t="s">
        <v>140</v>
      </c>
      <c r="AG66" s="209" t="s">
        <v>141</v>
      </c>
      <c r="AH66" s="211" t="s">
        <v>134</v>
      </c>
      <c r="AI66" s="460"/>
      <c r="AJ66" s="209" t="s">
        <v>139</v>
      </c>
      <c r="AK66" s="209" t="s">
        <v>140</v>
      </c>
      <c r="AL66" s="209" t="s">
        <v>141</v>
      </c>
      <c r="AM66" s="211" t="s">
        <v>134</v>
      </c>
      <c r="AN66" s="460"/>
      <c r="AO66" s="209" t="s">
        <v>139</v>
      </c>
      <c r="AP66" s="209" t="s">
        <v>140</v>
      </c>
      <c r="AQ66" s="209" t="s">
        <v>141</v>
      </c>
      <c r="AR66" s="211" t="s">
        <v>134</v>
      </c>
      <c r="AS66" s="460"/>
      <c r="AT66" s="209" t="s">
        <v>139</v>
      </c>
      <c r="AU66" s="209" t="s">
        <v>140</v>
      </c>
      <c r="AV66" s="209" t="s">
        <v>141</v>
      </c>
      <c r="AW66" s="211" t="s">
        <v>134</v>
      </c>
      <c r="AX66" s="460"/>
    </row>
    <row r="67" spans="2:50" ht="14.25" hidden="1" customHeight="1" outlineLevel="1">
      <c r="B67" s="460" t="s">
        <v>226</v>
      </c>
      <c r="C67" s="209">
        <v>1</v>
      </c>
      <c r="D67" s="212" t="s">
        <v>239</v>
      </c>
      <c r="E67" s="209">
        <v>20</v>
      </c>
      <c r="F67" s="209">
        <v>2600</v>
      </c>
      <c r="G67" s="214">
        <f t="shared" ref="G67:G75" si="71">F67/E67</f>
        <v>130</v>
      </c>
      <c r="H67" s="501">
        <f>AVERAGE(G67:G81)</f>
        <v>305.49017957351288</v>
      </c>
      <c r="I67" s="215">
        <f>AVERAGE(P67,U67,Z67,AE67,AJ67,AO67,AT67)</f>
        <v>20</v>
      </c>
      <c r="J67" s="215">
        <f>AVERAGE(Q67,V67,AA67,AF67,AK67,AP67,AU67)</f>
        <v>2256.5395992531571</v>
      </c>
      <c r="K67" s="216">
        <f>AVERAGE(R67,W67,AB67,AG67,AL67,AQ67,AV67)</f>
        <v>112.82697996265786</v>
      </c>
      <c r="L67" s="502">
        <f>IFERROR(AVERAGE(K67:K81),"-")</f>
        <v>259.22581799231625</v>
      </c>
      <c r="M67" s="215">
        <f>RANK(K67, K$67:$K$81)</f>
        <v>9</v>
      </c>
      <c r="N67" s="460"/>
      <c r="O67" s="460"/>
      <c r="P67" s="209">
        <v>20</v>
      </c>
      <c r="Q67" s="213">
        <v>2253.0798479087439</v>
      </c>
      <c r="R67" s="214">
        <f t="shared" ref="R67:R75" si="72">Q67/P67</f>
        <v>112.6539923954372</v>
      </c>
      <c r="S67" s="211">
        <f>RANK(R67, R$67:R$81)</f>
        <v>9</v>
      </c>
      <c r="T67" s="501">
        <f>AVERAGE(R67:R81)</f>
        <v>258.68502465799469</v>
      </c>
      <c r="U67" s="209">
        <v>20</v>
      </c>
      <c r="V67" s="213">
        <v>2252.9923273657214</v>
      </c>
      <c r="W67" s="214">
        <f t="shared" ref="W67:W75" si="73">V67/U67</f>
        <v>112.64961636828608</v>
      </c>
      <c r="X67" s="211">
        <f>RANK(W67, W$67:W$81)</f>
        <v>9</v>
      </c>
      <c r="Y67" s="501">
        <f>AVERAGE(W67:W81)</f>
        <v>258.81893054097344</v>
      </c>
      <c r="Z67" s="209">
        <v>20</v>
      </c>
      <c r="AA67" s="213">
        <v>2253.7396121883567</v>
      </c>
      <c r="AB67" s="214">
        <f t="shared" ref="AB67:AB75" si="74">AA67/Z67</f>
        <v>112.68698060941783</v>
      </c>
      <c r="AC67" s="211">
        <f>RANK(AB67, AB$67:AB$81)</f>
        <v>9</v>
      </c>
      <c r="AD67" s="501">
        <f>AVERAGE(AB67:AB81)</f>
        <v>258.91809536789674</v>
      </c>
      <c r="AE67" s="209">
        <v>20</v>
      </c>
      <c r="AF67" s="213">
        <v>2258.6074980872208</v>
      </c>
      <c r="AG67" s="214">
        <f t="shared" ref="AG67:AG75" si="75">AF67/AE67</f>
        <v>112.93037490436105</v>
      </c>
      <c r="AH67" s="211">
        <f>RANK(AG67, AG$67:AG$81)</f>
        <v>9</v>
      </c>
      <c r="AI67" s="501">
        <f>AVERAGE(AG67:AG81)</f>
        <v>259.47592079611286</v>
      </c>
      <c r="AJ67" s="209">
        <v>20</v>
      </c>
      <c r="AK67" s="213">
        <v>2258.9535740604274</v>
      </c>
      <c r="AL67" s="214">
        <f t="shared" ref="AL67:AL75" si="76">AK67/AJ67</f>
        <v>112.94767870302137</v>
      </c>
      <c r="AM67" s="211">
        <f>RANK(AL67, AL$67:AL$81)</f>
        <v>9</v>
      </c>
      <c r="AN67" s="501">
        <f>AVERAGE(AL67:AL81)</f>
        <v>259.51124895482747</v>
      </c>
      <c r="AO67" s="209">
        <v>20</v>
      </c>
      <c r="AP67" s="213">
        <v>2258.9341692789944</v>
      </c>
      <c r="AQ67" s="214">
        <f t="shared" ref="AQ67:AQ75" si="77">AP67/AO67</f>
        <v>112.94670846394972</v>
      </c>
      <c r="AR67" s="211">
        <f>RANK(AQ67, AQ$67:AQ$81)</f>
        <v>9</v>
      </c>
      <c r="AS67" s="501">
        <f>AVERAGE(AQ67:AQ81)</f>
        <v>259.47862515835521</v>
      </c>
      <c r="AT67" s="209">
        <v>20</v>
      </c>
      <c r="AU67" s="213">
        <v>2259.4701658826361</v>
      </c>
      <c r="AV67" s="214">
        <f t="shared" ref="AV67:AV75" si="78">AU67/AT67</f>
        <v>112.9735082941318</v>
      </c>
      <c r="AW67" s="211">
        <f>RANK(AV67, AV$67:AV$81)</f>
        <v>9</v>
      </c>
      <c r="AX67" s="501">
        <f>AVERAGE(AV67:AV81)</f>
        <v>259.69288047005307</v>
      </c>
    </row>
    <row r="68" spans="2:50" ht="14.25" hidden="1" customHeight="1" outlineLevel="1">
      <c r="B68" s="460"/>
      <c r="C68" s="209">
        <v>2</v>
      </c>
      <c r="D68" s="212" t="s">
        <v>237</v>
      </c>
      <c r="E68" s="209">
        <v>16</v>
      </c>
      <c r="F68" s="209">
        <v>3000</v>
      </c>
      <c r="G68" s="214">
        <f t="shared" si="71"/>
        <v>187.5</v>
      </c>
      <c r="H68" s="501"/>
      <c r="I68" s="215">
        <f t="shared" ref="I68:K75" si="79">AVERAGE(P68,U68,Z68,AE68,AJ68,AO68,AT68)</f>
        <v>16</v>
      </c>
      <c r="J68" s="215">
        <f t="shared" si="79"/>
        <v>2531.7600868350678</v>
      </c>
      <c r="K68" s="216">
        <f t="shared" si="79"/>
        <v>158.23500542719174</v>
      </c>
      <c r="L68" s="502"/>
      <c r="M68" s="215">
        <f>RANK(K68, K$67:$K$81)</f>
        <v>8</v>
      </c>
      <c r="N68" s="460"/>
      <c r="O68" s="460"/>
      <c r="P68" s="209">
        <v>16</v>
      </c>
      <c r="Q68" s="213">
        <v>2525.124555160141</v>
      </c>
      <c r="R68" s="214">
        <f t="shared" si="72"/>
        <v>157.82028469750881</v>
      </c>
      <c r="S68" s="211">
        <f t="shared" ref="S68:S75" si="80">RANK(R68, R$67:R$81)</f>
        <v>8</v>
      </c>
      <c r="T68" s="501"/>
      <c r="U68" s="209">
        <v>16</v>
      </c>
      <c r="V68" s="213">
        <v>2527.9759669545601</v>
      </c>
      <c r="W68" s="214">
        <f t="shared" si="73"/>
        <v>157.99849793466001</v>
      </c>
      <c r="X68" s="211">
        <f t="shared" ref="X68:X75" si="81">RANK(W68, W$67:W$81)</f>
        <v>8</v>
      </c>
      <c r="Y68" s="501"/>
      <c r="Z68" s="209">
        <v>16</v>
      </c>
      <c r="AA68" s="213">
        <v>2528.2442748091612</v>
      </c>
      <c r="AB68" s="214">
        <f t="shared" si="74"/>
        <v>158.01526717557257</v>
      </c>
      <c r="AC68" s="211">
        <f t="shared" ref="AC68:AC75" si="82">RANK(AB68, AB$67:AB$81)</f>
        <v>8</v>
      </c>
      <c r="AD68" s="501"/>
      <c r="AE68" s="209">
        <v>16</v>
      </c>
      <c r="AF68" s="213">
        <v>2533.7094499294762</v>
      </c>
      <c r="AG68" s="214">
        <f t="shared" si="75"/>
        <v>158.35684062059227</v>
      </c>
      <c r="AH68" s="211">
        <f t="shared" ref="AH68:AH75" si="83">RANK(AG68, AG$67:AG$81)</f>
        <v>8</v>
      </c>
      <c r="AI68" s="501"/>
      <c r="AJ68" s="209">
        <v>16</v>
      </c>
      <c r="AK68" s="213">
        <v>2534.3866171003692</v>
      </c>
      <c r="AL68" s="214">
        <f t="shared" si="76"/>
        <v>158.39916356877308</v>
      </c>
      <c r="AM68" s="211">
        <f t="shared" ref="AM68:AM75" si="84">RANK(AL68, AL$67:AL$81)</f>
        <v>8</v>
      </c>
      <c r="AN68" s="501"/>
      <c r="AO68" s="209">
        <v>16</v>
      </c>
      <c r="AP68" s="213">
        <v>2533.5704125177808</v>
      </c>
      <c r="AQ68" s="214">
        <f t="shared" si="77"/>
        <v>158.3481507823613</v>
      </c>
      <c r="AR68" s="211">
        <f t="shared" ref="AR68:AR75" si="85">RANK(AQ68, AQ$67:AQ$81)</f>
        <v>8</v>
      </c>
      <c r="AS68" s="501"/>
      <c r="AT68" s="209">
        <v>16</v>
      </c>
      <c r="AU68" s="213">
        <v>2539.3093313739892</v>
      </c>
      <c r="AV68" s="214">
        <f t="shared" si="78"/>
        <v>158.70683321087432</v>
      </c>
      <c r="AW68" s="211">
        <f t="shared" ref="AW68:AW75" si="86">RANK(AV68, AV$67:AV$81)</f>
        <v>8</v>
      </c>
      <c r="AX68" s="501"/>
    </row>
    <row r="69" spans="2:50" ht="14.25" hidden="1" customHeight="1" outlineLevel="1">
      <c r="B69" s="460"/>
      <c r="C69" s="209">
        <v>3</v>
      </c>
      <c r="D69" s="212" t="s">
        <v>238</v>
      </c>
      <c r="E69" s="209">
        <v>6</v>
      </c>
      <c r="F69" s="209">
        <v>2600</v>
      </c>
      <c r="G69" s="214">
        <f t="shared" si="71"/>
        <v>433.33333333333331</v>
      </c>
      <c r="H69" s="501"/>
      <c r="I69" s="215">
        <f t="shared" si="79"/>
        <v>6</v>
      </c>
      <c r="J69" s="215">
        <f t="shared" si="79"/>
        <v>2183.6434494195933</v>
      </c>
      <c r="K69" s="216">
        <f t="shared" si="79"/>
        <v>363.94057490326549</v>
      </c>
      <c r="L69" s="502"/>
      <c r="M69" s="215">
        <f>RANK(K69, K$67:$K$81)</f>
        <v>2</v>
      </c>
      <c r="N69" s="460"/>
      <c r="O69" s="460"/>
      <c r="P69" s="209">
        <v>6</v>
      </c>
      <c r="Q69" s="213">
        <v>2173.9130434782555</v>
      </c>
      <c r="R69" s="214">
        <f t="shared" si="72"/>
        <v>362.31884057970927</v>
      </c>
      <c r="S69" s="211">
        <f t="shared" si="80"/>
        <v>2</v>
      </c>
      <c r="T69" s="501"/>
      <c r="U69" s="209">
        <v>6</v>
      </c>
      <c r="V69" s="213">
        <v>2181.6276632902559</v>
      </c>
      <c r="W69" s="214">
        <f t="shared" si="73"/>
        <v>363.604610548376</v>
      </c>
      <c r="X69" s="211">
        <f t="shared" si="81"/>
        <v>2</v>
      </c>
      <c r="Y69" s="501"/>
      <c r="Z69" s="209">
        <v>6</v>
      </c>
      <c r="AA69" s="213">
        <v>2183.0224590787961</v>
      </c>
      <c r="AB69" s="214">
        <f t="shared" si="74"/>
        <v>363.83707651313267</v>
      </c>
      <c r="AC69" s="211">
        <f t="shared" si="82"/>
        <v>2</v>
      </c>
      <c r="AD69" s="501"/>
      <c r="AE69" s="209">
        <v>6</v>
      </c>
      <c r="AF69" s="213">
        <v>2185.8373205741636</v>
      </c>
      <c r="AG69" s="214">
        <f t="shared" si="75"/>
        <v>364.30622009569396</v>
      </c>
      <c r="AH69" s="211">
        <f t="shared" si="83"/>
        <v>2</v>
      </c>
      <c r="AI69" s="501"/>
      <c r="AJ69" s="209">
        <v>6</v>
      </c>
      <c r="AK69" s="213">
        <v>2186.2624348649906</v>
      </c>
      <c r="AL69" s="214">
        <f t="shared" si="76"/>
        <v>364.37707247749842</v>
      </c>
      <c r="AM69" s="211">
        <f t="shared" si="84"/>
        <v>2</v>
      </c>
      <c r="AN69" s="501"/>
      <c r="AO69" s="209">
        <v>6</v>
      </c>
      <c r="AP69" s="213">
        <v>2186.1591695501675</v>
      </c>
      <c r="AQ69" s="214">
        <f t="shared" si="77"/>
        <v>364.3598615916946</v>
      </c>
      <c r="AR69" s="211">
        <f t="shared" si="85"/>
        <v>2</v>
      </c>
      <c r="AS69" s="501"/>
      <c r="AT69" s="209">
        <v>6</v>
      </c>
      <c r="AU69" s="213">
        <v>2188.6820551005217</v>
      </c>
      <c r="AV69" s="214">
        <f t="shared" si="78"/>
        <v>364.78034251675359</v>
      </c>
      <c r="AW69" s="211">
        <f t="shared" si="86"/>
        <v>2</v>
      </c>
      <c r="AX69" s="501"/>
    </row>
    <row r="70" spans="2:50" ht="14.25" hidden="1" customHeight="1" outlineLevel="1">
      <c r="B70" s="460"/>
      <c r="C70" s="209">
        <v>4</v>
      </c>
      <c r="D70" s="212" t="s">
        <v>242</v>
      </c>
      <c r="E70" s="209">
        <v>6</v>
      </c>
      <c r="F70" s="209">
        <v>2600</v>
      </c>
      <c r="G70" s="214">
        <f t="shared" si="71"/>
        <v>433.33333333333331</v>
      </c>
      <c r="H70" s="501"/>
      <c r="I70" s="215">
        <f t="shared" si="79"/>
        <v>6</v>
      </c>
      <c r="J70" s="215">
        <f t="shared" si="79"/>
        <v>2173.9422443248623</v>
      </c>
      <c r="K70" s="216">
        <f t="shared" si="79"/>
        <v>362.3237073874771</v>
      </c>
      <c r="L70" s="502"/>
      <c r="M70" s="215">
        <f>RANK(K70, K$67:$K$81)</f>
        <v>3</v>
      </c>
      <c r="N70" s="460"/>
      <c r="O70" s="460"/>
      <c r="P70" s="209">
        <v>6</v>
      </c>
      <c r="Q70" s="213">
        <v>2169.8181818181815</v>
      </c>
      <c r="R70" s="214">
        <f t="shared" si="72"/>
        <v>361.63636363636357</v>
      </c>
      <c r="S70" s="211">
        <f t="shared" si="80"/>
        <v>3</v>
      </c>
      <c r="T70" s="501"/>
      <c r="U70" s="209">
        <v>6</v>
      </c>
      <c r="V70" s="213">
        <v>2170.1901813356949</v>
      </c>
      <c r="W70" s="214">
        <f t="shared" si="73"/>
        <v>361.69836355594913</v>
      </c>
      <c r="X70" s="211">
        <f t="shared" si="81"/>
        <v>3</v>
      </c>
      <c r="Y70" s="501"/>
      <c r="Z70" s="209">
        <v>6</v>
      </c>
      <c r="AA70" s="213">
        <v>2171.3414634146334</v>
      </c>
      <c r="AB70" s="214">
        <f t="shared" si="74"/>
        <v>361.8902439024389</v>
      </c>
      <c r="AC70" s="211">
        <f t="shared" si="82"/>
        <v>3</v>
      </c>
      <c r="AD70" s="501"/>
      <c r="AE70" s="209">
        <v>6</v>
      </c>
      <c r="AF70" s="213">
        <v>2176.064908722115</v>
      </c>
      <c r="AG70" s="214">
        <f t="shared" si="75"/>
        <v>362.67748478701918</v>
      </c>
      <c r="AH70" s="211">
        <f t="shared" si="83"/>
        <v>3</v>
      </c>
      <c r="AI70" s="501"/>
      <c r="AJ70" s="209">
        <v>6</v>
      </c>
      <c r="AK70" s="213">
        <v>2176.2057877813504</v>
      </c>
      <c r="AL70" s="214">
        <f t="shared" si="76"/>
        <v>362.70096463022509</v>
      </c>
      <c r="AM70" s="211">
        <f t="shared" si="84"/>
        <v>3</v>
      </c>
      <c r="AN70" s="501"/>
      <c r="AO70" s="209">
        <v>6</v>
      </c>
      <c r="AP70" s="213">
        <v>2175.896964121423</v>
      </c>
      <c r="AQ70" s="214">
        <f t="shared" si="77"/>
        <v>362.64949402023717</v>
      </c>
      <c r="AR70" s="211">
        <f t="shared" si="85"/>
        <v>3</v>
      </c>
      <c r="AS70" s="501"/>
      <c r="AT70" s="209">
        <v>6</v>
      </c>
      <c r="AU70" s="213">
        <v>2178.0782230806381</v>
      </c>
      <c r="AV70" s="214">
        <f t="shared" si="78"/>
        <v>363.01303718010632</v>
      </c>
      <c r="AW70" s="211">
        <f t="shared" si="86"/>
        <v>3</v>
      </c>
      <c r="AX70" s="501"/>
    </row>
    <row r="71" spans="2:50" ht="14.25" hidden="1" customHeight="1" outlineLevel="1">
      <c r="B71" s="460"/>
      <c r="C71" s="209">
        <v>5</v>
      </c>
      <c r="D71" s="212" t="s">
        <v>236</v>
      </c>
      <c r="E71" s="209">
        <v>11</v>
      </c>
      <c r="F71" s="209">
        <v>3273</v>
      </c>
      <c r="G71" s="214">
        <f t="shared" si="71"/>
        <v>297.54545454545456</v>
      </c>
      <c r="H71" s="501"/>
      <c r="I71" s="215">
        <f t="shared" si="79"/>
        <v>11</v>
      </c>
      <c r="J71" s="215">
        <f t="shared" si="79"/>
        <v>2822.0539340758019</v>
      </c>
      <c r="K71" s="216">
        <f t="shared" si="79"/>
        <v>256.5503576432547</v>
      </c>
      <c r="L71" s="502"/>
      <c r="M71" s="215">
        <f>RANK(K71, K$67:$K$81)</f>
        <v>4</v>
      </c>
      <c r="N71" s="460"/>
      <c r="O71" s="460"/>
      <c r="P71" s="209">
        <v>11</v>
      </c>
      <c r="Q71" s="213">
        <v>2813.0295612878917</v>
      </c>
      <c r="R71" s="214">
        <f t="shared" si="72"/>
        <v>255.72996011708108</v>
      </c>
      <c r="S71" s="211">
        <f t="shared" si="80"/>
        <v>4</v>
      </c>
      <c r="T71" s="501"/>
      <c r="U71" s="209">
        <v>11</v>
      </c>
      <c r="V71" s="213">
        <v>2812.9526729258459</v>
      </c>
      <c r="W71" s="214">
        <f t="shared" si="73"/>
        <v>255.72297026598599</v>
      </c>
      <c r="X71" s="211">
        <f t="shared" si="81"/>
        <v>4</v>
      </c>
      <c r="Y71" s="501"/>
      <c r="Z71" s="209">
        <v>11</v>
      </c>
      <c r="AA71" s="213">
        <v>2813.086059595752</v>
      </c>
      <c r="AB71" s="214">
        <f t="shared" si="74"/>
        <v>255.73509632688655</v>
      </c>
      <c r="AC71" s="211">
        <f t="shared" si="82"/>
        <v>4</v>
      </c>
      <c r="AD71" s="501"/>
      <c r="AE71" s="209">
        <v>11</v>
      </c>
      <c r="AF71" s="213">
        <v>2829.0364246964591</v>
      </c>
      <c r="AG71" s="214">
        <f t="shared" si="75"/>
        <v>257.18512951785993</v>
      </c>
      <c r="AH71" s="211">
        <f t="shared" si="83"/>
        <v>4</v>
      </c>
      <c r="AI71" s="501"/>
      <c r="AJ71" s="209">
        <v>11</v>
      </c>
      <c r="AK71" s="213">
        <v>2828.9325842696526</v>
      </c>
      <c r="AL71" s="214">
        <f t="shared" si="76"/>
        <v>257.17568947905932</v>
      </c>
      <c r="AM71" s="211">
        <f t="shared" si="84"/>
        <v>4</v>
      </c>
      <c r="AN71" s="501"/>
      <c r="AO71" s="209">
        <v>11</v>
      </c>
      <c r="AP71" s="213">
        <v>2828.4584980237141</v>
      </c>
      <c r="AQ71" s="214">
        <f t="shared" si="77"/>
        <v>257.13259072942856</v>
      </c>
      <c r="AR71" s="211">
        <f t="shared" si="85"/>
        <v>4</v>
      </c>
      <c r="AS71" s="501"/>
      <c r="AT71" s="209">
        <v>11</v>
      </c>
      <c r="AU71" s="213">
        <v>2828.8817377312971</v>
      </c>
      <c r="AV71" s="214">
        <f t="shared" si="78"/>
        <v>257.17106706648156</v>
      </c>
      <c r="AW71" s="211">
        <f t="shared" si="86"/>
        <v>4</v>
      </c>
      <c r="AX71" s="501"/>
    </row>
    <row r="72" spans="2:50" ht="14.25" hidden="1" customHeight="1" outlineLevel="1">
      <c r="B72" s="460"/>
      <c r="C72" s="209">
        <v>6</v>
      </c>
      <c r="D72" s="212" t="s">
        <v>234</v>
      </c>
      <c r="E72" s="209">
        <v>12</v>
      </c>
      <c r="F72" s="209">
        <v>3273</v>
      </c>
      <c r="G72" s="214">
        <f t="shared" si="71"/>
        <v>272.75</v>
      </c>
      <c r="H72" s="501"/>
      <c r="I72" s="215">
        <f t="shared" si="79"/>
        <v>12</v>
      </c>
      <c r="J72" s="215">
        <f t="shared" si="79"/>
        <v>2838.840792706168</v>
      </c>
      <c r="K72" s="216">
        <f t="shared" si="79"/>
        <v>236.57006605884729</v>
      </c>
      <c r="L72" s="502"/>
      <c r="M72" s="215">
        <f>RANK(K72, K$67:$K$81)</f>
        <v>6</v>
      </c>
      <c r="N72" s="460"/>
      <c r="O72" s="460"/>
      <c r="P72" s="209">
        <v>12</v>
      </c>
      <c r="Q72" s="213">
        <v>2836.677781145801</v>
      </c>
      <c r="R72" s="214">
        <f t="shared" si="72"/>
        <v>236.38981509548341</v>
      </c>
      <c r="S72" s="211">
        <f t="shared" si="80"/>
        <v>6</v>
      </c>
      <c r="T72" s="501"/>
      <c r="U72" s="209">
        <v>12</v>
      </c>
      <c r="V72" s="213">
        <v>2836.0432766615158</v>
      </c>
      <c r="W72" s="214">
        <f t="shared" si="73"/>
        <v>236.33693972179299</v>
      </c>
      <c r="X72" s="211">
        <f t="shared" si="81"/>
        <v>6</v>
      </c>
      <c r="Y72" s="501"/>
      <c r="Z72" s="209">
        <v>12</v>
      </c>
      <c r="AA72" s="213">
        <v>2836.6779661016926</v>
      </c>
      <c r="AB72" s="214">
        <f t="shared" si="74"/>
        <v>236.38983050847438</v>
      </c>
      <c r="AC72" s="211">
        <f t="shared" si="82"/>
        <v>6</v>
      </c>
      <c r="AD72" s="501"/>
      <c r="AE72" s="209">
        <v>12</v>
      </c>
      <c r="AF72" s="213">
        <v>2840.1307723743366</v>
      </c>
      <c r="AG72" s="214">
        <f t="shared" si="75"/>
        <v>236.67756436452805</v>
      </c>
      <c r="AH72" s="211">
        <f t="shared" si="83"/>
        <v>6</v>
      </c>
      <c r="AI72" s="501"/>
      <c r="AJ72" s="209">
        <v>12</v>
      </c>
      <c r="AK72" s="213">
        <v>2840.6892256591191</v>
      </c>
      <c r="AL72" s="214">
        <f t="shared" si="76"/>
        <v>236.72410213825992</v>
      </c>
      <c r="AM72" s="211">
        <f t="shared" si="84"/>
        <v>6</v>
      </c>
      <c r="AN72" s="501"/>
      <c r="AO72" s="209">
        <v>12</v>
      </c>
      <c r="AP72" s="213">
        <v>2840.4357577699407</v>
      </c>
      <c r="AQ72" s="214">
        <f t="shared" si="77"/>
        <v>236.70297981416172</v>
      </c>
      <c r="AR72" s="211">
        <f t="shared" si="85"/>
        <v>6</v>
      </c>
      <c r="AS72" s="501"/>
      <c r="AT72" s="209">
        <v>12</v>
      </c>
      <c r="AU72" s="213">
        <v>2841.2307692307681</v>
      </c>
      <c r="AV72" s="214">
        <f t="shared" si="78"/>
        <v>236.76923076923069</v>
      </c>
      <c r="AW72" s="211">
        <f t="shared" si="86"/>
        <v>6</v>
      </c>
      <c r="AX72" s="501"/>
    </row>
    <row r="73" spans="2:50" ht="14.25" hidden="1" customHeight="1" outlineLevel="1">
      <c r="B73" s="460"/>
      <c r="C73" s="209">
        <v>7</v>
      </c>
      <c r="D73" s="212" t="s">
        <v>235</v>
      </c>
      <c r="E73" s="209">
        <v>11</v>
      </c>
      <c r="F73" s="209">
        <v>3000</v>
      </c>
      <c r="G73" s="214">
        <f t="shared" si="71"/>
        <v>272.72727272727275</v>
      </c>
      <c r="H73" s="501"/>
      <c r="I73" s="215">
        <f t="shared" si="79"/>
        <v>11</v>
      </c>
      <c r="J73" s="215">
        <f t="shared" si="79"/>
        <v>2522.3128653833442</v>
      </c>
      <c r="K73" s="216">
        <f t="shared" si="79"/>
        <v>229.30116958030399</v>
      </c>
      <c r="L73" s="502"/>
      <c r="M73" s="215">
        <f>RANK(K73, K$67:$K$81)</f>
        <v>7</v>
      </c>
      <c r="N73" s="460"/>
      <c r="O73" s="460"/>
      <c r="P73" s="209">
        <v>11</v>
      </c>
      <c r="Q73" s="213">
        <v>2517.4825174825182</v>
      </c>
      <c r="R73" s="214">
        <f t="shared" si="72"/>
        <v>228.86204704386529</v>
      </c>
      <c r="S73" s="211">
        <f t="shared" si="80"/>
        <v>7</v>
      </c>
      <c r="T73" s="501"/>
      <c r="U73" s="209">
        <v>11</v>
      </c>
      <c r="V73" s="213">
        <v>2519.8288159771728</v>
      </c>
      <c r="W73" s="214">
        <f t="shared" si="73"/>
        <v>229.0753469070157</v>
      </c>
      <c r="X73" s="211">
        <f t="shared" si="81"/>
        <v>7</v>
      </c>
      <c r="Y73" s="501"/>
      <c r="Z73" s="209">
        <v>11</v>
      </c>
      <c r="AA73" s="213">
        <v>2520.0000000000032</v>
      </c>
      <c r="AB73" s="214">
        <f t="shared" si="74"/>
        <v>229.09090909090938</v>
      </c>
      <c r="AC73" s="211">
        <f t="shared" si="82"/>
        <v>7</v>
      </c>
      <c r="AD73" s="501"/>
      <c r="AE73" s="209">
        <v>11</v>
      </c>
      <c r="AF73" s="213">
        <v>2523.343653250774</v>
      </c>
      <c r="AG73" s="214">
        <f t="shared" si="75"/>
        <v>229.39487756825218</v>
      </c>
      <c r="AH73" s="211">
        <f t="shared" si="83"/>
        <v>7</v>
      </c>
      <c r="AI73" s="501"/>
      <c r="AJ73" s="209">
        <v>11</v>
      </c>
      <c r="AK73" s="213">
        <v>2524.3027888446218</v>
      </c>
      <c r="AL73" s="214">
        <f t="shared" si="76"/>
        <v>229.48207171314743</v>
      </c>
      <c r="AM73" s="211">
        <f t="shared" si="84"/>
        <v>7</v>
      </c>
      <c r="AN73" s="501"/>
      <c r="AO73" s="209">
        <v>11</v>
      </c>
      <c r="AP73" s="213">
        <v>2523.7619263970928</v>
      </c>
      <c r="AQ73" s="214">
        <f t="shared" si="77"/>
        <v>229.4329023997357</v>
      </c>
      <c r="AR73" s="211">
        <f t="shared" si="85"/>
        <v>7</v>
      </c>
      <c r="AS73" s="501"/>
      <c r="AT73" s="209">
        <v>11</v>
      </c>
      <c r="AU73" s="213">
        <v>2527.4703557312246</v>
      </c>
      <c r="AV73" s="214">
        <f t="shared" si="78"/>
        <v>229.77003233920223</v>
      </c>
      <c r="AW73" s="211">
        <f t="shared" si="86"/>
        <v>7</v>
      </c>
      <c r="AX73" s="501"/>
    </row>
    <row r="74" spans="2:50" ht="14.25" hidden="1" customHeight="1" outlineLevel="1">
      <c r="B74" s="460"/>
      <c r="C74" s="209">
        <v>8</v>
      </c>
      <c r="D74" s="212" t="s">
        <v>240</v>
      </c>
      <c r="E74" s="209">
        <v>6</v>
      </c>
      <c r="F74" s="209">
        <v>2600</v>
      </c>
      <c r="G74" s="214">
        <f t="shared" si="71"/>
        <v>433.33333333333331</v>
      </c>
      <c r="H74" s="501"/>
      <c r="I74" s="215">
        <f t="shared" si="79"/>
        <v>6</v>
      </c>
      <c r="J74" s="215">
        <f t="shared" si="79"/>
        <v>2200.0437754829336</v>
      </c>
      <c r="K74" s="216">
        <f t="shared" si="79"/>
        <v>366.67396258048899</v>
      </c>
      <c r="L74" s="502"/>
      <c r="M74" s="215">
        <f>RANK(K74, K$67:$K$81)</f>
        <v>1</v>
      </c>
      <c r="N74" s="460"/>
      <c r="O74" s="460"/>
      <c r="P74" s="209">
        <v>6</v>
      </c>
      <c r="Q74" s="213">
        <v>2199.1304347826085</v>
      </c>
      <c r="R74" s="214">
        <f t="shared" si="72"/>
        <v>366.52173913043475</v>
      </c>
      <c r="S74" s="211">
        <f>RANK(R74, R$67:R$81)</f>
        <v>1</v>
      </c>
      <c r="T74" s="501"/>
      <c r="U74" s="209">
        <v>6</v>
      </c>
      <c r="V74" s="213">
        <v>2196.3586396427336</v>
      </c>
      <c r="W74" s="214">
        <f t="shared" si="73"/>
        <v>366.05977327378895</v>
      </c>
      <c r="X74" s="211">
        <f>RANK(W74, W$67:W$81)</f>
        <v>1</v>
      </c>
      <c r="Y74" s="501"/>
      <c r="Z74" s="209">
        <v>6</v>
      </c>
      <c r="AA74" s="213">
        <v>2198.2089552238722</v>
      </c>
      <c r="AB74" s="214">
        <f t="shared" si="74"/>
        <v>366.36815920397868</v>
      </c>
      <c r="AC74" s="211">
        <f>RANK(AB74, AB$67:AB$81)</f>
        <v>1</v>
      </c>
      <c r="AD74" s="501"/>
      <c r="AE74" s="209">
        <v>6</v>
      </c>
      <c r="AF74" s="213">
        <v>2201.5435501653778</v>
      </c>
      <c r="AG74" s="214">
        <f t="shared" si="75"/>
        <v>366.92392502756297</v>
      </c>
      <c r="AH74" s="211">
        <f>RANK(AG74, AG$67:AG$81)</f>
        <v>1</v>
      </c>
      <c r="AI74" s="501"/>
      <c r="AJ74" s="209">
        <v>6</v>
      </c>
      <c r="AK74" s="213">
        <v>2201.6112084063056</v>
      </c>
      <c r="AL74" s="214">
        <f t="shared" si="76"/>
        <v>366.93520140105096</v>
      </c>
      <c r="AM74" s="211">
        <f>RANK(AL74, AL$67:AL$81)</f>
        <v>1</v>
      </c>
      <c r="AN74" s="501"/>
      <c r="AO74" s="209">
        <v>6</v>
      </c>
      <c r="AP74" s="213">
        <v>2201.4606741572957</v>
      </c>
      <c r="AQ74" s="214">
        <f t="shared" si="77"/>
        <v>366.91011235954926</v>
      </c>
      <c r="AR74" s="211">
        <f>RANK(AQ74, AQ$67:AQ$81)</f>
        <v>1</v>
      </c>
      <c r="AS74" s="501"/>
      <c r="AT74" s="209">
        <v>6</v>
      </c>
      <c r="AU74" s="213">
        <v>2201.9929660023431</v>
      </c>
      <c r="AV74" s="214">
        <f t="shared" si="78"/>
        <v>366.99882766705718</v>
      </c>
      <c r="AW74" s="211">
        <f>RANK(AV74, AV$67:AV$81)</f>
        <v>1</v>
      </c>
      <c r="AX74" s="501"/>
    </row>
    <row r="75" spans="2:50" ht="14.25" hidden="1" customHeight="1" outlineLevel="1">
      <c r="B75" s="460"/>
      <c r="C75" s="209">
        <v>9</v>
      </c>
      <c r="D75" s="212" t="s">
        <v>241</v>
      </c>
      <c r="E75" s="209">
        <v>9</v>
      </c>
      <c r="F75" s="209">
        <v>2600</v>
      </c>
      <c r="G75" s="214">
        <f t="shared" si="71"/>
        <v>288.88888888888891</v>
      </c>
      <c r="H75" s="501"/>
      <c r="I75" s="215">
        <f t="shared" si="79"/>
        <v>9</v>
      </c>
      <c r="J75" s="215">
        <f t="shared" si="79"/>
        <v>2219.4948454862283</v>
      </c>
      <c r="K75" s="216">
        <f t="shared" si="79"/>
        <v>246.61053838735873</v>
      </c>
      <c r="L75" s="502"/>
      <c r="M75" s="215">
        <f>RANK(K75, K$67:$K$81)</f>
        <v>5</v>
      </c>
      <c r="N75" s="460"/>
      <c r="O75" s="460"/>
      <c r="P75" s="209">
        <v>9</v>
      </c>
      <c r="Q75" s="213">
        <v>2216.0896130346223</v>
      </c>
      <c r="R75" s="214">
        <f t="shared" si="72"/>
        <v>246.23217922606915</v>
      </c>
      <c r="S75" s="211">
        <f t="shared" si="80"/>
        <v>5</v>
      </c>
      <c r="T75" s="501"/>
      <c r="U75" s="209">
        <v>9</v>
      </c>
      <c r="V75" s="213">
        <v>2216.0183066361551</v>
      </c>
      <c r="W75" s="214">
        <f t="shared" si="73"/>
        <v>246.22425629290612</v>
      </c>
      <c r="X75" s="211">
        <f t="shared" si="81"/>
        <v>5</v>
      </c>
      <c r="Y75" s="501"/>
      <c r="Z75" s="209">
        <v>9</v>
      </c>
      <c r="AA75" s="213">
        <v>2216.2436548223304</v>
      </c>
      <c r="AB75" s="214">
        <f t="shared" si="74"/>
        <v>246.24929498025892</v>
      </c>
      <c r="AC75" s="211">
        <f t="shared" si="82"/>
        <v>5</v>
      </c>
      <c r="AD75" s="501"/>
      <c r="AE75" s="209">
        <v>9</v>
      </c>
      <c r="AF75" s="213">
        <v>2221.4778325123143</v>
      </c>
      <c r="AG75" s="214">
        <f t="shared" si="75"/>
        <v>246.83087027914604</v>
      </c>
      <c r="AH75" s="211">
        <f t="shared" si="83"/>
        <v>5</v>
      </c>
      <c r="AI75" s="501"/>
      <c r="AJ75" s="209">
        <v>9</v>
      </c>
      <c r="AK75" s="213">
        <v>2221.7336683417047</v>
      </c>
      <c r="AL75" s="214">
        <f t="shared" si="76"/>
        <v>246.85929648241165</v>
      </c>
      <c r="AM75" s="211">
        <f t="shared" si="84"/>
        <v>5</v>
      </c>
      <c r="AN75" s="501"/>
      <c r="AO75" s="209">
        <v>9</v>
      </c>
      <c r="AP75" s="213">
        <v>2221.4234363767073</v>
      </c>
      <c r="AQ75" s="214">
        <f t="shared" si="77"/>
        <v>246.82482626407858</v>
      </c>
      <c r="AR75" s="211">
        <f t="shared" si="85"/>
        <v>5</v>
      </c>
      <c r="AS75" s="501"/>
      <c r="AT75" s="209">
        <v>9</v>
      </c>
      <c r="AU75" s="213">
        <v>2223.477406679764</v>
      </c>
      <c r="AV75" s="214">
        <f t="shared" si="78"/>
        <v>247.05304518664045</v>
      </c>
      <c r="AW75" s="211">
        <f t="shared" si="86"/>
        <v>5</v>
      </c>
      <c r="AX75" s="501"/>
    </row>
    <row r="76" spans="2:50" ht="14.25" hidden="1" customHeight="1" outlineLevel="1">
      <c r="B76" s="460"/>
      <c r="C76" s="209">
        <v>10</v>
      </c>
      <c r="D76" s="212"/>
      <c r="E76" s="209"/>
      <c r="F76" s="209"/>
      <c r="G76" s="214"/>
      <c r="H76" s="501"/>
      <c r="I76" s="215"/>
      <c r="J76" s="215"/>
      <c r="K76" s="216"/>
      <c r="L76" s="502"/>
      <c r="M76" s="215"/>
      <c r="N76" s="460"/>
      <c r="O76" s="460"/>
      <c r="P76" s="209"/>
      <c r="Q76" s="213"/>
      <c r="R76" s="214"/>
      <c r="S76" s="211"/>
      <c r="T76" s="501"/>
      <c r="U76" s="209"/>
      <c r="V76" s="213"/>
      <c r="W76" s="214"/>
      <c r="X76" s="211"/>
      <c r="Y76" s="501"/>
      <c r="Z76" s="209"/>
      <c r="AA76" s="213"/>
      <c r="AB76" s="214"/>
      <c r="AC76" s="211"/>
      <c r="AD76" s="501"/>
      <c r="AE76" s="209"/>
      <c r="AF76" s="213"/>
      <c r="AG76" s="214"/>
      <c r="AH76" s="211"/>
      <c r="AI76" s="501"/>
      <c r="AJ76" s="209"/>
      <c r="AK76" s="213"/>
      <c r="AL76" s="214"/>
      <c r="AM76" s="211"/>
      <c r="AN76" s="501"/>
      <c r="AO76" s="209"/>
      <c r="AP76" s="213"/>
      <c r="AQ76" s="214"/>
      <c r="AR76" s="211"/>
      <c r="AS76" s="501"/>
      <c r="AT76" s="209"/>
      <c r="AU76" s="213"/>
      <c r="AV76" s="214"/>
      <c r="AW76" s="211"/>
      <c r="AX76" s="501"/>
    </row>
    <row r="77" spans="2:50" ht="14.25" hidden="1" customHeight="1" outlineLevel="1">
      <c r="B77" s="460"/>
      <c r="C77" s="209">
        <v>11</v>
      </c>
      <c r="D77" s="212"/>
      <c r="E77" s="209"/>
      <c r="F77" s="209"/>
      <c r="G77" s="214"/>
      <c r="H77" s="501"/>
      <c r="I77" s="215"/>
      <c r="J77" s="215"/>
      <c r="K77" s="216"/>
      <c r="L77" s="502"/>
      <c r="M77" s="215"/>
      <c r="N77" s="460"/>
      <c r="O77" s="460"/>
      <c r="P77" s="209"/>
      <c r="Q77" s="213"/>
      <c r="R77" s="214"/>
      <c r="S77" s="211"/>
      <c r="T77" s="501"/>
      <c r="U77" s="209"/>
      <c r="V77" s="213"/>
      <c r="W77" s="214"/>
      <c r="X77" s="211"/>
      <c r="Y77" s="501"/>
      <c r="Z77" s="209"/>
      <c r="AA77" s="213"/>
      <c r="AB77" s="214"/>
      <c r="AC77" s="211"/>
      <c r="AD77" s="501"/>
      <c r="AE77" s="209"/>
      <c r="AF77" s="213"/>
      <c r="AG77" s="214"/>
      <c r="AH77" s="211"/>
      <c r="AI77" s="501"/>
      <c r="AJ77" s="209"/>
      <c r="AK77" s="213"/>
      <c r="AL77" s="214"/>
      <c r="AM77" s="211"/>
      <c r="AN77" s="501"/>
      <c r="AO77" s="209"/>
      <c r="AP77" s="213"/>
      <c r="AQ77" s="214"/>
      <c r="AR77" s="211"/>
      <c r="AS77" s="501"/>
      <c r="AT77" s="209"/>
      <c r="AU77" s="213"/>
      <c r="AV77" s="214"/>
      <c r="AW77" s="211"/>
      <c r="AX77" s="501"/>
    </row>
    <row r="78" spans="2:50" ht="14.25" hidden="1" customHeight="1" outlineLevel="1">
      <c r="B78" s="460"/>
      <c r="C78" s="209">
        <v>12</v>
      </c>
      <c r="D78" s="212"/>
      <c r="E78" s="209"/>
      <c r="F78" s="209"/>
      <c r="G78" s="214"/>
      <c r="H78" s="501"/>
      <c r="I78" s="215"/>
      <c r="J78" s="215"/>
      <c r="K78" s="216"/>
      <c r="L78" s="502"/>
      <c r="M78" s="215"/>
      <c r="N78" s="460"/>
      <c r="O78" s="460"/>
      <c r="P78" s="209"/>
      <c r="Q78" s="213"/>
      <c r="R78" s="214"/>
      <c r="S78" s="211"/>
      <c r="T78" s="501"/>
      <c r="U78" s="209"/>
      <c r="V78" s="213"/>
      <c r="W78" s="214"/>
      <c r="X78" s="211"/>
      <c r="Y78" s="501"/>
      <c r="Z78" s="209"/>
      <c r="AA78" s="213"/>
      <c r="AB78" s="214"/>
      <c r="AC78" s="211"/>
      <c r="AD78" s="501"/>
      <c r="AE78" s="209"/>
      <c r="AF78" s="213"/>
      <c r="AG78" s="214"/>
      <c r="AH78" s="211"/>
      <c r="AI78" s="501"/>
      <c r="AJ78" s="209"/>
      <c r="AK78" s="213"/>
      <c r="AL78" s="214"/>
      <c r="AM78" s="211"/>
      <c r="AN78" s="501"/>
      <c r="AO78" s="209"/>
      <c r="AP78" s="213"/>
      <c r="AQ78" s="214"/>
      <c r="AR78" s="211"/>
      <c r="AS78" s="501"/>
      <c r="AT78" s="209"/>
      <c r="AU78" s="213"/>
      <c r="AV78" s="214"/>
      <c r="AW78" s="211"/>
      <c r="AX78" s="501"/>
    </row>
    <row r="79" spans="2:50" ht="14.25" hidden="1" customHeight="1" outlineLevel="1">
      <c r="B79" s="460"/>
      <c r="C79" s="209">
        <v>13</v>
      </c>
      <c r="D79" s="212"/>
      <c r="E79" s="209"/>
      <c r="F79" s="209"/>
      <c r="G79" s="214"/>
      <c r="H79" s="501"/>
      <c r="I79" s="215"/>
      <c r="J79" s="215"/>
      <c r="K79" s="216"/>
      <c r="L79" s="502"/>
      <c r="M79" s="215"/>
      <c r="N79" s="460"/>
      <c r="O79" s="460"/>
      <c r="P79" s="209"/>
      <c r="Q79" s="213"/>
      <c r="R79" s="214"/>
      <c r="S79" s="211"/>
      <c r="T79" s="501"/>
      <c r="U79" s="209"/>
      <c r="V79" s="213"/>
      <c r="W79" s="214"/>
      <c r="X79" s="211"/>
      <c r="Y79" s="501"/>
      <c r="Z79" s="209"/>
      <c r="AA79" s="213"/>
      <c r="AB79" s="214"/>
      <c r="AC79" s="211"/>
      <c r="AD79" s="501"/>
      <c r="AE79" s="209"/>
      <c r="AF79" s="213"/>
      <c r="AG79" s="214"/>
      <c r="AH79" s="211"/>
      <c r="AI79" s="501"/>
      <c r="AJ79" s="209"/>
      <c r="AK79" s="213"/>
      <c r="AL79" s="214"/>
      <c r="AM79" s="211"/>
      <c r="AN79" s="501"/>
      <c r="AO79" s="209"/>
      <c r="AP79" s="213"/>
      <c r="AQ79" s="214"/>
      <c r="AR79" s="211"/>
      <c r="AS79" s="501"/>
      <c r="AT79" s="209"/>
      <c r="AU79" s="213"/>
      <c r="AV79" s="214"/>
      <c r="AW79" s="211"/>
      <c r="AX79" s="501"/>
    </row>
    <row r="80" spans="2:50" ht="14.25" hidden="1" customHeight="1" outlineLevel="1">
      <c r="B80" s="460"/>
      <c r="C80" s="209">
        <v>14</v>
      </c>
      <c r="D80" s="212"/>
      <c r="E80" s="209"/>
      <c r="F80" s="209"/>
      <c r="G80" s="214"/>
      <c r="H80" s="501"/>
      <c r="I80" s="215"/>
      <c r="J80" s="215"/>
      <c r="K80" s="216"/>
      <c r="L80" s="502"/>
      <c r="M80" s="215"/>
      <c r="N80" s="460"/>
      <c r="O80" s="460"/>
      <c r="P80" s="209"/>
      <c r="Q80" s="213"/>
      <c r="R80" s="214"/>
      <c r="S80" s="211"/>
      <c r="T80" s="501"/>
      <c r="U80" s="209"/>
      <c r="V80" s="213"/>
      <c r="W80" s="214"/>
      <c r="X80" s="211"/>
      <c r="Y80" s="501"/>
      <c r="Z80" s="209"/>
      <c r="AA80" s="213"/>
      <c r="AB80" s="214"/>
      <c r="AC80" s="211"/>
      <c r="AD80" s="501"/>
      <c r="AE80" s="209"/>
      <c r="AF80" s="213"/>
      <c r="AG80" s="214"/>
      <c r="AH80" s="211"/>
      <c r="AI80" s="501"/>
      <c r="AJ80" s="209"/>
      <c r="AK80" s="213"/>
      <c r="AL80" s="214"/>
      <c r="AM80" s="211"/>
      <c r="AN80" s="501"/>
      <c r="AO80" s="209"/>
      <c r="AP80" s="213"/>
      <c r="AQ80" s="214"/>
      <c r="AR80" s="211"/>
      <c r="AS80" s="501"/>
      <c r="AT80" s="209"/>
      <c r="AU80" s="213"/>
      <c r="AV80" s="214"/>
      <c r="AW80" s="211"/>
      <c r="AX80" s="501"/>
    </row>
    <row r="81" spans="2:50" ht="14.25" hidden="1" customHeight="1" outlineLevel="1">
      <c r="B81" s="460"/>
      <c r="C81" s="209">
        <v>15</v>
      </c>
      <c r="D81" s="212"/>
      <c r="E81" s="209"/>
      <c r="F81" s="209"/>
      <c r="G81" s="214"/>
      <c r="H81" s="501"/>
      <c r="I81" s="215"/>
      <c r="J81" s="215"/>
      <c r="K81" s="216"/>
      <c r="L81" s="502"/>
      <c r="M81" s="215"/>
      <c r="N81" s="460"/>
      <c r="O81" s="460"/>
      <c r="P81" s="209"/>
      <c r="Q81" s="213"/>
      <c r="R81" s="214"/>
      <c r="S81" s="211"/>
      <c r="T81" s="501"/>
      <c r="U81" s="209"/>
      <c r="V81" s="213"/>
      <c r="W81" s="214"/>
      <c r="X81" s="211"/>
      <c r="Y81" s="501"/>
      <c r="Z81" s="209"/>
      <c r="AA81" s="213"/>
      <c r="AB81" s="214"/>
      <c r="AC81" s="211"/>
      <c r="AD81" s="501"/>
      <c r="AE81" s="209"/>
      <c r="AF81" s="213"/>
      <c r="AG81" s="214"/>
      <c r="AH81" s="211"/>
      <c r="AI81" s="501"/>
      <c r="AJ81" s="209"/>
      <c r="AK81" s="213"/>
      <c r="AL81" s="214"/>
      <c r="AM81" s="211"/>
      <c r="AN81" s="501"/>
      <c r="AO81" s="209"/>
      <c r="AP81" s="213"/>
      <c r="AQ81" s="214"/>
      <c r="AR81" s="211"/>
      <c r="AS81" s="501"/>
      <c r="AT81" s="209"/>
      <c r="AU81" s="213"/>
      <c r="AV81" s="214"/>
      <c r="AW81" s="211"/>
      <c r="AX81" s="501"/>
    </row>
    <row r="82" spans="2:50" ht="14.25" hidden="1" customHeight="1" outlineLevel="1" collapsed="1">
      <c r="B82" s="503" t="s">
        <v>202</v>
      </c>
      <c r="C82" s="503"/>
      <c r="D82" s="503"/>
      <c r="E82" s="503"/>
      <c r="F82" s="503"/>
      <c r="G82" s="503"/>
      <c r="H82" s="503"/>
      <c r="I82" s="503"/>
      <c r="J82" s="503"/>
      <c r="K82" s="503"/>
      <c r="L82" s="503"/>
      <c r="M82" s="504"/>
      <c r="N82" s="521" t="s">
        <v>128</v>
      </c>
      <c r="O82" s="521" t="s">
        <v>77</v>
      </c>
      <c r="P82" s="559">
        <f>AT62+1</f>
        <v>45895</v>
      </c>
      <c r="Q82" s="560"/>
      <c r="R82" s="560"/>
      <c r="S82" s="560"/>
      <c r="T82" s="560"/>
      <c r="U82" s="561">
        <f>P82+1</f>
        <v>45896</v>
      </c>
      <c r="V82" s="562"/>
      <c r="W82" s="562"/>
      <c r="X82" s="562"/>
      <c r="Y82" s="562"/>
      <c r="Z82" s="559">
        <f t="shared" ref="Z82" si="87">U82+1</f>
        <v>45897</v>
      </c>
      <c r="AA82" s="560"/>
      <c r="AB82" s="560"/>
      <c r="AC82" s="560"/>
      <c r="AD82" s="560"/>
      <c r="AE82" s="561">
        <f t="shared" ref="AE82" si="88">Z82+1</f>
        <v>45898</v>
      </c>
      <c r="AF82" s="562"/>
      <c r="AG82" s="562"/>
      <c r="AH82" s="562"/>
      <c r="AI82" s="562"/>
      <c r="AJ82" s="563">
        <f t="shared" ref="AJ82" si="89">AE82+1</f>
        <v>45899</v>
      </c>
      <c r="AK82" s="564"/>
      <c r="AL82" s="564"/>
      <c r="AM82" s="564"/>
      <c r="AN82" s="565"/>
      <c r="AO82" s="561">
        <f t="shared" ref="AO82" si="90">AJ82+1</f>
        <v>45900</v>
      </c>
      <c r="AP82" s="562"/>
      <c r="AQ82" s="562"/>
      <c r="AR82" s="562"/>
      <c r="AS82" s="562"/>
      <c r="AT82" s="563">
        <f t="shared" ref="AT82" si="91">AO82+1</f>
        <v>45901</v>
      </c>
      <c r="AU82" s="564"/>
      <c r="AV82" s="564"/>
      <c r="AW82" s="564"/>
      <c r="AX82" s="565"/>
    </row>
    <row r="83" spans="2:50" ht="14.25" hidden="1" customHeight="1" outlineLevel="1">
      <c r="B83" s="505"/>
      <c r="C83" s="505"/>
      <c r="D83" s="505"/>
      <c r="E83" s="505"/>
      <c r="F83" s="505"/>
      <c r="G83" s="505"/>
      <c r="H83" s="505"/>
      <c r="I83" s="505"/>
      <c r="J83" s="505"/>
      <c r="K83" s="505"/>
      <c r="L83" s="505"/>
      <c r="M83" s="506"/>
      <c r="N83" s="523"/>
      <c r="O83" s="523"/>
      <c r="P83" s="566">
        <f>P82</f>
        <v>45895</v>
      </c>
      <c r="Q83" s="566"/>
      <c r="R83" s="566"/>
      <c r="S83" s="566"/>
      <c r="T83" s="566"/>
      <c r="U83" s="567">
        <f>U82</f>
        <v>45896</v>
      </c>
      <c r="V83" s="567"/>
      <c r="W83" s="567"/>
      <c r="X83" s="567"/>
      <c r="Y83" s="567"/>
      <c r="Z83" s="566">
        <f t="shared" ref="Z83" si="92">Z82</f>
        <v>45897</v>
      </c>
      <c r="AA83" s="566"/>
      <c r="AB83" s="566"/>
      <c r="AC83" s="566"/>
      <c r="AD83" s="566"/>
      <c r="AE83" s="567">
        <f t="shared" ref="AE83" si="93">AE82</f>
        <v>45898</v>
      </c>
      <c r="AF83" s="567"/>
      <c r="AG83" s="567"/>
      <c r="AH83" s="567"/>
      <c r="AI83" s="567"/>
      <c r="AJ83" s="568">
        <f t="shared" ref="AJ83" si="94">AJ82</f>
        <v>45899</v>
      </c>
      <c r="AK83" s="569"/>
      <c r="AL83" s="569"/>
      <c r="AM83" s="569"/>
      <c r="AN83" s="570"/>
      <c r="AO83" s="567">
        <f t="shared" ref="AO83" si="95">AO82</f>
        <v>45900</v>
      </c>
      <c r="AP83" s="567"/>
      <c r="AQ83" s="567"/>
      <c r="AR83" s="567"/>
      <c r="AS83" s="567"/>
      <c r="AT83" s="568">
        <f t="shared" ref="AT83" si="96">AT82</f>
        <v>45901</v>
      </c>
      <c r="AU83" s="569"/>
      <c r="AV83" s="569"/>
      <c r="AW83" s="569"/>
      <c r="AX83" s="570"/>
    </row>
    <row r="84" spans="2:50" ht="14.25" hidden="1" customHeight="1" outlineLevel="1">
      <c r="B84" s="460" t="s">
        <v>129</v>
      </c>
      <c r="C84" s="460" t="s">
        <v>130</v>
      </c>
      <c r="D84" s="460"/>
      <c r="E84" s="460" t="s">
        <v>131</v>
      </c>
      <c r="F84" s="460"/>
      <c r="G84" s="460"/>
      <c r="H84" s="460" t="s">
        <v>132</v>
      </c>
      <c r="I84" s="499" t="s">
        <v>133</v>
      </c>
      <c r="J84" s="499"/>
      <c r="K84" s="499"/>
      <c r="L84" s="499" t="s">
        <v>132</v>
      </c>
      <c r="M84" s="499" t="s">
        <v>134</v>
      </c>
      <c r="N84" s="460"/>
      <c r="O84" s="460" t="s">
        <v>135</v>
      </c>
      <c r="P84" s="460" t="s">
        <v>136</v>
      </c>
      <c r="Q84" s="460"/>
      <c r="R84" s="460"/>
      <c r="S84" s="460"/>
      <c r="T84" s="460" t="s">
        <v>132</v>
      </c>
      <c r="U84" s="460" t="s">
        <v>136</v>
      </c>
      <c r="V84" s="460"/>
      <c r="W84" s="460"/>
      <c r="X84" s="460"/>
      <c r="Y84" s="460" t="s">
        <v>132</v>
      </c>
      <c r="Z84" s="460" t="s">
        <v>136</v>
      </c>
      <c r="AA84" s="460"/>
      <c r="AB84" s="460"/>
      <c r="AC84" s="460"/>
      <c r="AD84" s="460" t="s">
        <v>132</v>
      </c>
      <c r="AE84" s="460" t="s">
        <v>136</v>
      </c>
      <c r="AF84" s="460"/>
      <c r="AG84" s="460"/>
      <c r="AH84" s="460"/>
      <c r="AI84" s="460" t="s">
        <v>132</v>
      </c>
      <c r="AJ84" s="460" t="s">
        <v>136</v>
      </c>
      <c r="AK84" s="460"/>
      <c r="AL84" s="460"/>
      <c r="AM84" s="460"/>
      <c r="AN84" s="460" t="s">
        <v>132</v>
      </c>
      <c r="AO84" s="460" t="s">
        <v>136</v>
      </c>
      <c r="AP84" s="460"/>
      <c r="AQ84" s="460"/>
      <c r="AR84" s="460"/>
      <c r="AS84" s="460" t="s">
        <v>132</v>
      </c>
      <c r="AT84" s="460" t="s">
        <v>136</v>
      </c>
      <c r="AU84" s="460"/>
      <c r="AV84" s="460"/>
      <c r="AW84" s="460"/>
      <c r="AX84" s="460" t="s">
        <v>132</v>
      </c>
    </row>
    <row r="85" spans="2:50" ht="14.25" hidden="1" customHeight="1" outlineLevel="1">
      <c r="B85" s="460"/>
      <c r="C85" s="460"/>
      <c r="D85" s="460"/>
      <c r="E85" s="460" t="s">
        <v>137</v>
      </c>
      <c r="F85" s="460"/>
      <c r="G85" s="460"/>
      <c r="H85" s="460"/>
      <c r="I85" s="499" t="s">
        <v>137</v>
      </c>
      <c r="J85" s="499"/>
      <c r="K85" s="499"/>
      <c r="L85" s="499"/>
      <c r="M85" s="499"/>
      <c r="N85" s="460"/>
      <c r="O85" s="460"/>
      <c r="P85" s="460" t="s">
        <v>138</v>
      </c>
      <c r="Q85" s="460"/>
      <c r="R85" s="460"/>
      <c r="S85" s="460"/>
      <c r="T85" s="460"/>
      <c r="U85" s="460" t="s">
        <v>138</v>
      </c>
      <c r="V85" s="460"/>
      <c r="W85" s="460"/>
      <c r="X85" s="460"/>
      <c r="Y85" s="460"/>
      <c r="Z85" s="460" t="s">
        <v>138</v>
      </c>
      <c r="AA85" s="460"/>
      <c r="AB85" s="460"/>
      <c r="AC85" s="460"/>
      <c r="AD85" s="460"/>
      <c r="AE85" s="460" t="s">
        <v>138</v>
      </c>
      <c r="AF85" s="460"/>
      <c r="AG85" s="460"/>
      <c r="AH85" s="460"/>
      <c r="AI85" s="460"/>
      <c r="AJ85" s="460" t="s">
        <v>138</v>
      </c>
      <c r="AK85" s="460"/>
      <c r="AL85" s="460"/>
      <c r="AM85" s="460"/>
      <c r="AN85" s="460"/>
      <c r="AO85" s="460" t="s">
        <v>138</v>
      </c>
      <c r="AP85" s="460"/>
      <c r="AQ85" s="460"/>
      <c r="AR85" s="460"/>
      <c r="AS85" s="460"/>
      <c r="AT85" s="460" t="s">
        <v>138</v>
      </c>
      <c r="AU85" s="460"/>
      <c r="AV85" s="460"/>
      <c r="AW85" s="460"/>
      <c r="AX85" s="460"/>
    </row>
    <row r="86" spans="2:50" ht="14.25" hidden="1" customHeight="1" outlineLevel="1">
      <c r="B86" s="460"/>
      <c r="C86" s="460"/>
      <c r="D86" s="460"/>
      <c r="E86" s="209" t="s">
        <v>139</v>
      </c>
      <c r="F86" s="209" t="s">
        <v>140</v>
      </c>
      <c r="G86" s="209" t="s">
        <v>141</v>
      </c>
      <c r="H86" s="460"/>
      <c r="I86" s="210" t="s">
        <v>139</v>
      </c>
      <c r="J86" s="210" t="s">
        <v>140</v>
      </c>
      <c r="K86" s="210" t="s">
        <v>141</v>
      </c>
      <c r="L86" s="499"/>
      <c r="M86" s="499"/>
      <c r="N86" s="460"/>
      <c r="O86" s="460"/>
      <c r="P86" s="209" t="s">
        <v>139</v>
      </c>
      <c r="Q86" s="209" t="s">
        <v>140</v>
      </c>
      <c r="R86" s="209" t="s">
        <v>141</v>
      </c>
      <c r="S86" s="211" t="s">
        <v>134</v>
      </c>
      <c r="T86" s="460"/>
      <c r="U86" s="209" t="s">
        <v>139</v>
      </c>
      <c r="V86" s="209" t="s">
        <v>140</v>
      </c>
      <c r="W86" s="209" t="s">
        <v>141</v>
      </c>
      <c r="X86" s="211" t="s">
        <v>134</v>
      </c>
      <c r="Y86" s="460"/>
      <c r="Z86" s="209" t="s">
        <v>139</v>
      </c>
      <c r="AA86" s="209" t="s">
        <v>140</v>
      </c>
      <c r="AB86" s="209" t="s">
        <v>141</v>
      </c>
      <c r="AC86" s="211" t="s">
        <v>134</v>
      </c>
      <c r="AD86" s="460"/>
      <c r="AE86" s="209" t="s">
        <v>139</v>
      </c>
      <c r="AF86" s="209" t="s">
        <v>140</v>
      </c>
      <c r="AG86" s="209" t="s">
        <v>141</v>
      </c>
      <c r="AH86" s="211" t="s">
        <v>134</v>
      </c>
      <c r="AI86" s="460"/>
      <c r="AJ86" s="209" t="s">
        <v>139</v>
      </c>
      <c r="AK86" s="209" t="s">
        <v>140</v>
      </c>
      <c r="AL86" s="209" t="s">
        <v>141</v>
      </c>
      <c r="AM86" s="211" t="s">
        <v>134</v>
      </c>
      <c r="AN86" s="460"/>
      <c r="AO86" s="209" t="s">
        <v>139</v>
      </c>
      <c r="AP86" s="209" t="s">
        <v>140</v>
      </c>
      <c r="AQ86" s="209" t="s">
        <v>141</v>
      </c>
      <c r="AR86" s="211" t="s">
        <v>134</v>
      </c>
      <c r="AS86" s="460"/>
      <c r="AT86" s="209" t="s">
        <v>139</v>
      </c>
      <c r="AU86" s="209" t="s">
        <v>140</v>
      </c>
      <c r="AV86" s="209" t="s">
        <v>141</v>
      </c>
      <c r="AW86" s="211" t="s">
        <v>134</v>
      </c>
      <c r="AX86" s="460"/>
    </row>
    <row r="87" spans="2:50" ht="14.25" hidden="1" customHeight="1" outlineLevel="1">
      <c r="B87" s="460" t="s">
        <v>226</v>
      </c>
      <c r="C87" s="209">
        <v>1</v>
      </c>
      <c r="D87" s="212" t="s">
        <v>239</v>
      </c>
      <c r="E87" s="209">
        <v>20</v>
      </c>
      <c r="F87" s="209">
        <v>2600</v>
      </c>
      <c r="G87" s="214">
        <f t="shared" ref="G87:G95" si="97">F87/E87</f>
        <v>130</v>
      </c>
      <c r="H87" s="501">
        <f>AVERAGE(G87:G101)</f>
        <v>305.49017957351288</v>
      </c>
      <c r="I87" s="215">
        <f>AVERAGE(P87,U87,Z87,AE87,AJ87,AO87,AT87)</f>
        <v>20</v>
      </c>
      <c r="J87" s="215">
        <f>AVERAGE(Q87,V87,AA87,AF87,AK87,AP87,AU87)</f>
        <v>2264.6803355577263</v>
      </c>
      <c r="K87" s="216">
        <f>AVERAGE(R87,W87,AB87,AG87,AL87,AQ87,AV87)</f>
        <v>113.23401677788631</v>
      </c>
      <c r="L87" s="502">
        <f>IFERROR(AVERAGE(K87:K101),"-")</f>
        <v>260.9392513999432</v>
      </c>
      <c r="M87" s="215">
        <f>RANK(K87, K$87:$K$101)</f>
        <v>9</v>
      </c>
      <c r="N87" s="460"/>
      <c r="O87" s="460"/>
      <c r="P87" s="213">
        <v>20</v>
      </c>
      <c r="Q87" s="213">
        <v>2262.241078113304</v>
      </c>
      <c r="R87" s="214">
        <f t="shared" ref="R87:R95" si="98">Q87/P87</f>
        <v>113.11205390566519</v>
      </c>
      <c r="S87" s="211">
        <f>RANK(R87, R$87:R$101)</f>
        <v>9</v>
      </c>
      <c r="T87" s="501">
        <f>AVERAGE(R87:R101)</f>
        <v>259.83131667690168</v>
      </c>
      <c r="U87" s="213">
        <v>20</v>
      </c>
      <c r="V87" s="213">
        <v>2262.6487718409726</v>
      </c>
      <c r="W87" s="214">
        <f t="shared" ref="W87:W95" si="99">V87/U87</f>
        <v>113.13243859204863</v>
      </c>
      <c r="X87" s="211">
        <f>RANK(W87, W$87:W$101)</f>
        <v>9</v>
      </c>
      <c r="Y87" s="501">
        <f>AVERAGE(W87:W101)</f>
        <v>260.00460866612468</v>
      </c>
      <c r="Z87" s="213">
        <v>20</v>
      </c>
      <c r="AA87" s="213">
        <v>2262.3414921851968</v>
      </c>
      <c r="AB87" s="214">
        <f t="shared" ref="AB87:AB95" si="100">AA87/Z87</f>
        <v>113.11707460925984</v>
      </c>
      <c r="AC87" s="211">
        <f>RANK(AB87, AB$87:AB$101)</f>
        <v>9</v>
      </c>
      <c r="AD87" s="501">
        <f>AVERAGE(AB87:AB101)</f>
        <v>260.60865070629029</v>
      </c>
      <c r="AE87" s="213">
        <v>20</v>
      </c>
      <c r="AF87" s="213">
        <v>2263.1698973774241</v>
      </c>
      <c r="AG87" s="214">
        <f t="shared" ref="AG87:AG95" si="101">AF87/AE87</f>
        <v>113.1584948688712</v>
      </c>
      <c r="AH87" s="211">
        <f>RANK(AG87, AG$87:AG$101)</f>
        <v>9</v>
      </c>
      <c r="AI87" s="501">
        <f>AVERAGE(AG87:AG101)</f>
        <v>261.20240569862716</v>
      </c>
      <c r="AJ87" s="213">
        <v>20</v>
      </c>
      <c r="AK87" s="213">
        <v>2266.1505981703031</v>
      </c>
      <c r="AL87" s="214">
        <f t="shared" ref="AL87:AL95" si="102">AK87/AJ87</f>
        <v>113.30752990851515</v>
      </c>
      <c r="AM87" s="211">
        <f>RANK(AL87, AL$87:AL$101)</f>
        <v>9</v>
      </c>
      <c r="AN87" s="501">
        <f>AVERAGE(AL87:AL101)</f>
        <v>261.42688834271621</v>
      </c>
      <c r="AO87" s="213">
        <v>20</v>
      </c>
      <c r="AP87" s="213">
        <v>2266.5128086775844</v>
      </c>
      <c r="AQ87" s="214">
        <f t="shared" ref="AQ87:AQ94" si="103">AP87/AO87</f>
        <v>113.32564043387922</v>
      </c>
      <c r="AR87" s="211">
        <f>RANK(AQ87, AQ$87:AQ$101)</f>
        <v>8</v>
      </c>
      <c r="AS87" s="501">
        <f>AVERAGE(AQ87:AQ101)</f>
        <v>263.2492021854618</v>
      </c>
      <c r="AT87" s="213">
        <v>20</v>
      </c>
      <c r="AU87" s="213">
        <v>2269.6977025392985</v>
      </c>
      <c r="AV87" s="214">
        <f t="shared" ref="AV87:AV94" si="104">AU87/AT87</f>
        <v>113.48488512696493</v>
      </c>
      <c r="AW87" s="211">
        <f>RANK(AV87, AV$87:AV$101)</f>
        <v>8</v>
      </c>
      <c r="AX87" s="501">
        <f>AVERAGE(AV87:AV101)</f>
        <v>263.87255743684619</v>
      </c>
    </row>
    <row r="88" spans="2:50" ht="14.25" hidden="1" customHeight="1" outlineLevel="1">
      <c r="B88" s="460"/>
      <c r="C88" s="209">
        <v>2</v>
      </c>
      <c r="D88" s="212" t="s">
        <v>237</v>
      </c>
      <c r="E88" s="209">
        <v>16</v>
      </c>
      <c r="F88" s="209">
        <v>3000</v>
      </c>
      <c r="G88" s="214">
        <f t="shared" si="97"/>
        <v>187.5</v>
      </c>
      <c r="H88" s="501"/>
      <c r="I88" s="215">
        <f t="shared" ref="I88:K95" si="105">AVERAGE(P88,U88,Z88,AE88,AJ88,AO88,AT88)</f>
        <v>16</v>
      </c>
      <c r="J88" s="215">
        <f t="shared" si="105"/>
        <v>2550.221203596855</v>
      </c>
      <c r="K88" s="216">
        <f t="shared" si="105"/>
        <v>159.38882522480344</v>
      </c>
      <c r="L88" s="502"/>
      <c r="M88" s="215">
        <f>RANK(K88, K$87:$K$101)</f>
        <v>8</v>
      </c>
      <c r="N88" s="460"/>
      <c r="O88" s="460"/>
      <c r="P88" s="213">
        <v>16</v>
      </c>
      <c r="Q88" s="213">
        <v>2539.9617590822186</v>
      </c>
      <c r="R88" s="214">
        <f t="shared" si="98"/>
        <v>158.74760994263866</v>
      </c>
      <c r="S88" s="211">
        <f t="shared" ref="S88:S95" si="106">RANK(R88, R$87:R$101)</f>
        <v>8</v>
      </c>
      <c r="T88" s="501"/>
      <c r="U88" s="213">
        <v>16</v>
      </c>
      <c r="V88" s="213">
        <v>2543.1578947368434</v>
      </c>
      <c r="W88" s="214">
        <f t="shared" si="99"/>
        <v>158.94736842105272</v>
      </c>
      <c r="X88" s="211">
        <f t="shared" ref="X88:X95" si="107">RANK(W88, W$87:W$101)</f>
        <v>8</v>
      </c>
      <c r="Y88" s="501"/>
      <c r="Z88" s="213">
        <v>16</v>
      </c>
      <c r="AA88" s="213">
        <v>2549.0322580645134</v>
      </c>
      <c r="AB88" s="214">
        <f t="shared" si="100"/>
        <v>159.31451612903209</v>
      </c>
      <c r="AC88" s="211">
        <f t="shared" ref="AC88:AC95" si="108">RANK(AB88, AB$87:AB$101)</f>
        <v>8</v>
      </c>
      <c r="AD88" s="501"/>
      <c r="AE88" s="213">
        <v>16</v>
      </c>
      <c r="AF88" s="213">
        <v>2549.9262174126848</v>
      </c>
      <c r="AG88" s="214">
        <f t="shared" si="101"/>
        <v>159.3703885882928</v>
      </c>
      <c r="AH88" s="211">
        <f t="shared" ref="AH88:AH95" si="109">RANK(AG88, AG$87:AG$101)</f>
        <v>8</v>
      </c>
      <c r="AI88" s="501"/>
      <c r="AJ88" s="213">
        <v>16</v>
      </c>
      <c r="AK88" s="213">
        <v>2555.7505773672042</v>
      </c>
      <c r="AL88" s="214">
        <f t="shared" si="102"/>
        <v>159.73441108545026</v>
      </c>
      <c r="AM88" s="211">
        <f t="shared" ref="AM88:AM95" si="110">RANK(AL88, AL$87:AL$101)</f>
        <v>8</v>
      </c>
      <c r="AN88" s="501"/>
      <c r="AO88" s="213">
        <v>16</v>
      </c>
      <c r="AP88" s="213">
        <v>2556.4179104477603</v>
      </c>
      <c r="AQ88" s="214">
        <f t="shared" si="103"/>
        <v>159.77611940298502</v>
      </c>
      <c r="AR88" s="211">
        <f t="shared" ref="AR88:AR94" si="111">RANK(AQ88, AQ$87:AQ$101)</f>
        <v>7</v>
      </c>
      <c r="AS88" s="501"/>
      <c r="AT88" s="213">
        <v>16</v>
      </c>
      <c r="AU88" s="213">
        <v>2557.3018080667621</v>
      </c>
      <c r="AV88" s="214">
        <f t="shared" si="104"/>
        <v>159.83136300417263</v>
      </c>
      <c r="AW88" s="211">
        <f t="shared" ref="AW88:AW94" si="112">RANK(AV88, AV$87:AV$101)</f>
        <v>7</v>
      </c>
      <c r="AX88" s="501"/>
    </row>
    <row r="89" spans="2:50" ht="14.25" hidden="1" customHeight="1" outlineLevel="1">
      <c r="B89" s="460"/>
      <c r="C89" s="209">
        <v>3</v>
      </c>
      <c r="D89" s="212" t="s">
        <v>238</v>
      </c>
      <c r="E89" s="209">
        <v>6</v>
      </c>
      <c r="F89" s="209">
        <v>2600</v>
      </c>
      <c r="G89" s="214">
        <f t="shared" si="97"/>
        <v>433.33333333333331</v>
      </c>
      <c r="H89" s="501"/>
      <c r="I89" s="215">
        <f t="shared" si="105"/>
        <v>6</v>
      </c>
      <c r="J89" s="215">
        <f t="shared" si="105"/>
        <v>2207.8943809419097</v>
      </c>
      <c r="K89" s="216">
        <f t="shared" si="105"/>
        <v>367.98239682365153</v>
      </c>
      <c r="L89" s="502"/>
      <c r="M89" s="215">
        <f>RANK(K89, K$87:$K$101)</f>
        <v>2</v>
      </c>
      <c r="N89" s="460"/>
      <c r="O89" s="460"/>
      <c r="P89" s="213">
        <v>6</v>
      </c>
      <c r="Q89" s="213">
        <v>2195.5893536121657</v>
      </c>
      <c r="R89" s="214">
        <f t="shared" si="98"/>
        <v>365.93155893536095</v>
      </c>
      <c r="S89" s="211">
        <f t="shared" si="106"/>
        <v>2</v>
      </c>
      <c r="T89" s="501"/>
      <c r="U89" s="213">
        <v>6</v>
      </c>
      <c r="V89" s="213">
        <v>2196.2346125995555</v>
      </c>
      <c r="W89" s="214">
        <f t="shared" si="99"/>
        <v>366.03910209992591</v>
      </c>
      <c r="X89" s="211">
        <f t="shared" si="107"/>
        <v>2</v>
      </c>
      <c r="Y89" s="501"/>
      <c r="Z89" s="213">
        <v>6</v>
      </c>
      <c r="AA89" s="213">
        <v>2204.6955829685608</v>
      </c>
      <c r="AB89" s="214">
        <f t="shared" si="100"/>
        <v>367.44926382809348</v>
      </c>
      <c r="AC89" s="211">
        <f t="shared" si="108"/>
        <v>1</v>
      </c>
      <c r="AD89" s="501"/>
      <c r="AE89" s="213">
        <v>6</v>
      </c>
      <c r="AF89" s="213">
        <v>2212.5367286973492</v>
      </c>
      <c r="AG89" s="214">
        <f t="shared" si="101"/>
        <v>368.75612144955818</v>
      </c>
      <c r="AH89" s="211">
        <f t="shared" si="109"/>
        <v>1</v>
      </c>
      <c r="AI89" s="501"/>
      <c r="AJ89" s="213">
        <v>6</v>
      </c>
      <c r="AK89" s="213">
        <v>2213.5813953488337</v>
      </c>
      <c r="AL89" s="214">
        <f t="shared" si="102"/>
        <v>368.93023255813893</v>
      </c>
      <c r="AM89" s="211">
        <f t="shared" si="110"/>
        <v>1</v>
      </c>
      <c r="AN89" s="501"/>
      <c r="AO89" s="213">
        <v>6</v>
      </c>
      <c r="AP89" s="213">
        <v>2214.4172753254961</v>
      </c>
      <c r="AQ89" s="214">
        <f t="shared" si="103"/>
        <v>369.06954588758271</v>
      </c>
      <c r="AR89" s="211">
        <f t="shared" si="111"/>
        <v>1</v>
      </c>
      <c r="AS89" s="501"/>
      <c r="AT89" s="213">
        <v>6</v>
      </c>
      <c r="AU89" s="213">
        <v>2218.2057180414045</v>
      </c>
      <c r="AV89" s="214">
        <f t="shared" si="104"/>
        <v>369.70095300690076</v>
      </c>
      <c r="AW89" s="211">
        <f t="shared" si="112"/>
        <v>3</v>
      </c>
      <c r="AX89" s="501"/>
    </row>
    <row r="90" spans="2:50" ht="14.25" hidden="1" customHeight="1" outlineLevel="1">
      <c r="B90" s="460"/>
      <c r="C90" s="209">
        <v>4</v>
      </c>
      <c r="D90" s="212" t="s">
        <v>242</v>
      </c>
      <c r="E90" s="209">
        <v>6</v>
      </c>
      <c r="F90" s="209">
        <v>2600</v>
      </c>
      <c r="G90" s="214">
        <f t="shared" si="97"/>
        <v>433.33333333333331</v>
      </c>
      <c r="H90" s="501"/>
      <c r="I90" s="215">
        <f t="shared" si="105"/>
        <v>6</v>
      </c>
      <c r="J90" s="215">
        <f t="shared" si="105"/>
        <v>2199.3178235177643</v>
      </c>
      <c r="K90" s="216">
        <f t="shared" si="105"/>
        <v>366.55297058629401</v>
      </c>
      <c r="L90" s="502"/>
      <c r="M90" s="215">
        <f>RANK(K90, K$87:$K$101)</f>
        <v>3</v>
      </c>
      <c r="N90" s="460"/>
      <c r="O90" s="460"/>
      <c r="P90" s="213">
        <v>6</v>
      </c>
      <c r="Q90" s="213">
        <v>2178.9936492427837</v>
      </c>
      <c r="R90" s="214">
        <f t="shared" si="98"/>
        <v>363.16560820713062</v>
      </c>
      <c r="S90" s="211">
        <f t="shared" si="106"/>
        <v>3</v>
      </c>
      <c r="T90" s="501"/>
      <c r="U90" s="213">
        <v>6</v>
      </c>
      <c r="V90" s="213">
        <v>2182.6372595025819</v>
      </c>
      <c r="W90" s="214">
        <f t="shared" si="99"/>
        <v>363.77287658376366</v>
      </c>
      <c r="X90" s="211">
        <f t="shared" si="107"/>
        <v>3</v>
      </c>
      <c r="Y90" s="501"/>
      <c r="Z90" s="213">
        <v>6</v>
      </c>
      <c r="AA90" s="213">
        <v>2192.2105263157882</v>
      </c>
      <c r="AB90" s="214">
        <f t="shared" si="100"/>
        <v>365.36842105263139</v>
      </c>
      <c r="AC90" s="211">
        <f t="shared" si="108"/>
        <v>3</v>
      </c>
      <c r="AD90" s="501"/>
      <c r="AE90" s="213">
        <v>6</v>
      </c>
      <c r="AF90" s="213">
        <v>2206.3022508038584</v>
      </c>
      <c r="AG90" s="214">
        <f t="shared" si="101"/>
        <v>367.71704180064307</v>
      </c>
      <c r="AH90" s="211">
        <f t="shared" si="109"/>
        <v>3</v>
      </c>
      <c r="AI90" s="501"/>
      <c r="AJ90" s="213">
        <v>6</v>
      </c>
      <c r="AK90" s="213">
        <v>2206.9289489136745</v>
      </c>
      <c r="AL90" s="214">
        <f t="shared" si="102"/>
        <v>367.8214914856124</v>
      </c>
      <c r="AM90" s="211">
        <f t="shared" si="110"/>
        <v>3</v>
      </c>
      <c r="AN90" s="501"/>
      <c r="AO90" s="213">
        <v>6</v>
      </c>
      <c r="AP90" s="213">
        <v>2208.0202617137948</v>
      </c>
      <c r="AQ90" s="214">
        <f t="shared" si="103"/>
        <v>368.00337695229911</v>
      </c>
      <c r="AR90" s="211">
        <f t="shared" si="111"/>
        <v>3</v>
      </c>
      <c r="AS90" s="501"/>
      <c r="AT90" s="213">
        <v>6</v>
      </c>
      <c r="AU90" s="213">
        <v>2220.1318681318658</v>
      </c>
      <c r="AV90" s="214">
        <f t="shared" si="104"/>
        <v>370.02197802197765</v>
      </c>
      <c r="AW90" s="211">
        <f t="shared" si="112"/>
        <v>2</v>
      </c>
      <c r="AX90" s="501"/>
    </row>
    <row r="91" spans="2:50" ht="14.25" hidden="1" customHeight="1" outlineLevel="1">
      <c r="B91" s="460"/>
      <c r="C91" s="209">
        <v>5</v>
      </c>
      <c r="D91" s="212" t="s">
        <v>236</v>
      </c>
      <c r="E91" s="209">
        <v>11</v>
      </c>
      <c r="F91" s="209">
        <v>3273</v>
      </c>
      <c r="G91" s="214">
        <f t="shared" si="97"/>
        <v>297.54545454545456</v>
      </c>
      <c r="H91" s="501"/>
      <c r="I91" s="215">
        <f t="shared" si="105"/>
        <v>11</v>
      </c>
      <c r="J91" s="215">
        <f t="shared" si="105"/>
        <v>2833.8523320794043</v>
      </c>
      <c r="K91" s="216">
        <f t="shared" si="105"/>
        <v>257.62293927994585</v>
      </c>
      <c r="L91" s="502"/>
      <c r="M91" s="215">
        <f>RANK(K91, K$87:$K$101)</f>
        <v>4</v>
      </c>
      <c r="N91" s="460"/>
      <c r="O91" s="460"/>
      <c r="P91" s="213">
        <v>11</v>
      </c>
      <c r="Q91" s="213">
        <v>2829.1265947006859</v>
      </c>
      <c r="R91" s="214">
        <f t="shared" si="98"/>
        <v>257.19332679097147</v>
      </c>
      <c r="S91" s="211">
        <f t="shared" si="106"/>
        <v>4</v>
      </c>
      <c r="T91" s="501"/>
      <c r="U91" s="213">
        <v>11</v>
      </c>
      <c r="V91" s="213">
        <v>2829.4069861900789</v>
      </c>
      <c r="W91" s="214">
        <f t="shared" si="99"/>
        <v>257.21881692637083</v>
      </c>
      <c r="X91" s="211">
        <f t="shared" si="107"/>
        <v>4</v>
      </c>
      <c r="Y91" s="501"/>
      <c r="Z91" s="213">
        <v>11</v>
      </c>
      <c r="AA91" s="213">
        <v>2832.0541760722317</v>
      </c>
      <c r="AB91" s="214">
        <f t="shared" si="100"/>
        <v>257.45947055202106</v>
      </c>
      <c r="AC91" s="211">
        <f t="shared" si="108"/>
        <v>4</v>
      </c>
      <c r="AD91" s="501"/>
      <c r="AE91" s="213">
        <v>11</v>
      </c>
      <c r="AF91" s="213">
        <v>2832.0804405075432</v>
      </c>
      <c r="AG91" s="214">
        <f t="shared" si="101"/>
        <v>257.46185822795849</v>
      </c>
      <c r="AH91" s="211">
        <f t="shared" si="109"/>
        <v>4</v>
      </c>
      <c r="AI91" s="501"/>
      <c r="AJ91" s="213">
        <v>11</v>
      </c>
      <c r="AK91" s="213">
        <v>2836.8367346938758</v>
      </c>
      <c r="AL91" s="214">
        <f t="shared" si="102"/>
        <v>257.89424860853416</v>
      </c>
      <c r="AM91" s="211">
        <f t="shared" si="110"/>
        <v>4</v>
      </c>
      <c r="AN91" s="501"/>
      <c r="AO91" s="213">
        <v>11</v>
      </c>
      <c r="AP91" s="213">
        <v>2836.9497400346636</v>
      </c>
      <c r="AQ91" s="214">
        <f t="shared" si="103"/>
        <v>257.90452182133305</v>
      </c>
      <c r="AR91" s="211">
        <f t="shared" si="111"/>
        <v>4</v>
      </c>
      <c r="AS91" s="501"/>
      <c r="AT91" s="213">
        <v>11</v>
      </c>
      <c r="AU91" s="213">
        <v>2840.5116523567517</v>
      </c>
      <c r="AV91" s="214">
        <f t="shared" si="104"/>
        <v>258.22833203243198</v>
      </c>
      <c r="AW91" s="211">
        <f t="shared" si="112"/>
        <v>4</v>
      </c>
      <c r="AX91" s="501"/>
    </row>
    <row r="92" spans="2:50" ht="14.25" hidden="1" customHeight="1" outlineLevel="1">
      <c r="B92" s="460"/>
      <c r="C92" s="209">
        <v>6</v>
      </c>
      <c r="D92" s="212" t="s">
        <v>234</v>
      </c>
      <c r="E92" s="209">
        <v>12</v>
      </c>
      <c r="F92" s="209">
        <v>3273</v>
      </c>
      <c r="G92" s="214">
        <f t="shared" si="97"/>
        <v>272.75</v>
      </c>
      <c r="H92" s="501"/>
      <c r="I92" s="215">
        <f t="shared" si="105"/>
        <v>12</v>
      </c>
      <c r="J92" s="215">
        <f t="shared" si="105"/>
        <v>2844.7891957752499</v>
      </c>
      <c r="K92" s="216">
        <f t="shared" si="105"/>
        <v>237.06576631460413</v>
      </c>
      <c r="L92" s="502"/>
      <c r="M92" s="215">
        <f>RANK(K92, K$87:$K$101)</f>
        <v>6</v>
      </c>
      <c r="N92" s="460"/>
      <c r="O92" s="460"/>
      <c r="P92" s="213">
        <v>12</v>
      </c>
      <c r="Q92" s="213">
        <v>2842.1349193927063</v>
      </c>
      <c r="R92" s="214">
        <f t="shared" si="98"/>
        <v>236.84457661605884</v>
      </c>
      <c r="S92" s="211">
        <f t="shared" si="106"/>
        <v>6</v>
      </c>
      <c r="T92" s="501"/>
      <c r="U92" s="213">
        <v>12</v>
      </c>
      <c r="V92" s="213">
        <v>2842.531320269838</v>
      </c>
      <c r="W92" s="214">
        <f t="shared" si="99"/>
        <v>236.87761002248649</v>
      </c>
      <c r="X92" s="211">
        <f t="shared" si="107"/>
        <v>6</v>
      </c>
      <c r="Y92" s="501"/>
      <c r="Z92" s="213">
        <v>12</v>
      </c>
      <c r="AA92" s="213">
        <v>2842.9079816980138</v>
      </c>
      <c r="AB92" s="214">
        <f t="shared" si="100"/>
        <v>236.90899847483448</v>
      </c>
      <c r="AC92" s="211">
        <f t="shared" si="108"/>
        <v>6</v>
      </c>
      <c r="AD92" s="501"/>
      <c r="AE92" s="213">
        <v>12</v>
      </c>
      <c r="AF92" s="213">
        <v>2844.3564356435591</v>
      </c>
      <c r="AG92" s="214">
        <f t="shared" si="101"/>
        <v>237.0297029702966</v>
      </c>
      <c r="AH92" s="211">
        <f t="shared" si="109"/>
        <v>6</v>
      </c>
      <c r="AI92" s="501"/>
      <c r="AJ92" s="213">
        <v>12</v>
      </c>
      <c r="AK92" s="213">
        <v>2844.6866485013625</v>
      </c>
      <c r="AL92" s="214">
        <f t="shared" si="102"/>
        <v>237.05722070844686</v>
      </c>
      <c r="AM92" s="211">
        <f t="shared" si="110"/>
        <v>6</v>
      </c>
      <c r="AN92" s="501"/>
      <c r="AO92" s="213">
        <v>12</v>
      </c>
      <c r="AP92" s="213">
        <v>2846.823125357756</v>
      </c>
      <c r="AQ92" s="214">
        <f t="shared" si="103"/>
        <v>237.23526044647966</v>
      </c>
      <c r="AR92" s="211">
        <f t="shared" si="111"/>
        <v>5</v>
      </c>
      <c r="AS92" s="501"/>
      <c r="AT92" s="213">
        <v>12</v>
      </c>
      <c r="AU92" s="213">
        <v>2850.0839395635112</v>
      </c>
      <c r="AV92" s="214">
        <f t="shared" si="104"/>
        <v>237.50699496362594</v>
      </c>
      <c r="AW92" s="211">
        <f t="shared" si="112"/>
        <v>5</v>
      </c>
      <c r="AX92" s="501"/>
    </row>
    <row r="93" spans="2:50" ht="14.25" hidden="1" customHeight="1" outlineLevel="1">
      <c r="B93" s="460"/>
      <c r="C93" s="209">
        <v>7</v>
      </c>
      <c r="D93" s="212" t="s">
        <v>235</v>
      </c>
      <c r="E93" s="209">
        <v>11</v>
      </c>
      <c r="F93" s="209">
        <v>3000</v>
      </c>
      <c r="G93" s="214">
        <f t="shared" si="97"/>
        <v>272.72727272727275</v>
      </c>
      <c r="H93" s="501"/>
      <c r="I93" s="215">
        <f t="shared" si="105"/>
        <v>11</v>
      </c>
      <c r="J93" s="215">
        <f t="shared" si="105"/>
        <v>2543.3332801116508</v>
      </c>
      <c r="K93" s="216">
        <f t="shared" si="105"/>
        <v>231.21211637378639</v>
      </c>
      <c r="L93" s="502"/>
      <c r="M93" s="215">
        <f>RANK(K93, K$87:$K$101)</f>
        <v>7</v>
      </c>
      <c r="N93" s="460"/>
      <c r="O93" s="460"/>
      <c r="P93" s="213">
        <v>11</v>
      </c>
      <c r="Q93" s="213">
        <v>2530.3167420814493</v>
      </c>
      <c r="R93" s="214">
        <f t="shared" si="98"/>
        <v>230.02879473467721</v>
      </c>
      <c r="S93" s="211">
        <f t="shared" si="106"/>
        <v>7</v>
      </c>
      <c r="T93" s="501"/>
      <c r="U93" s="213">
        <v>11</v>
      </c>
      <c r="V93" s="213">
        <v>2534.9851337958348</v>
      </c>
      <c r="W93" s="214">
        <f t="shared" si="99"/>
        <v>230.45319398143954</v>
      </c>
      <c r="X93" s="211">
        <f t="shared" si="107"/>
        <v>7</v>
      </c>
      <c r="Y93" s="501"/>
      <c r="Z93" s="213">
        <v>11</v>
      </c>
      <c r="AA93" s="213">
        <v>2544.3902439024382</v>
      </c>
      <c r="AB93" s="214">
        <f t="shared" si="100"/>
        <v>231.30820399113074</v>
      </c>
      <c r="AC93" s="211">
        <f t="shared" si="108"/>
        <v>7</v>
      </c>
      <c r="AD93" s="501"/>
      <c r="AE93" s="213">
        <v>11</v>
      </c>
      <c r="AF93" s="213">
        <v>2544.0308087291392</v>
      </c>
      <c r="AG93" s="214">
        <f t="shared" si="101"/>
        <v>231.27552806628537</v>
      </c>
      <c r="AH93" s="211">
        <f t="shared" si="109"/>
        <v>7</v>
      </c>
      <c r="AI93" s="501"/>
      <c r="AJ93" s="213">
        <v>11</v>
      </c>
      <c r="AK93" s="213">
        <v>2549.14481185861</v>
      </c>
      <c r="AL93" s="214">
        <f t="shared" si="102"/>
        <v>231.74043744169182</v>
      </c>
      <c r="AM93" s="211">
        <f t="shared" si="110"/>
        <v>7</v>
      </c>
      <c r="AN93" s="501"/>
      <c r="AO93" s="213">
        <v>11</v>
      </c>
      <c r="AP93" s="213">
        <v>2550.1997336884187</v>
      </c>
      <c r="AQ93" s="214">
        <f t="shared" si="103"/>
        <v>231.83633942621989</v>
      </c>
      <c r="AR93" s="211">
        <f t="shared" si="111"/>
        <v>6</v>
      </c>
      <c r="AS93" s="501"/>
      <c r="AT93" s="213">
        <v>11</v>
      </c>
      <c r="AU93" s="213">
        <v>2550.2654867256638</v>
      </c>
      <c r="AV93" s="214">
        <f t="shared" si="104"/>
        <v>231.84231697506036</v>
      </c>
      <c r="AW93" s="211">
        <f t="shared" si="112"/>
        <v>6</v>
      </c>
      <c r="AX93" s="501"/>
    </row>
    <row r="94" spans="2:50" ht="14.25" hidden="1" customHeight="1" outlineLevel="1">
      <c r="B94" s="460"/>
      <c r="C94" s="209">
        <v>8</v>
      </c>
      <c r="D94" s="212" t="s">
        <v>240</v>
      </c>
      <c r="E94" s="209">
        <v>6</v>
      </c>
      <c r="F94" s="209">
        <v>2600</v>
      </c>
      <c r="G94" s="214">
        <f t="shared" si="97"/>
        <v>433.33333333333331</v>
      </c>
      <c r="H94" s="501"/>
      <c r="I94" s="215">
        <f t="shared" si="105"/>
        <v>6</v>
      </c>
      <c r="J94" s="215">
        <f t="shared" si="105"/>
        <v>2208.763596105046</v>
      </c>
      <c r="K94" s="216">
        <f t="shared" si="105"/>
        <v>368.12726601750768</v>
      </c>
      <c r="L94" s="502"/>
      <c r="M94" s="215">
        <f>RANK(K94, K$87:$K$101)</f>
        <v>1</v>
      </c>
      <c r="N94" s="460"/>
      <c r="O94" s="460"/>
      <c r="P94" s="213">
        <v>6</v>
      </c>
      <c r="Q94" s="213">
        <v>2198.1350242446847</v>
      </c>
      <c r="R94" s="214">
        <f t="shared" si="98"/>
        <v>366.35583737411412</v>
      </c>
      <c r="S94" s="211">
        <f t="shared" si="106"/>
        <v>1</v>
      </c>
      <c r="T94" s="501"/>
      <c r="U94" s="213">
        <v>6</v>
      </c>
      <c r="V94" s="213">
        <v>2198.5815602836765</v>
      </c>
      <c r="W94" s="214">
        <f t="shared" si="99"/>
        <v>366.43026004727943</v>
      </c>
      <c r="X94" s="211">
        <f t="shared" si="107"/>
        <v>1</v>
      </c>
      <c r="Y94" s="501"/>
      <c r="Z94" s="213">
        <v>6</v>
      </c>
      <c r="AA94" s="213">
        <v>2204.0816326530594</v>
      </c>
      <c r="AB94" s="214">
        <f t="shared" si="100"/>
        <v>367.3469387755099</v>
      </c>
      <c r="AC94" s="211">
        <f t="shared" si="108"/>
        <v>2</v>
      </c>
      <c r="AD94" s="501"/>
      <c r="AE94" s="213">
        <v>6</v>
      </c>
      <c r="AF94" s="213">
        <v>2212.2525918944316</v>
      </c>
      <c r="AG94" s="214">
        <f t="shared" si="101"/>
        <v>368.70876531573862</v>
      </c>
      <c r="AH94" s="211">
        <f t="shared" si="109"/>
        <v>2</v>
      </c>
      <c r="AI94" s="501"/>
      <c r="AJ94" s="213">
        <v>6</v>
      </c>
      <c r="AK94" s="213">
        <v>2213.0556668001614</v>
      </c>
      <c r="AL94" s="214">
        <f t="shared" si="102"/>
        <v>368.84261113336021</v>
      </c>
      <c r="AM94" s="211">
        <f t="shared" si="110"/>
        <v>2</v>
      </c>
      <c r="AN94" s="501"/>
      <c r="AO94" s="213">
        <v>6</v>
      </c>
      <c r="AP94" s="213">
        <v>2213.0568786774948</v>
      </c>
      <c r="AQ94" s="214">
        <f t="shared" si="103"/>
        <v>368.84281311291579</v>
      </c>
      <c r="AR94" s="211">
        <f t="shared" si="111"/>
        <v>2</v>
      </c>
      <c r="AS94" s="501"/>
      <c r="AT94" s="213">
        <v>6</v>
      </c>
      <c r="AU94" s="213">
        <v>2222.181818181813</v>
      </c>
      <c r="AV94" s="214">
        <f t="shared" si="104"/>
        <v>370.36363636363552</v>
      </c>
      <c r="AW94" s="211">
        <f t="shared" si="112"/>
        <v>1</v>
      </c>
      <c r="AX94" s="501"/>
    </row>
    <row r="95" spans="2:50" ht="14.25" hidden="1" customHeight="1" outlineLevel="1">
      <c r="B95" s="460"/>
      <c r="C95" s="209">
        <v>9</v>
      </c>
      <c r="D95" s="212" t="s">
        <v>241</v>
      </c>
      <c r="E95" s="209">
        <v>9</v>
      </c>
      <c r="F95" s="209">
        <v>2600</v>
      </c>
      <c r="G95" s="214">
        <f t="shared" si="97"/>
        <v>288.88888888888891</v>
      </c>
      <c r="H95" s="501"/>
      <c r="I95" s="215">
        <f t="shared" si="105"/>
        <v>9</v>
      </c>
      <c r="J95" s="215">
        <f t="shared" si="105"/>
        <v>2225.4026868090868</v>
      </c>
      <c r="K95" s="216">
        <f t="shared" si="105"/>
        <v>247.26696520100967</v>
      </c>
      <c r="L95" s="502"/>
      <c r="M95" s="215">
        <f>RANK(K95, K$87:$K$101)</f>
        <v>5</v>
      </c>
      <c r="N95" s="460"/>
      <c r="O95" s="460"/>
      <c r="P95" s="213">
        <v>9</v>
      </c>
      <c r="Q95" s="213">
        <v>2223.9223522694838</v>
      </c>
      <c r="R95" s="214">
        <f t="shared" si="98"/>
        <v>247.10248358549819</v>
      </c>
      <c r="S95" s="211">
        <f t="shared" si="106"/>
        <v>5</v>
      </c>
      <c r="T95" s="501"/>
      <c r="U95" s="213">
        <v>9</v>
      </c>
      <c r="V95" s="213">
        <v>2224.5283018867935</v>
      </c>
      <c r="W95" s="214">
        <f t="shared" si="99"/>
        <v>247.16981132075483</v>
      </c>
      <c r="X95" s="211">
        <f t="shared" si="107"/>
        <v>5</v>
      </c>
      <c r="Y95" s="501"/>
      <c r="Z95" s="213">
        <v>9</v>
      </c>
      <c r="AA95" s="213">
        <v>2224.8447204968929</v>
      </c>
      <c r="AB95" s="214">
        <f t="shared" si="100"/>
        <v>247.20496894409922</v>
      </c>
      <c r="AC95" s="211">
        <f t="shared" si="108"/>
        <v>5</v>
      </c>
      <c r="AD95" s="501"/>
      <c r="AE95" s="213">
        <v>9</v>
      </c>
      <c r="AF95" s="213">
        <v>2226.0937500000009</v>
      </c>
      <c r="AG95" s="214">
        <f t="shared" si="101"/>
        <v>247.34375000000011</v>
      </c>
      <c r="AH95" s="211">
        <f t="shared" si="109"/>
        <v>5</v>
      </c>
      <c r="AI95" s="501"/>
      <c r="AJ95" s="213">
        <v>9</v>
      </c>
      <c r="AK95" s="213">
        <v>2227.6243093922631</v>
      </c>
      <c r="AL95" s="214">
        <f t="shared" si="102"/>
        <v>247.5138121546959</v>
      </c>
      <c r="AM95" s="211">
        <f t="shared" si="110"/>
        <v>5</v>
      </c>
      <c r="AN95" s="501"/>
      <c r="AO95" s="213"/>
      <c r="AP95" s="213"/>
      <c r="AQ95" s="214"/>
      <c r="AR95" s="211"/>
      <c r="AS95" s="501"/>
      <c r="AT95" s="213"/>
      <c r="AU95" s="213"/>
      <c r="AV95" s="214"/>
      <c r="AW95" s="211"/>
      <c r="AX95" s="501"/>
    </row>
    <row r="96" spans="2:50" ht="14.25" hidden="1" customHeight="1" outlineLevel="1">
      <c r="B96" s="460"/>
      <c r="C96" s="209">
        <v>10</v>
      </c>
      <c r="D96" s="212"/>
      <c r="E96" s="209"/>
      <c r="F96" s="209"/>
      <c r="G96" s="214"/>
      <c r="H96" s="501"/>
      <c r="I96" s="215"/>
      <c r="J96" s="215"/>
      <c r="K96" s="216"/>
      <c r="L96" s="502"/>
      <c r="M96" s="215"/>
      <c r="N96" s="460"/>
      <c r="O96" s="460"/>
      <c r="P96" s="209"/>
      <c r="Q96" s="209"/>
      <c r="R96" s="214"/>
      <c r="S96" s="211"/>
      <c r="T96" s="501"/>
      <c r="U96" s="209"/>
      <c r="V96" s="209"/>
      <c r="W96" s="214"/>
      <c r="X96" s="211"/>
      <c r="Y96" s="501"/>
      <c r="Z96" s="209"/>
      <c r="AA96" s="209"/>
      <c r="AB96" s="214"/>
      <c r="AC96" s="211"/>
      <c r="AD96" s="501"/>
      <c r="AE96" s="209"/>
      <c r="AF96" s="209"/>
      <c r="AG96" s="214"/>
      <c r="AH96" s="211"/>
      <c r="AI96" s="501"/>
      <c r="AJ96" s="209"/>
      <c r="AK96" s="209"/>
      <c r="AL96" s="214"/>
      <c r="AM96" s="211"/>
      <c r="AN96" s="501"/>
      <c r="AO96" s="209"/>
      <c r="AP96" s="209"/>
      <c r="AQ96" s="214"/>
      <c r="AR96" s="211"/>
      <c r="AS96" s="501"/>
      <c r="AT96" s="209"/>
      <c r="AU96" s="209"/>
      <c r="AV96" s="214"/>
      <c r="AW96" s="211"/>
      <c r="AX96" s="501"/>
    </row>
    <row r="97" spans="2:50" ht="14.25" hidden="1" customHeight="1" outlineLevel="1">
      <c r="B97" s="460"/>
      <c r="C97" s="209">
        <v>11</v>
      </c>
      <c r="D97" s="212"/>
      <c r="E97" s="209"/>
      <c r="F97" s="209"/>
      <c r="G97" s="214"/>
      <c r="H97" s="501"/>
      <c r="I97" s="215"/>
      <c r="J97" s="215"/>
      <c r="K97" s="216"/>
      <c r="L97" s="502"/>
      <c r="M97" s="215"/>
      <c r="N97" s="460"/>
      <c r="O97" s="460"/>
      <c r="P97" s="209"/>
      <c r="Q97" s="209"/>
      <c r="R97" s="214"/>
      <c r="S97" s="211"/>
      <c r="T97" s="501"/>
      <c r="U97" s="209"/>
      <c r="V97" s="209"/>
      <c r="W97" s="214"/>
      <c r="X97" s="211"/>
      <c r="Y97" s="501"/>
      <c r="Z97" s="209"/>
      <c r="AA97" s="209"/>
      <c r="AB97" s="214"/>
      <c r="AC97" s="211"/>
      <c r="AD97" s="501"/>
      <c r="AE97" s="209"/>
      <c r="AF97" s="209"/>
      <c r="AG97" s="214"/>
      <c r="AH97" s="211"/>
      <c r="AI97" s="501"/>
      <c r="AJ97" s="209"/>
      <c r="AK97" s="209"/>
      <c r="AL97" s="214"/>
      <c r="AM97" s="211"/>
      <c r="AN97" s="501"/>
      <c r="AO97" s="209"/>
      <c r="AP97" s="209"/>
      <c r="AQ97" s="214"/>
      <c r="AR97" s="211"/>
      <c r="AS97" s="501"/>
      <c r="AT97" s="209"/>
      <c r="AU97" s="209"/>
      <c r="AV97" s="214"/>
      <c r="AW97" s="211"/>
      <c r="AX97" s="501"/>
    </row>
    <row r="98" spans="2:50" ht="14.25" hidden="1" customHeight="1" outlineLevel="1">
      <c r="B98" s="460"/>
      <c r="C98" s="209">
        <v>12</v>
      </c>
      <c r="D98" s="212"/>
      <c r="E98" s="209"/>
      <c r="F98" s="209"/>
      <c r="G98" s="214"/>
      <c r="H98" s="501"/>
      <c r="I98" s="215"/>
      <c r="J98" s="215"/>
      <c r="K98" s="216"/>
      <c r="L98" s="502"/>
      <c r="M98" s="215"/>
      <c r="N98" s="460"/>
      <c r="O98" s="460"/>
      <c r="P98" s="209"/>
      <c r="Q98" s="209"/>
      <c r="R98" s="214"/>
      <c r="S98" s="211"/>
      <c r="T98" s="501"/>
      <c r="U98" s="209"/>
      <c r="V98" s="209"/>
      <c r="W98" s="214"/>
      <c r="X98" s="211"/>
      <c r="Y98" s="501"/>
      <c r="Z98" s="209"/>
      <c r="AA98" s="209"/>
      <c r="AB98" s="214"/>
      <c r="AC98" s="211"/>
      <c r="AD98" s="501"/>
      <c r="AE98" s="209"/>
      <c r="AF98" s="209"/>
      <c r="AG98" s="214"/>
      <c r="AH98" s="211"/>
      <c r="AI98" s="501"/>
      <c r="AJ98" s="209"/>
      <c r="AK98" s="209"/>
      <c r="AL98" s="214"/>
      <c r="AM98" s="211"/>
      <c r="AN98" s="501"/>
      <c r="AO98" s="209"/>
      <c r="AP98" s="209"/>
      <c r="AQ98" s="214"/>
      <c r="AR98" s="211"/>
      <c r="AS98" s="501"/>
      <c r="AT98" s="209"/>
      <c r="AU98" s="209"/>
      <c r="AV98" s="214"/>
      <c r="AW98" s="211"/>
      <c r="AX98" s="501"/>
    </row>
    <row r="99" spans="2:50" ht="14.25" hidden="1" customHeight="1" outlineLevel="1">
      <c r="B99" s="460"/>
      <c r="C99" s="209">
        <v>13</v>
      </c>
      <c r="D99" s="212"/>
      <c r="E99" s="209"/>
      <c r="F99" s="209"/>
      <c r="G99" s="214"/>
      <c r="H99" s="501"/>
      <c r="I99" s="215"/>
      <c r="J99" s="215"/>
      <c r="K99" s="216"/>
      <c r="L99" s="502"/>
      <c r="M99" s="215"/>
      <c r="N99" s="460"/>
      <c r="O99" s="460"/>
      <c r="P99" s="209"/>
      <c r="Q99" s="209"/>
      <c r="R99" s="214"/>
      <c r="S99" s="211"/>
      <c r="T99" s="501"/>
      <c r="U99" s="209"/>
      <c r="V99" s="209"/>
      <c r="W99" s="214"/>
      <c r="X99" s="211"/>
      <c r="Y99" s="501"/>
      <c r="Z99" s="209"/>
      <c r="AA99" s="209"/>
      <c r="AB99" s="214"/>
      <c r="AC99" s="211"/>
      <c r="AD99" s="501"/>
      <c r="AE99" s="209"/>
      <c r="AF99" s="209"/>
      <c r="AG99" s="214"/>
      <c r="AH99" s="211"/>
      <c r="AI99" s="501"/>
      <c r="AJ99" s="209"/>
      <c r="AK99" s="209"/>
      <c r="AL99" s="214"/>
      <c r="AM99" s="211"/>
      <c r="AN99" s="501"/>
      <c r="AO99" s="209"/>
      <c r="AP99" s="209"/>
      <c r="AQ99" s="214"/>
      <c r="AR99" s="211"/>
      <c r="AS99" s="501"/>
      <c r="AT99" s="209"/>
      <c r="AU99" s="209"/>
      <c r="AV99" s="214"/>
      <c r="AW99" s="211"/>
      <c r="AX99" s="501"/>
    </row>
    <row r="100" spans="2:50" ht="14.25" hidden="1" customHeight="1" outlineLevel="1">
      <c r="B100" s="460"/>
      <c r="C100" s="209">
        <v>14</v>
      </c>
      <c r="D100" s="212"/>
      <c r="E100" s="209"/>
      <c r="F100" s="209"/>
      <c r="G100" s="214"/>
      <c r="H100" s="501"/>
      <c r="I100" s="215"/>
      <c r="J100" s="215"/>
      <c r="K100" s="216"/>
      <c r="L100" s="502"/>
      <c r="M100" s="215"/>
      <c r="N100" s="460"/>
      <c r="O100" s="460"/>
      <c r="P100" s="209"/>
      <c r="Q100" s="209"/>
      <c r="R100" s="214"/>
      <c r="S100" s="211"/>
      <c r="T100" s="501"/>
      <c r="U100" s="209"/>
      <c r="V100" s="209"/>
      <c r="W100" s="214"/>
      <c r="X100" s="211"/>
      <c r="Y100" s="501"/>
      <c r="Z100" s="209"/>
      <c r="AA100" s="209"/>
      <c r="AB100" s="214"/>
      <c r="AC100" s="211"/>
      <c r="AD100" s="501"/>
      <c r="AE100" s="209"/>
      <c r="AF100" s="209"/>
      <c r="AG100" s="214"/>
      <c r="AH100" s="211"/>
      <c r="AI100" s="501"/>
      <c r="AJ100" s="209"/>
      <c r="AK100" s="209"/>
      <c r="AL100" s="214"/>
      <c r="AM100" s="211"/>
      <c r="AN100" s="501"/>
      <c r="AO100" s="209"/>
      <c r="AP100" s="209"/>
      <c r="AQ100" s="214"/>
      <c r="AR100" s="211"/>
      <c r="AS100" s="501"/>
      <c r="AT100" s="209"/>
      <c r="AU100" s="209"/>
      <c r="AV100" s="214"/>
      <c r="AW100" s="211"/>
      <c r="AX100" s="501"/>
    </row>
    <row r="101" spans="2:50" ht="14.25" hidden="1" customHeight="1" outlineLevel="1">
      <c r="B101" s="460"/>
      <c r="C101" s="209">
        <v>15</v>
      </c>
      <c r="D101" s="212"/>
      <c r="E101" s="209"/>
      <c r="F101" s="209"/>
      <c r="G101" s="214"/>
      <c r="H101" s="501"/>
      <c r="I101" s="215"/>
      <c r="J101" s="215"/>
      <c r="K101" s="216"/>
      <c r="L101" s="502"/>
      <c r="M101" s="215"/>
      <c r="N101" s="460"/>
      <c r="O101" s="460"/>
      <c r="P101" s="209"/>
      <c r="Q101" s="213"/>
      <c r="R101" s="214"/>
      <c r="S101" s="211"/>
      <c r="T101" s="501"/>
      <c r="U101" s="209"/>
      <c r="V101" s="209"/>
      <c r="W101" s="214"/>
      <c r="X101" s="211"/>
      <c r="Y101" s="501"/>
      <c r="Z101" s="209"/>
      <c r="AA101" s="209"/>
      <c r="AB101" s="214"/>
      <c r="AC101" s="211"/>
      <c r="AD101" s="501"/>
      <c r="AE101" s="209"/>
      <c r="AF101" s="209"/>
      <c r="AG101" s="214"/>
      <c r="AH101" s="211"/>
      <c r="AI101" s="501"/>
      <c r="AJ101" s="209"/>
      <c r="AK101" s="209"/>
      <c r="AL101" s="214"/>
      <c r="AM101" s="211"/>
      <c r="AN101" s="501"/>
      <c r="AO101" s="209"/>
      <c r="AP101" s="209"/>
      <c r="AQ101" s="214"/>
      <c r="AR101" s="211"/>
      <c r="AS101" s="501"/>
      <c r="AT101" s="209"/>
      <c r="AU101" s="209"/>
      <c r="AV101" s="214"/>
      <c r="AW101" s="211"/>
      <c r="AX101" s="501"/>
    </row>
    <row r="102" spans="2:50" ht="14.25" customHeight="1" collapsed="1">
      <c r="B102" s="552" t="s">
        <v>203</v>
      </c>
      <c r="C102" s="503"/>
      <c r="D102" s="503"/>
      <c r="E102" s="503"/>
      <c r="F102" s="503"/>
      <c r="G102" s="503"/>
      <c r="H102" s="503"/>
      <c r="I102" s="503"/>
      <c r="J102" s="503"/>
      <c r="K102" s="503"/>
      <c r="L102" s="503"/>
      <c r="M102" s="504"/>
      <c r="N102" s="521" t="s">
        <v>128</v>
      </c>
      <c r="O102" s="521" t="s">
        <v>77</v>
      </c>
      <c r="P102" s="559">
        <f>AT82+1</f>
        <v>45902</v>
      </c>
      <c r="Q102" s="560"/>
      <c r="R102" s="560"/>
      <c r="S102" s="560"/>
      <c r="T102" s="560"/>
      <c r="U102" s="561">
        <f>P102+1</f>
        <v>45903</v>
      </c>
      <c r="V102" s="562"/>
      <c r="W102" s="562"/>
      <c r="X102" s="562"/>
      <c r="Y102" s="562"/>
      <c r="Z102" s="559">
        <f t="shared" ref="Z102" si="113">U102+1</f>
        <v>45904</v>
      </c>
      <c r="AA102" s="560"/>
      <c r="AB102" s="560"/>
      <c r="AC102" s="560"/>
      <c r="AD102" s="560"/>
      <c r="AE102" s="561">
        <f t="shared" ref="AE102" si="114">Z102+1</f>
        <v>45905</v>
      </c>
      <c r="AF102" s="562"/>
      <c r="AG102" s="562"/>
      <c r="AH102" s="562"/>
      <c r="AI102" s="562"/>
      <c r="AJ102" s="563">
        <f t="shared" ref="AJ102" si="115">AE102+1</f>
        <v>45906</v>
      </c>
      <c r="AK102" s="564"/>
      <c r="AL102" s="564"/>
      <c r="AM102" s="564"/>
      <c r="AN102" s="565"/>
      <c r="AO102" s="561">
        <f t="shared" ref="AO102" si="116">AJ102+1</f>
        <v>45907</v>
      </c>
      <c r="AP102" s="562"/>
      <c r="AQ102" s="562"/>
      <c r="AR102" s="562"/>
      <c r="AS102" s="562"/>
      <c r="AT102" s="563">
        <f t="shared" ref="AT102" si="117">AO102+1</f>
        <v>45908</v>
      </c>
      <c r="AU102" s="564"/>
      <c r="AV102" s="564"/>
      <c r="AW102" s="564"/>
      <c r="AX102" s="565"/>
    </row>
    <row r="103" spans="2:50" ht="14.25" customHeight="1">
      <c r="B103" s="505"/>
      <c r="C103" s="505"/>
      <c r="D103" s="505"/>
      <c r="E103" s="505"/>
      <c r="F103" s="505"/>
      <c r="G103" s="505"/>
      <c r="H103" s="505"/>
      <c r="I103" s="505"/>
      <c r="J103" s="505"/>
      <c r="K103" s="505"/>
      <c r="L103" s="505"/>
      <c r="M103" s="506"/>
      <c r="N103" s="523"/>
      <c r="O103" s="523"/>
      <c r="P103" s="566">
        <f>P102</f>
        <v>45902</v>
      </c>
      <c r="Q103" s="566"/>
      <c r="R103" s="566"/>
      <c r="S103" s="566"/>
      <c r="T103" s="566"/>
      <c r="U103" s="567">
        <f>U102</f>
        <v>45903</v>
      </c>
      <c r="V103" s="567"/>
      <c r="W103" s="567"/>
      <c r="X103" s="567"/>
      <c r="Y103" s="567"/>
      <c r="Z103" s="566">
        <f t="shared" ref="Z103" si="118">Z102</f>
        <v>45904</v>
      </c>
      <c r="AA103" s="566"/>
      <c r="AB103" s="566"/>
      <c r="AC103" s="566"/>
      <c r="AD103" s="566"/>
      <c r="AE103" s="567">
        <f t="shared" ref="AE103" si="119">AE102</f>
        <v>45905</v>
      </c>
      <c r="AF103" s="567"/>
      <c r="AG103" s="567"/>
      <c r="AH103" s="567"/>
      <c r="AI103" s="567"/>
      <c r="AJ103" s="568">
        <f t="shared" ref="AJ103" si="120">AJ102</f>
        <v>45906</v>
      </c>
      <c r="AK103" s="569"/>
      <c r="AL103" s="569"/>
      <c r="AM103" s="569"/>
      <c r="AN103" s="570"/>
      <c r="AO103" s="567">
        <f t="shared" ref="AO103" si="121">AO102</f>
        <v>45907</v>
      </c>
      <c r="AP103" s="567"/>
      <c r="AQ103" s="567"/>
      <c r="AR103" s="567"/>
      <c r="AS103" s="567"/>
      <c r="AT103" s="568">
        <f t="shared" ref="AT103" si="122">AT102</f>
        <v>45908</v>
      </c>
      <c r="AU103" s="569"/>
      <c r="AV103" s="569"/>
      <c r="AW103" s="569"/>
      <c r="AX103" s="570"/>
    </row>
    <row r="104" spans="2:50" ht="14.25" customHeight="1">
      <c r="B104" s="460" t="s">
        <v>129</v>
      </c>
      <c r="C104" s="460" t="s">
        <v>130</v>
      </c>
      <c r="D104" s="460"/>
      <c r="E104" s="460" t="s">
        <v>131</v>
      </c>
      <c r="F104" s="460"/>
      <c r="G104" s="460"/>
      <c r="H104" s="460" t="s">
        <v>132</v>
      </c>
      <c r="I104" s="499" t="s">
        <v>133</v>
      </c>
      <c r="J104" s="499"/>
      <c r="K104" s="499"/>
      <c r="L104" s="499" t="s">
        <v>132</v>
      </c>
      <c r="M104" s="499" t="s">
        <v>134</v>
      </c>
      <c r="N104" s="460"/>
      <c r="O104" s="460" t="s">
        <v>135</v>
      </c>
      <c r="P104" s="460" t="s">
        <v>136</v>
      </c>
      <c r="Q104" s="460"/>
      <c r="R104" s="460"/>
      <c r="S104" s="460"/>
      <c r="T104" s="460" t="s">
        <v>132</v>
      </c>
      <c r="U104" s="460" t="s">
        <v>136</v>
      </c>
      <c r="V104" s="460"/>
      <c r="W104" s="460"/>
      <c r="X104" s="460"/>
      <c r="Y104" s="460" t="s">
        <v>132</v>
      </c>
      <c r="Z104" s="460" t="s">
        <v>136</v>
      </c>
      <c r="AA104" s="460"/>
      <c r="AB104" s="460"/>
      <c r="AC104" s="460"/>
      <c r="AD104" s="460" t="s">
        <v>132</v>
      </c>
      <c r="AE104" s="460" t="s">
        <v>136</v>
      </c>
      <c r="AF104" s="460"/>
      <c r="AG104" s="460"/>
      <c r="AH104" s="460"/>
      <c r="AI104" s="460" t="s">
        <v>132</v>
      </c>
      <c r="AJ104" s="460" t="s">
        <v>136</v>
      </c>
      <c r="AK104" s="460"/>
      <c r="AL104" s="460"/>
      <c r="AM104" s="460"/>
      <c r="AN104" s="460" t="s">
        <v>132</v>
      </c>
      <c r="AO104" s="460" t="s">
        <v>136</v>
      </c>
      <c r="AP104" s="460"/>
      <c r="AQ104" s="460"/>
      <c r="AR104" s="460"/>
      <c r="AS104" s="460" t="s">
        <v>132</v>
      </c>
      <c r="AT104" s="460" t="s">
        <v>136</v>
      </c>
      <c r="AU104" s="460"/>
      <c r="AV104" s="460"/>
      <c r="AW104" s="460"/>
      <c r="AX104" s="460" t="s">
        <v>132</v>
      </c>
    </row>
    <row r="105" spans="2:50" ht="14.25" customHeight="1">
      <c r="B105" s="460"/>
      <c r="C105" s="460"/>
      <c r="D105" s="460"/>
      <c r="E105" s="460" t="s">
        <v>137</v>
      </c>
      <c r="F105" s="460"/>
      <c r="G105" s="460"/>
      <c r="H105" s="460"/>
      <c r="I105" s="499" t="s">
        <v>137</v>
      </c>
      <c r="J105" s="499"/>
      <c r="K105" s="499"/>
      <c r="L105" s="499"/>
      <c r="M105" s="499"/>
      <c r="N105" s="460"/>
      <c r="O105" s="460"/>
      <c r="P105" s="460" t="s">
        <v>138</v>
      </c>
      <c r="Q105" s="460"/>
      <c r="R105" s="460"/>
      <c r="S105" s="460"/>
      <c r="T105" s="460"/>
      <c r="U105" s="460" t="s">
        <v>138</v>
      </c>
      <c r="V105" s="460"/>
      <c r="W105" s="460"/>
      <c r="X105" s="460"/>
      <c r="Y105" s="460"/>
      <c r="Z105" s="460" t="s">
        <v>138</v>
      </c>
      <c r="AA105" s="460"/>
      <c r="AB105" s="460"/>
      <c r="AC105" s="460"/>
      <c r="AD105" s="460"/>
      <c r="AE105" s="460" t="s">
        <v>138</v>
      </c>
      <c r="AF105" s="460"/>
      <c r="AG105" s="460"/>
      <c r="AH105" s="460"/>
      <c r="AI105" s="460"/>
      <c r="AJ105" s="460" t="s">
        <v>138</v>
      </c>
      <c r="AK105" s="460"/>
      <c r="AL105" s="460"/>
      <c r="AM105" s="460"/>
      <c r="AN105" s="460"/>
      <c r="AO105" s="460" t="s">
        <v>138</v>
      </c>
      <c r="AP105" s="460"/>
      <c r="AQ105" s="460"/>
      <c r="AR105" s="460"/>
      <c r="AS105" s="460"/>
      <c r="AT105" s="460" t="s">
        <v>138</v>
      </c>
      <c r="AU105" s="460"/>
      <c r="AV105" s="460"/>
      <c r="AW105" s="460"/>
      <c r="AX105" s="460"/>
    </row>
    <row r="106" spans="2:50" ht="14.25" customHeight="1">
      <c r="B106" s="460"/>
      <c r="C106" s="460"/>
      <c r="D106" s="460"/>
      <c r="E106" s="209" t="s">
        <v>139</v>
      </c>
      <c r="F106" s="209" t="s">
        <v>140</v>
      </c>
      <c r="G106" s="209" t="s">
        <v>141</v>
      </c>
      <c r="H106" s="460"/>
      <c r="I106" s="210" t="s">
        <v>139</v>
      </c>
      <c r="J106" s="210" t="s">
        <v>140</v>
      </c>
      <c r="K106" s="210" t="s">
        <v>141</v>
      </c>
      <c r="L106" s="499"/>
      <c r="M106" s="499"/>
      <c r="N106" s="460"/>
      <c r="O106" s="460"/>
      <c r="P106" s="209" t="s">
        <v>139</v>
      </c>
      <c r="Q106" s="209" t="s">
        <v>140</v>
      </c>
      <c r="R106" s="209" t="s">
        <v>141</v>
      </c>
      <c r="S106" s="211" t="s">
        <v>134</v>
      </c>
      <c r="T106" s="460"/>
      <c r="U106" s="209" t="s">
        <v>139</v>
      </c>
      <c r="V106" s="209" t="s">
        <v>140</v>
      </c>
      <c r="W106" s="209" t="s">
        <v>141</v>
      </c>
      <c r="X106" s="211" t="s">
        <v>134</v>
      </c>
      <c r="Y106" s="460"/>
      <c r="Z106" s="209" t="s">
        <v>139</v>
      </c>
      <c r="AA106" s="209" t="s">
        <v>140</v>
      </c>
      <c r="AB106" s="209" t="s">
        <v>141</v>
      </c>
      <c r="AC106" s="211" t="s">
        <v>134</v>
      </c>
      <c r="AD106" s="460"/>
      <c r="AE106" s="209" t="s">
        <v>139</v>
      </c>
      <c r="AF106" s="209" t="s">
        <v>140</v>
      </c>
      <c r="AG106" s="209" t="s">
        <v>141</v>
      </c>
      <c r="AH106" s="211" t="s">
        <v>134</v>
      </c>
      <c r="AI106" s="460"/>
      <c r="AJ106" s="209" t="s">
        <v>139</v>
      </c>
      <c r="AK106" s="209" t="s">
        <v>140</v>
      </c>
      <c r="AL106" s="209" t="s">
        <v>141</v>
      </c>
      <c r="AM106" s="211" t="s">
        <v>134</v>
      </c>
      <c r="AN106" s="460"/>
      <c r="AO106" s="209" t="s">
        <v>139</v>
      </c>
      <c r="AP106" s="209" t="s">
        <v>140</v>
      </c>
      <c r="AQ106" s="209" t="s">
        <v>141</v>
      </c>
      <c r="AR106" s="211" t="s">
        <v>134</v>
      </c>
      <c r="AS106" s="460"/>
      <c r="AT106" s="209" t="s">
        <v>139</v>
      </c>
      <c r="AU106" s="209" t="s">
        <v>140</v>
      </c>
      <c r="AV106" s="209" t="s">
        <v>141</v>
      </c>
      <c r="AW106" s="211" t="s">
        <v>134</v>
      </c>
      <c r="AX106" s="460"/>
    </row>
    <row r="107" spans="2:50" ht="14.25" customHeight="1">
      <c r="B107" s="572" t="s">
        <v>243</v>
      </c>
      <c r="C107" s="209">
        <v>1</v>
      </c>
      <c r="D107" s="212" t="s">
        <v>239</v>
      </c>
      <c r="E107" s="209">
        <v>20</v>
      </c>
      <c r="F107" s="209">
        <v>2600</v>
      </c>
      <c r="G107" s="214">
        <f t="shared" ref="G107:G114" si="123">F107/E107</f>
        <v>130</v>
      </c>
      <c r="H107" s="501">
        <f>AVERAGE(F107:F121)</f>
        <v>2868.25</v>
      </c>
      <c r="I107" s="215">
        <f>AVERAGE(P107,U107,Z107,AE107,AJ107,AO107,AT107)</f>
        <v>20</v>
      </c>
      <c r="J107" s="215">
        <f>AVERAGE(Q107,V107,AA107,AF107,AK107,AP107,AU107)</f>
        <v>2273.0569985692264</v>
      </c>
      <c r="K107" s="216">
        <f>AVERAGE(R107,W107,AB107,AG107,AL107,AQ107,AV107)</f>
        <v>113.65284992846129</v>
      </c>
      <c r="L107" s="502">
        <f>IFERROR(AVERAGE(K107:K121),"-")</f>
        <v>264.65059155273951</v>
      </c>
      <c r="M107" s="215">
        <f>RANK(K107, K$107:$K$121)</f>
        <v>8</v>
      </c>
      <c r="N107" s="460"/>
      <c r="O107" s="460"/>
      <c r="P107" s="213">
        <v>20</v>
      </c>
      <c r="Q107" s="213">
        <v>2272.1739130434757</v>
      </c>
      <c r="R107" s="214">
        <f t="shared" ref="R107:R114" si="124">Q107/P107</f>
        <v>113.60869565217379</v>
      </c>
      <c r="S107" s="211">
        <f>RANK(R107, R$107:R$121)</f>
        <v>8</v>
      </c>
      <c r="T107" s="501">
        <f>AVERAGE(R107:R121)</f>
        <v>264.37867004347396</v>
      </c>
      <c r="U107" s="213">
        <v>20</v>
      </c>
      <c r="V107" s="213">
        <v>2272.5000000000009</v>
      </c>
      <c r="W107" s="214">
        <f t="shared" ref="W107:W114" si="125">V107/U107</f>
        <v>113.62500000000004</v>
      </c>
      <c r="X107" s="211">
        <f>RANK(W107, W$107:W$121)</f>
        <v>8</v>
      </c>
      <c r="Y107" s="501">
        <f>AVERAGE(W107:W121)</f>
        <v>264.47328028664651</v>
      </c>
      <c r="Z107" s="213">
        <v>20</v>
      </c>
      <c r="AA107" s="213">
        <v>2272.7762803234505</v>
      </c>
      <c r="AB107" s="214">
        <f t="shared" ref="AB107:AB114" si="126">AA107/Z107</f>
        <v>113.63881401617252</v>
      </c>
      <c r="AC107" s="211">
        <f>RANK(AB107, AB$107:AB$121)</f>
        <v>8</v>
      </c>
      <c r="AD107" s="501">
        <f>AVERAGE(AB107:AB121)</f>
        <v>264.49182019407942</v>
      </c>
      <c r="AE107" s="213">
        <v>20</v>
      </c>
      <c r="AF107" s="213">
        <v>2273.072785944777</v>
      </c>
      <c r="AG107" s="214">
        <f t="shared" ref="AG107:AG114" si="127">AF107/AE107</f>
        <v>113.65363929723885</v>
      </c>
      <c r="AH107" s="211">
        <f>RANK(AG107, AG$107:AG$121)</f>
        <v>8</v>
      </c>
      <c r="AI107" s="501">
        <f>AVERAGE(AG107:AG121)</f>
        <v>264.69427032564386</v>
      </c>
      <c r="AJ107" s="213">
        <v>20</v>
      </c>
      <c r="AK107" s="213">
        <v>2273.1674053869747</v>
      </c>
      <c r="AL107" s="214">
        <f t="shared" ref="AL107:AL114" si="128">AK107/AJ107</f>
        <v>113.65837026934874</v>
      </c>
      <c r="AM107" s="211">
        <f>RANK(AL107, AL$107:AL$121)</f>
        <v>8</v>
      </c>
      <c r="AN107" s="501">
        <f>AVERAGE(AL107:AL121)</f>
        <v>264.71897037616179</v>
      </c>
      <c r="AO107" s="213">
        <v>20</v>
      </c>
      <c r="AP107" s="213">
        <v>2273.7331954498468</v>
      </c>
      <c r="AQ107" s="214">
        <f t="shared" ref="AQ107:AQ114" si="129">AP107/AO107</f>
        <v>113.68665977249233</v>
      </c>
      <c r="AR107" s="211">
        <f>RANK(AQ107, AQ$107:AQ$121)</f>
        <v>8</v>
      </c>
      <c r="AS107" s="501">
        <f>AVERAGE(AQ107:AQ121)</f>
        <v>264.79767700326153</v>
      </c>
      <c r="AT107" s="213">
        <v>20</v>
      </c>
      <c r="AU107" s="213">
        <v>2273.9754098360581</v>
      </c>
      <c r="AV107" s="214">
        <f t="shared" ref="AV107:AV114" si="130">AU107/AT107</f>
        <v>113.6987704918029</v>
      </c>
      <c r="AW107" s="211">
        <f>RANK(AV107, AV$107:AV$121)</f>
        <v>8</v>
      </c>
      <c r="AX107" s="501">
        <f>AVERAGE(AV107:AV121)</f>
        <v>264.99945263990958</v>
      </c>
    </row>
    <row r="108" spans="2:50" ht="14.25" customHeight="1">
      <c r="B108" s="460"/>
      <c r="C108" s="209">
        <v>2</v>
      </c>
      <c r="D108" s="212" t="s">
        <v>237</v>
      </c>
      <c r="E108" s="209">
        <v>16</v>
      </c>
      <c r="F108" s="209">
        <v>3000</v>
      </c>
      <c r="G108" s="214">
        <f t="shared" si="123"/>
        <v>187.5</v>
      </c>
      <c r="H108" s="501"/>
      <c r="I108" s="215">
        <f t="shared" ref="I108:K114" si="131">AVERAGE(P108,U108,Z108,AE108,AJ108,AO108,AT108)</f>
        <v>16</v>
      </c>
      <c r="J108" s="215">
        <f t="shared" si="131"/>
        <v>2569.4026465784091</v>
      </c>
      <c r="K108" s="216">
        <f t="shared" si="131"/>
        <v>160.58766541115057</v>
      </c>
      <c r="L108" s="502"/>
      <c r="M108" s="215">
        <f>RANK(K108, K$107:$K$121)</f>
        <v>7</v>
      </c>
      <c r="N108" s="460"/>
      <c r="O108" s="460"/>
      <c r="P108" s="213">
        <v>16</v>
      </c>
      <c r="Q108" s="213">
        <v>2567.4516695957818</v>
      </c>
      <c r="R108" s="214">
        <f t="shared" si="124"/>
        <v>160.46572934973636</v>
      </c>
      <c r="S108" s="211">
        <f t="shared" ref="S108:S114" si="132">RANK(R108, R$107:R$121)</f>
        <v>7</v>
      </c>
      <c r="T108" s="501"/>
      <c r="U108" s="213">
        <v>16</v>
      </c>
      <c r="V108" s="213">
        <v>2567.9549718574099</v>
      </c>
      <c r="W108" s="214">
        <f t="shared" si="125"/>
        <v>160.49718574108812</v>
      </c>
      <c r="X108" s="211">
        <f t="shared" ref="X108:X114" si="133">RANK(W108, W$107:W$121)</f>
        <v>7</v>
      </c>
      <c r="Y108" s="501"/>
      <c r="Z108" s="213">
        <v>16</v>
      </c>
      <c r="AA108" s="213">
        <v>2568.4729064039389</v>
      </c>
      <c r="AB108" s="214">
        <f t="shared" si="126"/>
        <v>160.52955665024618</v>
      </c>
      <c r="AC108" s="211">
        <f t="shared" ref="AC108:AC114" si="134">RANK(AB108, AB$107:AB$121)</f>
        <v>7</v>
      </c>
      <c r="AD108" s="501"/>
      <c r="AE108" s="213">
        <v>16</v>
      </c>
      <c r="AF108" s="213">
        <v>2569.6428571428528</v>
      </c>
      <c r="AG108" s="214">
        <f t="shared" si="127"/>
        <v>160.6026785714283</v>
      </c>
      <c r="AH108" s="211">
        <f t="shared" ref="AH108:AH114" si="135">RANK(AG108, AG$107:AG$121)</f>
        <v>7</v>
      </c>
      <c r="AI108" s="501"/>
      <c r="AJ108" s="213">
        <v>16</v>
      </c>
      <c r="AK108" s="213">
        <v>2569.9716713881016</v>
      </c>
      <c r="AL108" s="214">
        <f t="shared" si="128"/>
        <v>160.62322946175635</v>
      </c>
      <c r="AM108" s="211">
        <f t="shared" ref="AM108:AM114" si="136">RANK(AL108, AL$107:AL$121)</f>
        <v>7</v>
      </c>
      <c r="AN108" s="501"/>
      <c r="AO108" s="213">
        <v>16</v>
      </c>
      <c r="AP108" s="213">
        <v>2570.7182320442002</v>
      </c>
      <c r="AQ108" s="214">
        <f t="shared" si="129"/>
        <v>160.66988950276252</v>
      </c>
      <c r="AR108" s="211">
        <f t="shared" ref="AR108:AR114" si="137">RANK(AQ108, AQ$107:AQ$121)</f>
        <v>7</v>
      </c>
      <c r="AS108" s="501"/>
      <c r="AT108" s="213">
        <v>16</v>
      </c>
      <c r="AU108" s="213">
        <v>2571.6062176165788</v>
      </c>
      <c r="AV108" s="214">
        <f t="shared" si="130"/>
        <v>160.72538860103617</v>
      </c>
      <c r="AW108" s="211">
        <f t="shared" ref="AW108:AW114" si="138">RANK(AV108, AV$107:AV$121)</f>
        <v>7</v>
      </c>
      <c r="AX108" s="501"/>
    </row>
    <row r="109" spans="2:50" ht="14.25" customHeight="1">
      <c r="B109" s="460"/>
      <c r="C109" s="209">
        <v>3</v>
      </c>
      <c r="D109" s="212" t="s">
        <v>238</v>
      </c>
      <c r="E109" s="209">
        <v>6</v>
      </c>
      <c r="F109" s="209">
        <v>2600</v>
      </c>
      <c r="G109" s="214">
        <f t="shared" si="123"/>
        <v>433.33333333333331</v>
      </c>
      <c r="H109" s="501"/>
      <c r="I109" s="215">
        <f t="shared" si="131"/>
        <v>6</v>
      </c>
      <c r="J109" s="215">
        <f t="shared" si="131"/>
        <v>2229.5354987312671</v>
      </c>
      <c r="K109" s="216">
        <f t="shared" si="131"/>
        <v>371.58924978854458</v>
      </c>
      <c r="L109" s="502"/>
      <c r="M109" s="215">
        <f>RANK(K109, K$107:$K$121)</f>
        <v>1</v>
      </c>
      <c r="N109" s="460"/>
      <c r="O109" s="460"/>
      <c r="P109" s="213">
        <v>6</v>
      </c>
      <c r="Q109" s="213">
        <v>2226.7564966313744</v>
      </c>
      <c r="R109" s="214">
        <f t="shared" si="124"/>
        <v>371.12608277189571</v>
      </c>
      <c r="S109" s="211">
        <f t="shared" si="132"/>
        <v>1</v>
      </c>
      <c r="T109" s="501"/>
      <c r="U109" s="213">
        <v>6</v>
      </c>
      <c r="V109" s="213">
        <v>2227.4247491638794</v>
      </c>
      <c r="W109" s="214">
        <f t="shared" si="125"/>
        <v>371.23745819397988</v>
      </c>
      <c r="X109" s="211">
        <f t="shared" si="133"/>
        <v>1</v>
      </c>
      <c r="Y109" s="501"/>
      <c r="Z109" s="213">
        <v>6</v>
      </c>
      <c r="AA109" s="213">
        <v>2227.4999999999932</v>
      </c>
      <c r="AB109" s="214">
        <f t="shared" si="126"/>
        <v>371.24999999999886</v>
      </c>
      <c r="AC109" s="211">
        <f t="shared" si="134"/>
        <v>1</v>
      </c>
      <c r="AD109" s="501"/>
      <c r="AE109" s="213">
        <v>6</v>
      </c>
      <c r="AF109" s="213">
        <v>2230.0593878483278</v>
      </c>
      <c r="AG109" s="214">
        <f t="shared" si="127"/>
        <v>371.67656464138798</v>
      </c>
      <c r="AH109" s="211">
        <f t="shared" si="135"/>
        <v>1</v>
      </c>
      <c r="AI109" s="501"/>
      <c r="AJ109" s="213">
        <v>6</v>
      </c>
      <c r="AK109" s="213">
        <v>2230.3300624442395</v>
      </c>
      <c r="AL109" s="214">
        <f t="shared" si="128"/>
        <v>371.72167707403992</v>
      </c>
      <c r="AM109" s="211">
        <f t="shared" si="136"/>
        <v>1</v>
      </c>
      <c r="AN109" s="501"/>
      <c r="AO109" s="213">
        <v>6</v>
      </c>
      <c r="AP109" s="213">
        <v>2231.5527950310552</v>
      </c>
      <c r="AQ109" s="214">
        <f t="shared" si="129"/>
        <v>371.92546583850918</v>
      </c>
      <c r="AR109" s="211">
        <f t="shared" si="137"/>
        <v>1</v>
      </c>
      <c r="AS109" s="501"/>
      <c r="AT109" s="213">
        <v>6</v>
      </c>
      <c r="AU109" s="213">
        <v>2233.125</v>
      </c>
      <c r="AV109" s="214">
        <f t="shared" si="130"/>
        <v>372.1875</v>
      </c>
      <c r="AW109" s="211">
        <f t="shared" si="138"/>
        <v>2</v>
      </c>
      <c r="AX109" s="501"/>
    </row>
    <row r="110" spans="2:50" ht="14.25" customHeight="1">
      <c r="B110" s="460"/>
      <c r="C110" s="209">
        <v>4</v>
      </c>
      <c r="D110" s="212" t="s">
        <v>242</v>
      </c>
      <c r="E110" s="209">
        <v>6</v>
      </c>
      <c r="F110" s="209">
        <v>2600</v>
      </c>
      <c r="G110" s="214">
        <f t="shared" si="123"/>
        <v>433.33333333333331</v>
      </c>
      <c r="H110" s="501"/>
      <c r="I110" s="215">
        <f t="shared" si="131"/>
        <v>6</v>
      </c>
      <c r="J110" s="215">
        <f t="shared" si="131"/>
        <v>2224.7768701706223</v>
      </c>
      <c r="K110" s="216">
        <f t="shared" si="131"/>
        <v>370.79614502843702</v>
      </c>
      <c r="L110" s="502"/>
      <c r="M110" s="215">
        <f>RANK(K110, K$107:$K$121)</f>
        <v>3</v>
      </c>
      <c r="N110" s="460"/>
      <c r="O110" s="460"/>
      <c r="P110" s="213">
        <v>6</v>
      </c>
      <c r="Q110" s="213">
        <v>2223.5294117647054</v>
      </c>
      <c r="R110" s="214">
        <f t="shared" si="124"/>
        <v>370.58823529411757</v>
      </c>
      <c r="S110" s="211">
        <f>RANK(R110, R$107:R$121)</f>
        <v>3</v>
      </c>
      <c r="T110" s="501"/>
      <c r="U110" s="213">
        <v>6</v>
      </c>
      <c r="V110" s="213">
        <v>2223.8580931263855</v>
      </c>
      <c r="W110" s="214">
        <f t="shared" si="125"/>
        <v>370.64301552106423</v>
      </c>
      <c r="X110" s="211">
        <f t="shared" si="133"/>
        <v>3</v>
      </c>
      <c r="Y110" s="501"/>
      <c r="Z110" s="213">
        <v>6</v>
      </c>
      <c r="AA110" s="213">
        <v>2223.8137869292632</v>
      </c>
      <c r="AB110" s="214">
        <f t="shared" si="126"/>
        <v>370.63563115487722</v>
      </c>
      <c r="AC110" s="211">
        <f t="shared" si="134"/>
        <v>3</v>
      </c>
      <c r="AD110" s="501"/>
      <c r="AE110" s="213">
        <v>6</v>
      </c>
      <c r="AF110" s="213">
        <v>2224.9394673123456</v>
      </c>
      <c r="AG110" s="214">
        <f t="shared" si="127"/>
        <v>370.82324455205759</v>
      </c>
      <c r="AH110" s="211">
        <f t="shared" si="135"/>
        <v>3</v>
      </c>
      <c r="AI110" s="501"/>
      <c r="AJ110" s="213">
        <v>6</v>
      </c>
      <c r="AK110" s="213">
        <v>2225.1798561151054</v>
      </c>
      <c r="AL110" s="214">
        <f t="shared" si="128"/>
        <v>370.86330935251755</v>
      </c>
      <c r="AM110" s="211">
        <f t="shared" si="136"/>
        <v>3</v>
      </c>
      <c r="AN110" s="501"/>
      <c r="AO110" s="213">
        <v>6</v>
      </c>
      <c r="AP110" s="213">
        <v>2225.8219727345604</v>
      </c>
      <c r="AQ110" s="214">
        <f t="shared" si="129"/>
        <v>370.9703287890934</v>
      </c>
      <c r="AR110" s="211">
        <f t="shared" si="137"/>
        <v>3</v>
      </c>
      <c r="AS110" s="501"/>
      <c r="AT110" s="213">
        <v>6</v>
      </c>
      <c r="AU110" s="213">
        <v>2226.2955032119894</v>
      </c>
      <c r="AV110" s="214">
        <f t="shared" si="130"/>
        <v>371.04925053533157</v>
      </c>
      <c r="AW110" s="211">
        <f t="shared" si="138"/>
        <v>3</v>
      </c>
      <c r="AX110" s="501"/>
    </row>
    <row r="111" spans="2:50" ht="14.25" customHeight="1">
      <c r="B111" s="460"/>
      <c r="C111" s="209">
        <v>5</v>
      </c>
      <c r="D111" s="212" t="s">
        <v>236</v>
      </c>
      <c r="E111" s="209">
        <v>11</v>
      </c>
      <c r="F111" s="209">
        <v>3273</v>
      </c>
      <c r="G111" s="214">
        <f t="shared" si="123"/>
        <v>297.54545454545456</v>
      </c>
      <c r="H111" s="501"/>
      <c r="I111" s="215">
        <f t="shared" si="131"/>
        <v>11</v>
      </c>
      <c r="J111" s="215">
        <f t="shared" si="131"/>
        <v>2843.205991333632</v>
      </c>
      <c r="K111" s="216">
        <f t="shared" si="131"/>
        <v>258.47327193942112</v>
      </c>
      <c r="L111" s="502"/>
      <c r="M111" s="215">
        <f>RANK(K111, K$107:$K$121)</f>
        <v>4</v>
      </c>
      <c r="N111" s="460"/>
      <c r="O111" s="460"/>
      <c r="P111" s="213">
        <v>11</v>
      </c>
      <c r="Q111" s="213">
        <v>2841.2642045454527</v>
      </c>
      <c r="R111" s="214">
        <f t="shared" si="124"/>
        <v>258.29674586776844</v>
      </c>
      <c r="S111" s="211">
        <f>RANK(R111, R$107:R$121)</f>
        <v>4</v>
      </c>
      <c r="T111" s="501"/>
      <c r="U111" s="213">
        <v>11</v>
      </c>
      <c r="V111" s="213">
        <v>2841.6923915017246</v>
      </c>
      <c r="W111" s="214">
        <f t="shared" si="125"/>
        <v>258.33567195470226</v>
      </c>
      <c r="X111" s="211">
        <f>RANK(W111, W$107:W$121)</f>
        <v>4</v>
      </c>
      <c r="Y111" s="501"/>
      <c r="Z111" s="213">
        <v>11</v>
      </c>
      <c r="AA111" s="213">
        <v>2842.1795374362964</v>
      </c>
      <c r="AB111" s="214">
        <f t="shared" si="126"/>
        <v>258.37995794875422</v>
      </c>
      <c r="AC111" s="211">
        <f>RANK(AB111, AB$107:AB$121)</f>
        <v>4</v>
      </c>
      <c r="AD111" s="501"/>
      <c r="AE111" s="213">
        <v>11</v>
      </c>
      <c r="AF111" s="213">
        <v>2843.884358784278</v>
      </c>
      <c r="AG111" s="214">
        <f t="shared" si="127"/>
        <v>258.53494170766163</v>
      </c>
      <c r="AH111" s="211">
        <f>RANK(AG111, AG$107:AG$121)</f>
        <v>4</v>
      </c>
      <c r="AI111" s="501"/>
      <c r="AJ111" s="213">
        <v>11</v>
      </c>
      <c r="AK111" s="213">
        <v>2844.1661173368484</v>
      </c>
      <c r="AL111" s="214">
        <f t="shared" si="128"/>
        <v>258.56055612153165</v>
      </c>
      <c r="AM111" s="211">
        <f>RANK(AL111, AL$107:AL$121)</f>
        <v>4</v>
      </c>
      <c r="AN111" s="501"/>
      <c r="AO111" s="213">
        <v>11</v>
      </c>
      <c r="AP111" s="213">
        <v>2844.5613375915818</v>
      </c>
      <c r="AQ111" s="214">
        <f t="shared" si="129"/>
        <v>258.59648523559832</v>
      </c>
      <c r="AR111" s="211">
        <f>RANK(AQ111, AQ$107:AQ$121)</f>
        <v>4</v>
      </c>
      <c r="AS111" s="501"/>
      <c r="AT111" s="213">
        <v>11</v>
      </c>
      <c r="AU111" s="213">
        <v>2844.6939921392445</v>
      </c>
      <c r="AV111" s="214">
        <f t="shared" si="130"/>
        <v>258.60854473993135</v>
      </c>
      <c r="AW111" s="211">
        <f>RANK(AV111, AV$107:AV$121)</f>
        <v>4</v>
      </c>
      <c r="AX111" s="501"/>
    </row>
    <row r="112" spans="2:50" ht="14.25" customHeight="1">
      <c r="B112" s="460"/>
      <c r="C112" s="209">
        <v>6</v>
      </c>
      <c r="D112" s="212" t="s">
        <v>234</v>
      </c>
      <c r="E112" s="209">
        <v>12</v>
      </c>
      <c r="F112" s="209">
        <v>3273</v>
      </c>
      <c r="G112" s="214">
        <f t="shared" si="123"/>
        <v>272.75</v>
      </c>
      <c r="H112" s="501"/>
      <c r="I112" s="215">
        <f t="shared" si="131"/>
        <v>12</v>
      </c>
      <c r="J112" s="215">
        <f t="shared" si="131"/>
        <v>2855.2116644228777</v>
      </c>
      <c r="K112" s="216">
        <f t="shared" si="131"/>
        <v>237.93430536857315</v>
      </c>
      <c r="L112" s="502"/>
      <c r="M112" s="215">
        <f>RANK(K112, K$107:$K$121)</f>
        <v>5</v>
      </c>
      <c r="N112" s="460"/>
      <c r="O112" s="460"/>
      <c r="P112" s="213">
        <v>12</v>
      </c>
      <c r="Q112" s="213">
        <v>2850.3092783505122</v>
      </c>
      <c r="R112" s="214">
        <f t="shared" si="124"/>
        <v>237.52577319587601</v>
      </c>
      <c r="S112" s="211">
        <f t="shared" si="132"/>
        <v>5</v>
      </c>
      <c r="T112" s="501"/>
      <c r="U112" s="213">
        <v>12</v>
      </c>
      <c r="V112" s="213">
        <v>2853.7209669774038</v>
      </c>
      <c r="W112" s="214">
        <f t="shared" si="125"/>
        <v>237.81008058145031</v>
      </c>
      <c r="X112" s="211">
        <f t="shared" si="133"/>
        <v>5</v>
      </c>
      <c r="Y112" s="501"/>
      <c r="Z112" s="213">
        <v>12</v>
      </c>
      <c r="AA112" s="213">
        <v>2854.2214820982485</v>
      </c>
      <c r="AB112" s="214">
        <f t="shared" si="126"/>
        <v>237.85179017485405</v>
      </c>
      <c r="AC112" s="211">
        <f t="shared" si="134"/>
        <v>5</v>
      </c>
      <c r="AD112" s="501"/>
      <c r="AE112" s="213">
        <v>12</v>
      </c>
      <c r="AF112" s="213">
        <v>2856.7058823529355</v>
      </c>
      <c r="AG112" s="214">
        <f t="shared" si="127"/>
        <v>238.05882352941128</v>
      </c>
      <c r="AH112" s="211">
        <f t="shared" si="135"/>
        <v>5</v>
      </c>
      <c r="AI112" s="501"/>
      <c r="AJ112" s="213">
        <v>12</v>
      </c>
      <c r="AK112" s="213">
        <v>2856.9544131910757</v>
      </c>
      <c r="AL112" s="214">
        <f t="shared" si="128"/>
        <v>238.07953443258964</v>
      </c>
      <c r="AM112" s="211">
        <f t="shared" si="136"/>
        <v>5</v>
      </c>
      <c r="AN112" s="501"/>
      <c r="AO112" s="213">
        <v>12</v>
      </c>
      <c r="AP112" s="213">
        <v>2857.2080422073309</v>
      </c>
      <c r="AQ112" s="214">
        <f t="shared" si="129"/>
        <v>238.10067018394423</v>
      </c>
      <c r="AR112" s="211">
        <f t="shared" si="137"/>
        <v>5</v>
      </c>
      <c r="AS112" s="501"/>
      <c r="AT112" s="213">
        <v>12</v>
      </c>
      <c r="AU112" s="213">
        <v>2857.3615857826389</v>
      </c>
      <c r="AV112" s="214">
        <f t="shared" si="130"/>
        <v>238.11346548188658</v>
      </c>
      <c r="AW112" s="211">
        <f t="shared" si="138"/>
        <v>5</v>
      </c>
      <c r="AX112" s="501"/>
    </row>
    <row r="113" spans="2:50" ht="14.25" customHeight="1">
      <c r="B113" s="460"/>
      <c r="C113" s="209">
        <v>7</v>
      </c>
      <c r="D113" s="212" t="s">
        <v>235</v>
      </c>
      <c r="E113" s="209">
        <v>11</v>
      </c>
      <c r="F113" s="209">
        <v>3000</v>
      </c>
      <c r="G113" s="214">
        <f t="shared" si="123"/>
        <v>272.72727272727275</v>
      </c>
      <c r="H113" s="501"/>
      <c r="I113" s="215">
        <f t="shared" si="131"/>
        <v>11</v>
      </c>
      <c r="J113" s="215">
        <f t="shared" si="131"/>
        <v>2560.7807891731245</v>
      </c>
      <c r="K113" s="216">
        <f t="shared" si="131"/>
        <v>232.79825356119315</v>
      </c>
      <c r="L113" s="502"/>
      <c r="M113" s="215">
        <f>RANK(K113, K$107:$K$121)</f>
        <v>6</v>
      </c>
      <c r="N113" s="460"/>
      <c r="O113" s="460"/>
      <c r="P113" s="213">
        <v>11</v>
      </c>
      <c r="Q113" s="213">
        <v>2558.511627906978</v>
      </c>
      <c r="R113" s="214">
        <f t="shared" si="124"/>
        <v>232.59196617336164</v>
      </c>
      <c r="S113" s="211">
        <f t="shared" si="132"/>
        <v>6</v>
      </c>
      <c r="T113" s="501"/>
      <c r="U113" s="213">
        <v>11</v>
      </c>
      <c r="V113" s="213">
        <v>2559.547383309759</v>
      </c>
      <c r="W113" s="214">
        <f t="shared" si="125"/>
        <v>232.68612575543264</v>
      </c>
      <c r="X113" s="211">
        <f t="shared" si="133"/>
        <v>6</v>
      </c>
      <c r="Y113" s="501"/>
      <c r="Z113" s="213">
        <v>11</v>
      </c>
      <c r="AA113" s="213">
        <v>2559.6491228070181</v>
      </c>
      <c r="AB113" s="214">
        <f t="shared" si="126"/>
        <v>232.69537480063801</v>
      </c>
      <c r="AC113" s="211">
        <f t="shared" si="134"/>
        <v>6</v>
      </c>
      <c r="AD113" s="501"/>
      <c r="AE113" s="213">
        <v>11</v>
      </c>
      <c r="AF113" s="213">
        <v>2560.5326876513354</v>
      </c>
      <c r="AG113" s="214">
        <f t="shared" si="127"/>
        <v>232.77569887739412</v>
      </c>
      <c r="AH113" s="211">
        <f t="shared" si="135"/>
        <v>6</v>
      </c>
      <c r="AI113" s="501"/>
      <c r="AJ113" s="213">
        <v>11</v>
      </c>
      <c r="AK113" s="213">
        <v>2560.1890135853555</v>
      </c>
      <c r="AL113" s="214">
        <f t="shared" si="128"/>
        <v>232.74445578048687</v>
      </c>
      <c r="AM113" s="211">
        <f t="shared" si="136"/>
        <v>6</v>
      </c>
      <c r="AN113" s="501"/>
      <c r="AO113" s="213">
        <v>11</v>
      </c>
      <c r="AP113" s="213">
        <v>2560.8409986859374</v>
      </c>
      <c r="AQ113" s="214">
        <f t="shared" si="129"/>
        <v>232.80372715326703</v>
      </c>
      <c r="AR113" s="211">
        <f t="shared" si="137"/>
        <v>6</v>
      </c>
      <c r="AS113" s="501"/>
      <c r="AT113" s="213">
        <v>11</v>
      </c>
      <c r="AU113" s="213">
        <v>2566.1946902654872</v>
      </c>
      <c r="AV113" s="214">
        <f t="shared" si="130"/>
        <v>233.29042638777156</v>
      </c>
      <c r="AW113" s="211">
        <f t="shared" si="138"/>
        <v>6</v>
      </c>
      <c r="AX113" s="501"/>
    </row>
    <row r="114" spans="2:50" ht="14.25" customHeight="1">
      <c r="B114" s="460"/>
      <c r="C114" s="209">
        <v>8</v>
      </c>
      <c r="D114" s="212" t="s">
        <v>240</v>
      </c>
      <c r="E114" s="209">
        <v>6</v>
      </c>
      <c r="F114" s="209">
        <v>2600</v>
      </c>
      <c r="G114" s="214">
        <f t="shared" si="123"/>
        <v>433.33333333333331</v>
      </c>
      <c r="H114" s="501"/>
      <c r="I114" s="215">
        <f t="shared" si="131"/>
        <v>6</v>
      </c>
      <c r="J114" s="215">
        <f t="shared" si="131"/>
        <v>2228.2379483768113</v>
      </c>
      <c r="K114" s="216">
        <f t="shared" si="131"/>
        <v>371.37299139613521</v>
      </c>
      <c r="L114" s="502"/>
      <c r="M114" s="215">
        <f>RANK(K114, K$107:$K$121)</f>
        <v>2</v>
      </c>
      <c r="N114" s="460"/>
      <c r="O114" s="460"/>
      <c r="P114" s="213">
        <v>6</v>
      </c>
      <c r="Q114" s="213">
        <v>2224.9567922571737</v>
      </c>
      <c r="R114" s="214">
        <f t="shared" si="124"/>
        <v>370.8261320428623</v>
      </c>
      <c r="S114" s="211">
        <f t="shared" si="132"/>
        <v>2</v>
      </c>
      <c r="T114" s="501"/>
      <c r="U114" s="213">
        <v>6</v>
      </c>
      <c r="V114" s="213">
        <v>2225.7102272727261</v>
      </c>
      <c r="W114" s="214">
        <f t="shared" si="125"/>
        <v>370.95170454545433</v>
      </c>
      <c r="X114" s="211">
        <f t="shared" si="133"/>
        <v>2</v>
      </c>
      <c r="Y114" s="501"/>
      <c r="Z114" s="213">
        <v>6</v>
      </c>
      <c r="AA114" s="213">
        <v>2225.7206208425632</v>
      </c>
      <c r="AB114" s="214">
        <f t="shared" si="126"/>
        <v>370.95343680709385</v>
      </c>
      <c r="AC114" s="211">
        <f t="shared" si="134"/>
        <v>2</v>
      </c>
      <c r="AD114" s="501"/>
      <c r="AE114" s="213">
        <v>6</v>
      </c>
      <c r="AF114" s="213">
        <v>2228.5714285714257</v>
      </c>
      <c r="AG114" s="214">
        <f t="shared" si="127"/>
        <v>371.42857142857093</v>
      </c>
      <c r="AH114" s="211">
        <f t="shared" si="135"/>
        <v>2</v>
      </c>
      <c r="AI114" s="501"/>
      <c r="AJ114" s="213">
        <v>6</v>
      </c>
      <c r="AK114" s="213">
        <v>2229.0037831021418</v>
      </c>
      <c r="AL114" s="214">
        <f t="shared" si="128"/>
        <v>371.50063051702364</v>
      </c>
      <c r="AM114" s="211">
        <f t="shared" si="136"/>
        <v>2</v>
      </c>
      <c r="AN114" s="501"/>
      <c r="AO114" s="213">
        <v>6</v>
      </c>
      <c r="AP114" s="213">
        <v>2229.76913730255</v>
      </c>
      <c r="AQ114" s="214">
        <f t="shared" si="129"/>
        <v>371.62818955042502</v>
      </c>
      <c r="AR114" s="211">
        <f t="shared" si="137"/>
        <v>2</v>
      </c>
      <c r="AS114" s="501"/>
      <c r="AT114" s="213">
        <v>6</v>
      </c>
      <c r="AU114" s="213">
        <v>2233.9336492890989</v>
      </c>
      <c r="AV114" s="214">
        <f t="shared" si="130"/>
        <v>372.32227488151648</v>
      </c>
      <c r="AW114" s="211">
        <f t="shared" si="138"/>
        <v>1</v>
      </c>
      <c r="AX114" s="501"/>
    </row>
    <row r="115" spans="2:50" ht="14.25" customHeight="1">
      <c r="B115" s="460"/>
      <c r="C115" s="209">
        <v>9</v>
      </c>
      <c r="D115" s="212"/>
      <c r="E115" s="209"/>
      <c r="F115" s="209"/>
      <c r="G115" s="214"/>
      <c r="H115" s="501"/>
      <c r="I115" s="215"/>
      <c r="J115" s="215"/>
      <c r="K115" s="216"/>
      <c r="L115" s="502"/>
      <c r="M115" s="215"/>
      <c r="N115" s="460"/>
      <c r="O115" s="460"/>
      <c r="P115" s="209"/>
      <c r="Q115" s="209"/>
      <c r="R115" s="214"/>
      <c r="S115" s="211"/>
      <c r="T115" s="501"/>
      <c r="U115" s="209"/>
      <c r="V115" s="209"/>
      <c r="W115" s="214"/>
      <c r="X115" s="211"/>
      <c r="Y115" s="501"/>
      <c r="Z115" s="209"/>
      <c r="AA115" s="209"/>
      <c r="AB115" s="214"/>
      <c r="AC115" s="211"/>
      <c r="AD115" s="501"/>
      <c r="AE115" s="209"/>
      <c r="AF115" s="209"/>
      <c r="AG115" s="214"/>
      <c r="AH115" s="211"/>
      <c r="AI115" s="501"/>
      <c r="AJ115" s="209"/>
      <c r="AK115" s="209"/>
      <c r="AL115" s="214"/>
      <c r="AM115" s="211"/>
      <c r="AN115" s="501"/>
      <c r="AO115" s="209"/>
      <c r="AP115" s="209"/>
      <c r="AQ115" s="214"/>
      <c r="AR115" s="211"/>
      <c r="AS115" s="501"/>
      <c r="AT115" s="209"/>
      <c r="AU115" s="209"/>
      <c r="AV115" s="214"/>
      <c r="AW115" s="211"/>
      <c r="AX115" s="501"/>
    </row>
    <row r="116" spans="2:50" ht="14.25" customHeight="1">
      <c r="B116" s="460"/>
      <c r="C116" s="209">
        <v>10</v>
      </c>
      <c r="D116" s="212"/>
      <c r="E116" s="209"/>
      <c r="F116" s="209"/>
      <c r="G116" s="214"/>
      <c r="H116" s="501"/>
      <c r="I116" s="215"/>
      <c r="J116" s="215"/>
      <c r="K116" s="216"/>
      <c r="L116" s="502"/>
      <c r="M116" s="215"/>
      <c r="N116" s="460"/>
      <c r="O116" s="460"/>
      <c r="P116" s="209"/>
      <c r="Q116" s="209"/>
      <c r="R116" s="214"/>
      <c r="S116" s="211"/>
      <c r="T116" s="501"/>
      <c r="U116" s="209"/>
      <c r="V116" s="209"/>
      <c r="W116" s="214"/>
      <c r="X116" s="211"/>
      <c r="Y116" s="501"/>
      <c r="Z116" s="209"/>
      <c r="AA116" s="209"/>
      <c r="AB116" s="214"/>
      <c r="AC116" s="211"/>
      <c r="AD116" s="501"/>
      <c r="AE116" s="209"/>
      <c r="AF116" s="209"/>
      <c r="AG116" s="214"/>
      <c r="AH116" s="211"/>
      <c r="AI116" s="501"/>
      <c r="AJ116" s="209"/>
      <c r="AK116" s="209"/>
      <c r="AL116" s="214"/>
      <c r="AM116" s="211"/>
      <c r="AN116" s="501"/>
      <c r="AO116" s="209"/>
      <c r="AP116" s="209"/>
      <c r="AQ116" s="214"/>
      <c r="AR116" s="211"/>
      <c r="AS116" s="501"/>
      <c r="AT116" s="209"/>
      <c r="AU116" s="209"/>
      <c r="AV116" s="214"/>
      <c r="AW116" s="211"/>
      <c r="AX116" s="501"/>
    </row>
    <row r="117" spans="2:50" ht="14.25" customHeight="1">
      <c r="B117" s="460"/>
      <c r="C117" s="209">
        <v>11</v>
      </c>
      <c r="D117" s="212"/>
      <c r="E117" s="209"/>
      <c r="F117" s="209"/>
      <c r="G117" s="214"/>
      <c r="H117" s="501"/>
      <c r="I117" s="215"/>
      <c r="J117" s="215"/>
      <c r="K117" s="216"/>
      <c r="L117" s="502"/>
      <c r="M117" s="215"/>
      <c r="N117" s="460"/>
      <c r="O117" s="460"/>
      <c r="P117" s="209"/>
      <c r="Q117" s="209"/>
      <c r="R117" s="214"/>
      <c r="S117" s="211"/>
      <c r="T117" s="501"/>
      <c r="U117" s="209"/>
      <c r="V117" s="209"/>
      <c r="W117" s="214"/>
      <c r="X117" s="211"/>
      <c r="Y117" s="501"/>
      <c r="Z117" s="209"/>
      <c r="AA117" s="209"/>
      <c r="AB117" s="214"/>
      <c r="AC117" s="211"/>
      <c r="AD117" s="501"/>
      <c r="AE117" s="209"/>
      <c r="AF117" s="209"/>
      <c r="AG117" s="214"/>
      <c r="AH117" s="211"/>
      <c r="AI117" s="501"/>
      <c r="AJ117" s="209"/>
      <c r="AK117" s="209"/>
      <c r="AL117" s="214"/>
      <c r="AM117" s="211"/>
      <c r="AN117" s="501"/>
      <c r="AO117" s="209"/>
      <c r="AP117" s="209"/>
      <c r="AQ117" s="214"/>
      <c r="AR117" s="211"/>
      <c r="AS117" s="501"/>
      <c r="AT117" s="209"/>
      <c r="AU117" s="209"/>
      <c r="AV117" s="214"/>
      <c r="AW117" s="211"/>
      <c r="AX117" s="501"/>
    </row>
    <row r="118" spans="2:50" ht="14.25" customHeight="1">
      <c r="B118" s="460"/>
      <c r="C118" s="209">
        <v>12</v>
      </c>
      <c r="D118" s="212"/>
      <c r="E118" s="209"/>
      <c r="F118" s="209"/>
      <c r="G118" s="214"/>
      <c r="H118" s="501"/>
      <c r="I118" s="215"/>
      <c r="J118" s="215"/>
      <c r="K118" s="216"/>
      <c r="L118" s="502"/>
      <c r="M118" s="215"/>
      <c r="N118" s="460"/>
      <c r="O118" s="460"/>
      <c r="P118" s="209"/>
      <c r="Q118" s="209"/>
      <c r="R118" s="214"/>
      <c r="S118" s="211"/>
      <c r="T118" s="501"/>
      <c r="U118" s="209"/>
      <c r="V118" s="209"/>
      <c r="W118" s="214"/>
      <c r="X118" s="211"/>
      <c r="Y118" s="501"/>
      <c r="Z118" s="209"/>
      <c r="AA118" s="209"/>
      <c r="AB118" s="214"/>
      <c r="AC118" s="211"/>
      <c r="AD118" s="501"/>
      <c r="AE118" s="209"/>
      <c r="AF118" s="209"/>
      <c r="AG118" s="214"/>
      <c r="AH118" s="211"/>
      <c r="AI118" s="501"/>
      <c r="AJ118" s="209"/>
      <c r="AK118" s="209"/>
      <c r="AL118" s="214"/>
      <c r="AM118" s="211"/>
      <c r="AN118" s="501"/>
      <c r="AO118" s="209"/>
      <c r="AP118" s="209"/>
      <c r="AQ118" s="214"/>
      <c r="AR118" s="211"/>
      <c r="AS118" s="501"/>
      <c r="AT118" s="209"/>
      <c r="AU118" s="209"/>
      <c r="AV118" s="214"/>
      <c r="AW118" s="211"/>
      <c r="AX118" s="501"/>
    </row>
    <row r="119" spans="2:50" ht="14.25" customHeight="1">
      <c r="B119" s="460"/>
      <c r="C119" s="209">
        <v>13</v>
      </c>
      <c r="D119" s="212"/>
      <c r="E119" s="209"/>
      <c r="F119" s="209"/>
      <c r="G119" s="214"/>
      <c r="H119" s="501"/>
      <c r="I119" s="215"/>
      <c r="J119" s="215"/>
      <c r="K119" s="216"/>
      <c r="L119" s="502"/>
      <c r="M119" s="215"/>
      <c r="N119" s="460"/>
      <c r="O119" s="460"/>
      <c r="P119" s="209"/>
      <c r="Q119" s="209"/>
      <c r="R119" s="214"/>
      <c r="S119" s="211"/>
      <c r="T119" s="501"/>
      <c r="U119" s="209"/>
      <c r="V119" s="209"/>
      <c r="W119" s="214"/>
      <c r="X119" s="211"/>
      <c r="Y119" s="501"/>
      <c r="Z119" s="209"/>
      <c r="AA119" s="209"/>
      <c r="AB119" s="214"/>
      <c r="AC119" s="211"/>
      <c r="AD119" s="501"/>
      <c r="AE119" s="209"/>
      <c r="AF119" s="209"/>
      <c r="AG119" s="214"/>
      <c r="AH119" s="211"/>
      <c r="AI119" s="501"/>
      <c r="AJ119" s="209"/>
      <c r="AK119" s="209"/>
      <c r="AL119" s="214"/>
      <c r="AM119" s="211"/>
      <c r="AN119" s="501"/>
      <c r="AO119" s="209"/>
      <c r="AP119" s="209"/>
      <c r="AQ119" s="214"/>
      <c r="AR119" s="211"/>
      <c r="AS119" s="501"/>
      <c r="AT119" s="209"/>
      <c r="AU119" s="209"/>
      <c r="AV119" s="214"/>
      <c r="AW119" s="211"/>
      <c r="AX119" s="501"/>
    </row>
    <row r="120" spans="2:50" ht="14.25" customHeight="1">
      <c r="B120" s="460"/>
      <c r="C120" s="209">
        <v>14</v>
      </c>
      <c r="D120" s="212"/>
      <c r="E120" s="209"/>
      <c r="F120" s="209"/>
      <c r="G120" s="214"/>
      <c r="H120" s="501"/>
      <c r="I120" s="215"/>
      <c r="J120" s="215"/>
      <c r="K120" s="216"/>
      <c r="L120" s="502"/>
      <c r="M120" s="215"/>
      <c r="N120" s="460"/>
      <c r="O120" s="460"/>
      <c r="P120" s="209"/>
      <c r="Q120" s="209"/>
      <c r="R120" s="214"/>
      <c r="S120" s="211"/>
      <c r="T120" s="501"/>
      <c r="U120" s="209"/>
      <c r="V120" s="209"/>
      <c r="W120" s="214"/>
      <c r="X120" s="211"/>
      <c r="Y120" s="501"/>
      <c r="Z120" s="209"/>
      <c r="AA120" s="209"/>
      <c r="AB120" s="214"/>
      <c r="AC120" s="211"/>
      <c r="AD120" s="501"/>
      <c r="AE120" s="209"/>
      <c r="AF120" s="209"/>
      <c r="AG120" s="214"/>
      <c r="AH120" s="211"/>
      <c r="AI120" s="501"/>
      <c r="AJ120" s="209"/>
      <c r="AK120" s="209"/>
      <c r="AL120" s="214"/>
      <c r="AM120" s="211"/>
      <c r="AN120" s="501"/>
      <c r="AO120" s="209"/>
      <c r="AP120" s="209"/>
      <c r="AQ120" s="214"/>
      <c r="AR120" s="211"/>
      <c r="AS120" s="501"/>
      <c r="AT120" s="209"/>
      <c r="AU120" s="209"/>
      <c r="AV120" s="214"/>
      <c r="AW120" s="211"/>
      <c r="AX120" s="501"/>
    </row>
    <row r="121" spans="2:50" ht="14.25" customHeight="1">
      <c r="B121" s="460"/>
      <c r="C121" s="209">
        <v>15</v>
      </c>
      <c r="D121" s="212"/>
      <c r="E121" s="209"/>
      <c r="F121" s="209"/>
      <c r="G121" s="214"/>
      <c r="H121" s="501"/>
      <c r="I121" s="215"/>
      <c r="J121" s="215"/>
      <c r="K121" s="216"/>
      <c r="L121" s="502"/>
      <c r="M121" s="215"/>
      <c r="N121" s="460"/>
      <c r="O121" s="460"/>
      <c r="P121" s="209"/>
      <c r="Q121" s="213"/>
      <c r="R121" s="214"/>
      <c r="S121" s="211"/>
      <c r="T121" s="501"/>
      <c r="U121" s="209"/>
      <c r="V121" s="213"/>
      <c r="W121" s="214"/>
      <c r="X121" s="211"/>
      <c r="Y121" s="501"/>
      <c r="Z121" s="209"/>
      <c r="AA121" s="213"/>
      <c r="AB121" s="214"/>
      <c r="AC121" s="211"/>
      <c r="AD121" s="501"/>
      <c r="AE121" s="209"/>
      <c r="AF121" s="213"/>
      <c r="AG121" s="214"/>
      <c r="AH121" s="211"/>
      <c r="AI121" s="501"/>
      <c r="AJ121" s="209"/>
      <c r="AK121" s="213"/>
      <c r="AL121" s="214"/>
      <c r="AM121" s="211"/>
      <c r="AN121" s="501"/>
      <c r="AO121" s="209"/>
      <c r="AP121" s="213"/>
      <c r="AQ121" s="214"/>
      <c r="AR121" s="211"/>
      <c r="AS121" s="501"/>
      <c r="AT121" s="209"/>
      <c r="AU121" s="213"/>
      <c r="AV121" s="214"/>
      <c r="AW121" s="211"/>
      <c r="AX121" s="501"/>
    </row>
    <row r="122" spans="2:50" ht="14.25" customHeight="1" collapsed="1">
      <c r="B122" s="552" t="s">
        <v>206</v>
      </c>
      <c r="C122" s="503"/>
      <c r="D122" s="503"/>
      <c r="E122" s="503"/>
      <c r="F122" s="503"/>
      <c r="G122" s="503"/>
      <c r="H122" s="503"/>
      <c r="I122" s="503"/>
      <c r="J122" s="503"/>
      <c r="K122" s="503"/>
      <c r="L122" s="503"/>
      <c r="M122" s="504"/>
      <c r="N122" s="521" t="s">
        <v>128</v>
      </c>
      <c r="O122" s="521" t="s">
        <v>77</v>
      </c>
      <c r="P122" s="559">
        <f>AT102+1</f>
        <v>45909</v>
      </c>
      <c r="Q122" s="560"/>
      <c r="R122" s="560"/>
      <c r="S122" s="560"/>
      <c r="T122" s="560"/>
      <c r="U122" s="561">
        <f>P122+1</f>
        <v>45910</v>
      </c>
      <c r="V122" s="562"/>
      <c r="W122" s="562"/>
      <c r="X122" s="562"/>
      <c r="Y122" s="562"/>
      <c r="Z122" s="559">
        <f t="shared" ref="Z122" si="139">U122+1</f>
        <v>45911</v>
      </c>
      <c r="AA122" s="560"/>
      <c r="AB122" s="560"/>
      <c r="AC122" s="560"/>
      <c r="AD122" s="560"/>
      <c r="AE122" s="561">
        <f t="shared" ref="AE122" si="140">Z122+1</f>
        <v>45912</v>
      </c>
      <c r="AF122" s="562"/>
      <c r="AG122" s="562"/>
      <c r="AH122" s="562"/>
      <c r="AI122" s="562"/>
      <c r="AJ122" s="563">
        <f t="shared" ref="AJ122" si="141">AE122+1</f>
        <v>45913</v>
      </c>
      <c r="AK122" s="564"/>
      <c r="AL122" s="564"/>
      <c r="AM122" s="564"/>
      <c r="AN122" s="565"/>
      <c r="AO122" s="561">
        <f t="shared" ref="AO122" si="142">AJ122+1</f>
        <v>45914</v>
      </c>
      <c r="AP122" s="562"/>
      <c r="AQ122" s="562"/>
      <c r="AR122" s="562"/>
      <c r="AS122" s="562"/>
      <c r="AT122" s="563">
        <f t="shared" ref="AT122" si="143">AO122+1</f>
        <v>45915</v>
      </c>
      <c r="AU122" s="564"/>
      <c r="AV122" s="564"/>
      <c r="AW122" s="564"/>
      <c r="AX122" s="565"/>
    </row>
    <row r="123" spans="2:50" ht="14.25" customHeight="1">
      <c r="B123" s="505"/>
      <c r="C123" s="505"/>
      <c r="D123" s="505"/>
      <c r="E123" s="505"/>
      <c r="F123" s="505"/>
      <c r="G123" s="505"/>
      <c r="H123" s="505"/>
      <c r="I123" s="505"/>
      <c r="J123" s="505"/>
      <c r="K123" s="505"/>
      <c r="L123" s="505"/>
      <c r="M123" s="506"/>
      <c r="N123" s="523"/>
      <c r="O123" s="523"/>
      <c r="P123" s="566">
        <f>P122</f>
        <v>45909</v>
      </c>
      <c r="Q123" s="566"/>
      <c r="R123" s="566"/>
      <c r="S123" s="566"/>
      <c r="T123" s="566"/>
      <c r="U123" s="567">
        <f>U122</f>
        <v>45910</v>
      </c>
      <c r="V123" s="567"/>
      <c r="W123" s="567"/>
      <c r="X123" s="567"/>
      <c r="Y123" s="567"/>
      <c r="Z123" s="566">
        <f t="shared" ref="Z123" si="144">Z122</f>
        <v>45911</v>
      </c>
      <c r="AA123" s="566"/>
      <c r="AB123" s="566"/>
      <c r="AC123" s="566"/>
      <c r="AD123" s="566"/>
      <c r="AE123" s="567">
        <f t="shared" ref="AE123" si="145">AE122</f>
        <v>45912</v>
      </c>
      <c r="AF123" s="567"/>
      <c r="AG123" s="567"/>
      <c r="AH123" s="567"/>
      <c r="AI123" s="567"/>
      <c r="AJ123" s="568">
        <f t="shared" ref="AJ123" si="146">AJ122</f>
        <v>45913</v>
      </c>
      <c r="AK123" s="569"/>
      <c r="AL123" s="569"/>
      <c r="AM123" s="569"/>
      <c r="AN123" s="570"/>
      <c r="AO123" s="567">
        <f t="shared" ref="AO123" si="147">AO122</f>
        <v>45914</v>
      </c>
      <c r="AP123" s="567"/>
      <c r="AQ123" s="567"/>
      <c r="AR123" s="567"/>
      <c r="AS123" s="567"/>
      <c r="AT123" s="568">
        <f t="shared" ref="AT123" si="148">AT122</f>
        <v>45915</v>
      </c>
      <c r="AU123" s="569"/>
      <c r="AV123" s="569"/>
      <c r="AW123" s="569"/>
      <c r="AX123" s="570"/>
    </row>
    <row r="124" spans="2:50" ht="14.25" customHeight="1">
      <c r="B124" s="460" t="s">
        <v>129</v>
      </c>
      <c r="C124" s="460" t="s">
        <v>130</v>
      </c>
      <c r="D124" s="460"/>
      <c r="E124" s="460" t="s">
        <v>131</v>
      </c>
      <c r="F124" s="460"/>
      <c r="G124" s="460"/>
      <c r="H124" s="460" t="s">
        <v>132</v>
      </c>
      <c r="I124" s="499" t="s">
        <v>133</v>
      </c>
      <c r="J124" s="499"/>
      <c r="K124" s="499"/>
      <c r="L124" s="499" t="s">
        <v>132</v>
      </c>
      <c r="M124" s="499" t="s">
        <v>134</v>
      </c>
      <c r="N124" s="460"/>
      <c r="O124" s="460" t="s">
        <v>135</v>
      </c>
      <c r="P124" s="460" t="s">
        <v>136</v>
      </c>
      <c r="Q124" s="460"/>
      <c r="R124" s="460"/>
      <c r="S124" s="460"/>
      <c r="T124" s="460" t="s">
        <v>132</v>
      </c>
      <c r="U124" s="460" t="s">
        <v>136</v>
      </c>
      <c r="V124" s="460"/>
      <c r="W124" s="460"/>
      <c r="X124" s="460"/>
      <c r="Y124" s="460" t="s">
        <v>132</v>
      </c>
      <c r="Z124" s="460" t="s">
        <v>136</v>
      </c>
      <c r="AA124" s="460"/>
      <c r="AB124" s="460"/>
      <c r="AC124" s="460"/>
      <c r="AD124" s="460" t="s">
        <v>132</v>
      </c>
      <c r="AE124" s="460" t="s">
        <v>136</v>
      </c>
      <c r="AF124" s="460"/>
      <c r="AG124" s="460"/>
      <c r="AH124" s="460"/>
      <c r="AI124" s="460" t="s">
        <v>132</v>
      </c>
      <c r="AJ124" s="460" t="s">
        <v>136</v>
      </c>
      <c r="AK124" s="460"/>
      <c r="AL124" s="460"/>
      <c r="AM124" s="460"/>
      <c r="AN124" s="460" t="s">
        <v>132</v>
      </c>
      <c r="AO124" s="460" t="s">
        <v>136</v>
      </c>
      <c r="AP124" s="460"/>
      <c r="AQ124" s="460"/>
      <c r="AR124" s="460"/>
      <c r="AS124" s="460" t="s">
        <v>132</v>
      </c>
      <c r="AT124" s="460" t="s">
        <v>136</v>
      </c>
      <c r="AU124" s="460"/>
      <c r="AV124" s="460"/>
      <c r="AW124" s="460"/>
      <c r="AX124" s="460" t="s">
        <v>132</v>
      </c>
    </row>
    <row r="125" spans="2:50" ht="14.25" customHeight="1">
      <c r="B125" s="460"/>
      <c r="C125" s="460"/>
      <c r="D125" s="460"/>
      <c r="E125" s="460" t="s">
        <v>137</v>
      </c>
      <c r="F125" s="460"/>
      <c r="G125" s="460"/>
      <c r="H125" s="460"/>
      <c r="I125" s="499" t="s">
        <v>137</v>
      </c>
      <c r="J125" s="499"/>
      <c r="K125" s="499"/>
      <c r="L125" s="499"/>
      <c r="M125" s="499"/>
      <c r="N125" s="460"/>
      <c r="O125" s="460"/>
      <c r="P125" s="460" t="s">
        <v>138</v>
      </c>
      <c r="Q125" s="460"/>
      <c r="R125" s="460"/>
      <c r="S125" s="460"/>
      <c r="T125" s="460"/>
      <c r="U125" s="460" t="s">
        <v>138</v>
      </c>
      <c r="V125" s="460"/>
      <c r="W125" s="460"/>
      <c r="X125" s="460"/>
      <c r="Y125" s="460"/>
      <c r="Z125" s="460" t="s">
        <v>138</v>
      </c>
      <c r="AA125" s="460"/>
      <c r="AB125" s="460"/>
      <c r="AC125" s="460"/>
      <c r="AD125" s="460"/>
      <c r="AE125" s="460" t="s">
        <v>138</v>
      </c>
      <c r="AF125" s="460"/>
      <c r="AG125" s="460"/>
      <c r="AH125" s="460"/>
      <c r="AI125" s="460"/>
      <c r="AJ125" s="460" t="s">
        <v>138</v>
      </c>
      <c r="AK125" s="460"/>
      <c r="AL125" s="460"/>
      <c r="AM125" s="460"/>
      <c r="AN125" s="460"/>
      <c r="AO125" s="460" t="s">
        <v>138</v>
      </c>
      <c r="AP125" s="460"/>
      <c r="AQ125" s="460"/>
      <c r="AR125" s="460"/>
      <c r="AS125" s="460"/>
      <c r="AT125" s="460" t="s">
        <v>138</v>
      </c>
      <c r="AU125" s="460"/>
      <c r="AV125" s="460"/>
      <c r="AW125" s="460"/>
      <c r="AX125" s="460"/>
    </row>
    <row r="126" spans="2:50" ht="14.25" customHeight="1">
      <c r="B126" s="460"/>
      <c r="C126" s="460"/>
      <c r="D126" s="460"/>
      <c r="E126" s="209" t="s">
        <v>139</v>
      </c>
      <c r="F126" s="209" t="s">
        <v>140</v>
      </c>
      <c r="G126" s="209" t="s">
        <v>141</v>
      </c>
      <c r="H126" s="460"/>
      <c r="I126" s="210" t="s">
        <v>139</v>
      </c>
      <c r="J126" s="210" t="s">
        <v>140</v>
      </c>
      <c r="K126" s="210" t="s">
        <v>141</v>
      </c>
      <c r="L126" s="499"/>
      <c r="M126" s="499"/>
      <c r="N126" s="460"/>
      <c r="O126" s="460"/>
      <c r="P126" s="209" t="s">
        <v>139</v>
      </c>
      <c r="Q126" s="209" t="s">
        <v>140</v>
      </c>
      <c r="R126" s="209" t="s">
        <v>141</v>
      </c>
      <c r="S126" s="211" t="s">
        <v>134</v>
      </c>
      <c r="T126" s="460"/>
      <c r="U126" s="209" t="s">
        <v>139</v>
      </c>
      <c r="V126" s="209" t="s">
        <v>140</v>
      </c>
      <c r="W126" s="209" t="s">
        <v>141</v>
      </c>
      <c r="X126" s="211" t="s">
        <v>134</v>
      </c>
      <c r="Y126" s="460"/>
      <c r="Z126" s="209" t="s">
        <v>139</v>
      </c>
      <c r="AA126" s="209" t="s">
        <v>140</v>
      </c>
      <c r="AB126" s="209" t="s">
        <v>141</v>
      </c>
      <c r="AC126" s="211" t="s">
        <v>134</v>
      </c>
      <c r="AD126" s="460"/>
      <c r="AE126" s="209" t="s">
        <v>139</v>
      </c>
      <c r="AF126" s="209" t="s">
        <v>140</v>
      </c>
      <c r="AG126" s="209" t="s">
        <v>141</v>
      </c>
      <c r="AH126" s="211" t="s">
        <v>134</v>
      </c>
      <c r="AI126" s="460"/>
      <c r="AJ126" s="209" t="s">
        <v>139</v>
      </c>
      <c r="AK126" s="209" t="s">
        <v>140</v>
      </c>
      <c r="AL126" s="209" t="s">
        <v>141</v>
      </c>
      <c r="AM126" s="211" t="s">
        <v>134</v>
      </c>
      <c r="AN126" s="460"/>
      <c r="AO126" s="209" t="s">
        <v>139</v>
      </c>
      <c r="AP126" s="209" t="s">
        <v>140</v>
      </c>
      <c r="AQ126" s="209" t="s">
        <v>141</v>
      </c>
      <c r="AR126" s="211" t="s">
        <v>134</v>
      </c>
      <c r="AS126" s="460"/>
      <c r="AT126" s="209" t="s">
        <v>139</v>
      </c>
      <c r="AU126" s="209" t="s">
        <v>140</v>
      </c>
      <c r="AV126" s="209" t="s">
        <v>141</v>
      </c>
      <c r="AW126" s="211" t="s">
        <v>134</v>
      </c>
      <c r="AX126" s="460"/>
    </row>
    <row r="127" spans="2:50" ht="14.25" customHeight="1">
      <c r="B127" s="572" t="s">
        <v>243</v>
      </c>
      <c r="C127" s="209">
        <v>1</v>
      </c>
      <c r="D127" s="212" t="s">
        <v>239</v>
      </c>
      <c r="E127" s="209">
        <v>20</v>
      </c>
      <c r="F127" s="209">
        <v>2600</v>
      </c>
      <c r="G127" s="214">
        <f t="shared" ref="G127:G134" si="149">F127/E127</f>
        <v>130</v>
      </c>
      <c r="H127" s="501">
        <f>AVERAGE(F127:F141)</f>
        <v>2868.25</v>
      </c>
      <c r="I127" s="215">
        <f>AVERAGE(P127,U127,Z127,AE127,AJ127,AO127,AT127)</f>
        <v>20</v>
      </c>
      <c r="J127" s="215">
        <f>AVERAGE(Q127,V127,AA127,AF127,AK127,AP127,AU127)</f>
        <v>2280.1336626565962</v>
      </c>
      <c r="K127" s="216">
        <f>AVERAGE(R127,W127,AB127,AG127,AL127,AQ127,AV127)</f>
        <v>114.00668313282979</v>
      </c>
      <c r="L127" s="502">
        <f>IFERROR(AVERAGE(K127:K141),"-")</f>
        <v>265.95335423128131</v>
      </c>
      <c r="M127" s="215">
        <f>RANK(K127, K$127:$K$141)</f>
        <v>8</v>
      </c>
      <c r="N127" s="460"/>
      <c r="O127" s="460"/>
      <c r="P127" s="213">
        <v>20</v>
      </c>
      <c r="Q127" s="213">
        <v>2277.0855332629294</v>
      </c>
      <c r="R127" s="214">
        <f t="shared" ref="R127:R134" si="150">Q127/P127</f>
        <v>113.85427666314646</v>
      </c>
      <c r="S127" s="211">
        <f>RANK(R127, R$127:R$141)</f>
        <v>8</v>
      </c>
      <c r="T127" s="501">
        <f>AVERAGE(R127:R141)</f>
        <v>265.42330499038894</v>
      </c>
      <c r="U127" s="213">
        <v>20</v>
      </c>
      <c r="V127" s="213">
        <v>2277.3913043478237</v>
      </c>
      <c r="W127" s="214">
        <f t="shared" ref="W127:W134" si="151">V127/U127</f>
        <v>113.86956521739118</v>
      </c>
      <c r="X127" s="211">
        <f>RANK(W127, W$127:W$141)</f>
        <v>8</v>
      </c>
      <c r="Y127" s="501">
        <f>AVERAGE(W127:W141)</f>
        <v>265.74472496597821</v>
      </c>
      <c r="Z127" s="213">
        <v>20</v>
      </c>
      <c r="AA127" s="213">
        <v>2277.4105435673291</v>
      </c>
      <c r="AB127" s="214">
        <f t="shared" ref="AB127:AB134" si="152">AA127/Z127</f>
        <v>113.87052717836646</v>
      </c>
      <c r="AC127" s="211">
        <f>RANK(AB127, AB$127:AB$141)</f>
        <v>8</v>
      </c>
      <c r="AD127" s="501">
        <f>AVERAGE(AB127:AB141)</f>
        <v>265.83422710188114</v>
      </c>
      <c r="AE127" s="213">
        <v>20</v>
      </c>
      <c r="AF127" s="213">
        <v>2277.6611694152912</v>
      </c>
      <c r="AG127" s="214">
        <f t="shared" ref="AG127:AG134" si="153">AF127/AE127</f>
        <v>113.88305847076455</v>
      </c>
      <c r="AH127" s="211">
        <f>RANK(AG127, AG$127:AG$141)</f>
        <v>8</v>
      </c>
      <c r="AI127" s="501">
        <f>AVERAGE(AG127:AG141)</f>
        <v>265.78017536222592</v>
      </c>
      <c r="AJ127" s="213">
        <v>20</v>
      </c>
      <c r="AK127" s="213">
        <v>2281.9085487077523</v>
      </c>
      <c r="AL127" s="214">
        <f t="shared" ref="AL127:AL134" si="154">AK127/AJ127</f>
        <v>114.09542743538762</v>
      </c>
      <c r="AM127" s="211">
        <f>RANK(AL127, AL$127:AL$141)</f>
        <v>8</v>
      </c>
      <c r="AN127" s="501">
        <f>AVERAGE(AL127:AL141)</f>
        <v>266.11659509067476</v>
      </c>
      <c r="AO127" s="213">
        <v>20</v>
      </c>
      <c r="AP127" s="213">
        <v>2282.3695345557107</v>
      </c>
      <c r="AQ127" s="214">
        <f t="shared" ref="AQ127:AQ134" si="155">AP127/AO127</f>
        <v>114.11847672778553</v>
      </c>
      <c r="AR127" s="211">
        <f>RANK(AQ127, AQ$127:AQ$141)</f>
        <v>8</v>
      </c>
      <c r="AS127" s="501">
        <f>AVERAGE(AQ127:AQ141)</f>
        <v>266.17508540732751</v>
      </c>
      <c r="AT127" s="213">
        <v>20</v>
      </c>
      <c r="AU127" s="213">
        <v>2287.1090047393363</v>
      </c>
      <c r="AV127" s="214">
        <f t="shared" ref="AV127:AV134" si="156">AU127/AT127</f>
        <v>114.35545023696682</v>
      </c>
      <c r="AW127" s="211">
        <f>RANK(AV127, AV$127:AV$141)</f>
        <v>8</v>
      </c>
      <c r="AX127" s="501">
        <f>AVERAGE(AV127:AV141)</f>
        <v>266.59936670049257</v>
      </c>
    </row>
    <row r="128" spans="2:50" ht="14.25" customHeight="1">
      <c r="B128" s="460"/>
      <c r="C128" s="209">
        <v>2</v>
      </c>
      <c r="D128" s="212" t="s">
        <v>237</v>
      </c>
      <c r="E128" s="209">
        <v>16</v>
      </c>
      <c r="F128" s="209">
        <v>3000</v>
      </c>
      <c r="G128" s="214">
        <f t="shared" si="149"/>
        <v>187.5</v>
      </c>
      <c r="H128" s="501"/>
      <c r="I128" s="215">
        <f t="shared" ref="I128:K134" si="157">AVERAGE(P128,U128,Z128,AE128,AJ128,AO128,AT128)</f>
        <v>16</v>
      </c>
      <c r="J128" s="215">
        <f t="shared" si="157"/>
        <v>2578.0710768465515</v>
      </c>
      <c r="K128" s="216">
        <f t="shared" si="157"/>
        <v>161.12944230290947</v>
      </c>
      <c r="L128" s="502"/>
      <c r="M128" s="215">
        <f>RANK(K128, K$127:$K$141)</f>
        <v>7</v>
      </c>
      <c r="N128" s="460"/>
      <c r="O128" s="460"/>
      <c r="P128" s="213">
        <v>16</v>
      </c>
      <c r="Q128" s="213">
        <v>2574.8083242059133</v>
      </c>
      <c r="R128" s="214">
        <f t="shared" si="150"/>
        <v>160.92552026286958</v>
      </c>
      <c r="S128" s="211">
        <f t="shared" ref="S128:S134" si="158">RANK(R128, R$127:R$141)</f>
        <v>7</v>
      </c>
      <c r="T128" s="501"/>
      <c r="U128" s="213">
        <v>16</v>
      </c>
      <c r="V128" s="213">
        <v>2575.7094211123717</v>
      </c>
      <c r="W128" s="214">
        <f t="shared" si="151"/>
        <v>160.98183881952323</v>
      </c>
      <c r="X128" s="211">
        <f t="shared" ref="X128:X134" si="159">RANK(W128, W$127:W$141)</f>
        <v>7</v>
      </c>
      <c r="Y128" s="501"/>
      <c r="Z128" s="213">
        <v>16</v>
      </c>
      <c r="AA128" s="213">
        <v>2575.9797724399477</v>
      </c>
      <c r="AB128" s="214">
        <f t="shared" si="152"/>
        <v>160.99873577749673</v>
      </c>
      <c r="AC128" s="211">
        <f t="shared" ref="AC128:AC134" si="160">RANK(AB128, AB$127:AB$141)</f>
        <v>7</v>
      </c>
      <c r="AD128" s="501"/>
      <c r="AE128" s="213">
        <v>16</v>
      </c>
      <c r="AF128" s="213">
        <v>2575.6379393355801</v>
      </c>
      <c r="AG128" s="214">
        <f t="shared" si="153"/>
        <v>160.97737120847376</v>
      </c>
      <c r="AH128" s="211">
        <f t="shared" ref="AH128:AH134" si="161">RANK(AG128, AG$127:AG$141)</f>
        <v>7</v>
      </c>
      <c r="AI128" s="501"/>
      <c r="AJ128" s="213">
        <v>16</v>
      </c>
      <c r="AK128" s="213">
        <v>2579.0561797752798</v>
      </c>
      <c r="AL128" s="214">
        <f t="shared" si="154"/>
        <v>161.19101123595499</v>
      </c>
      <c r="AM128" s="211">
        <f t="shared" ref="AM128:AM134" si="162">RANK(AL128, AL$127:AL$141)</f>
        <v>7</v>
      </c>
      <c r="AN128" s="501"/>
      <c r="AO128" s="213">
        <v>16</v>
      </c>
      <c r="AP128" s="213">
        <v>2579.7923875432548</v>
      </c>
      <c r="AQ128" s="214">
        <f t="shared" si="155"/>
        <v>161.23702422145342</v>
      </c>
      <c r="AR128" s="211">
        <f t="shared" ref="AR128:AR134" si="163">RANK(AQ128, AQ$127:AQ$141)</f>
        <v>7</v>
      </c>
      <c r="AS128" s="501"/>
      <c r="AT128" s="213">
        <v>16</v>
      </c>
      <c r="AU128" s="213">
        <v>2585.5135135135115</v>
      </c>
      <c r="AV128" s="214">
        <f t="shared" si="156"/>
        <v>161.59459459459447</v>
      </c>
      <c r="AW128" s="211">
        <f t="shared" ref="AW128:AW134" si="164">RANK(AV128, AV$127:AV$141)</f>
        <v>7</v>
      </c>
      <c r="AX128" s="501"/>
    </row>
    <row r="129" spans="2:50" ht="14.25" customHeight="1">
      <c r="B129" s="460"/>
      <c r="C129" s="209">
        <v>3</v>
      </c>
      <c r="D129" s="212" t="s">
        <v>238</v>
      </c>
      <c r="E129" s="209">
        <v>6</v>
      </c>
      <c r="F129" s="209">
        <v>2600</v>
      </c>
      <c r="G129" s="214">
        <f t="shared" si="149"/>
        <v>433.33333333333331</v>
      </c>
      <c r="H129" s="501"/>
      <c r="I129" s="215">
        <f t="shared" si="157"/>
        <v>6</v>
      </c>
      <c r="J129" s="215">
        <f t="shared" si="157"/>
        <v>2244.3478731186497</v>
      </c>
      <c r="K129" s="216">
        <f t="shared" si="157"/>
        <v>374.0579788531083</v>
      </c>
      <c r="L129" s="502"/>
      <c r="M129" s="215">
        <f>RANK(K129, K$127:$K$141)</f>
        <v>1</v>
      </c>
      <c r="N129" s="460"/>
      <c r="O129" s="460"/>
      <c r="P129" s="213">
        <v>6</v>
      </c>
      <c r="Q129" s="213">
        <v>2237.5422012153881</v>
      </c>
      <c r="R129" s="214">
        <f t="shared" si="150"/>
        <v>372.9237002025647</v>
      </c>
      <c r="S129" s="211">
        <f>RANK(R129, R$127:R$141)</f>
        <v>2</v>
      </c>
      <c r="T129" s="501"/>
      <c r="U129" s="213">
        <v>6</v>
      </c>
      <c r="V129" s="213">
        <v>2242.9830508474524</v>
      </c>
      <c r="W129" s="214">
        <f t="shared" si="151"/>
        <v>373.83050847457542</v>
      </c>
      <c r="X129" s="211">
        <f t="shared" si="159"/>
        <v>1</v>
      </c>
      <c r="Y129" s="501"/>
      <c r="Z129" s="213">
        <v>6</v>
      </c>
      <c r="AA129" s="213">
        <v>2244.6755109358173</v>
      </c>
      <c r="AB129" s="214">
        <f t="shared" si="152"/>
        <v>374.11258515596955</v>
      </c>
      <c r="AC129" s="211">
        <f t="shared" si="160"/>
        <v>1</v>
      </c>
      <c r="AD129" s="501"/>
      <c r="AE129" s="213">
        <v>6</v>
      </c>
      <c r="AF129" s="213">
        <v>2243.924392439239</v>
      </c>
      <c r="AG129" s="214">
        <f t="shared" si="153"/>
        <v>373.98739873987319</v>
      </c>
      <c r="AH129" s="211">
        <f t="shared" si="161"/>
        <v>1</v>
      </c>
      <c r="AI129" s="501"/>
      <c r="AJ129" s="213">
        <v>6</v>
      </c>
      <c r="AK129" s="213">
        <v>2245.1108213820075</v>
      </c>
      <c r="AL129" s="214">
        <f t="shared" si="154"/>
        <v>374.18513689700126</v>
      </c>
      <c r="AM129" s="211">
        <f t="shared" si="162"/>
        <v>2</v>
      </c>
      <c r="AN129" s="501"/>
      <c r="AO129" s="213">
        <v>6</v>
      </c>
      <c r="AP129" s="213">
        <v>2245.3495440729484</v>
      </c>
      <c r="AQ129" s="214">
        <f t="shared" si="155"/>
        <v>374.22492401215806</v>
      </c>
      <c r="AR129" s="211">
        <f t="shared" si="163"/>
        <v>2</v>
      </c>
      <c r="AS129" s="501"/>
      <c r="AT129" s="213">
        <v>6</v>
      </c>
      <c r="AU129" s="213">
        <v>2250.8495909376966</v>
      </c>
      <c r="AV129" s="214">
        <f t="shared" si="156"/>
        <v>375.14159848961611</v>
      </c>
      <c r="AW129" s="211">
        <f t="shared" si="164"/>
        <v>1</v>
      </c>
      <c r="AX129" s="501"/>
    </row>
    <row r="130" spans="2:50" ht="14.25" customHeight="1">
      <c r="B130" s="460"/>
      <c r="C130" s="209">
        <v>4</v>
      </c>
      <c r="D130" s="212" t="s">
        <v>242</v>
      </c>
      <c r="E130" s="209">
        <v>6</v>
      </c>
      <c r="F130" s="209">
        <v>2600</v>
      </c>
      <c r="G130" s="214">
        <f t="shared" si="149"/>
        <v>433.33333333333331</v>
      </c>
      <c r="H130" s="501"/>
      <c r="I130" s="215">
        <f t="shared" si="157"/>
        <v>6</v>
      </c>
      <c r="J130" s="215">
        <f t="shared" si="157"/>
        <v>2234.9579809817756</v>
      </c>
      <c r="K130" s="216">
        <f t="shared" si="157"/>
        <v>372.49299683029591</v>
      </c>
      <c r="L130" s="502"/>
      <c r="M130" s="215">
        <f>RANK(K130, K$127:$K$141)</f>
        <v>3</v>
      </c>
      <c r="N130" s="460"/>
      <c r="O130" s="460"/>
      <c r="P130" s="213">
        <v>6</v>
      </c>
      <c r="Q130" s="213">
        <v>2230.2040816326539</v>
      </c>
      <c r="R130" s="214">
        <f t="shared" si="150"/>
        <v>371.70068027210897</v>
      </c>
      <c r="S130" s="211">
        <f>RANK(R130, R$127:R$141)</f>
        <v>3</v>
      </c>
      <c r="T130" s="501"/>
      <c r="U130" s="213">
        <v>6</v>
      </c>
      <c r="V130" s="213">
        <v>2234.0309372156539</v>
      </c>
      <c r="W130" s="214">
        <f t="shared" si="151"/>
        <v>372.3384895359423</v>
      </c>
      <c r="X130" s="211">
        <f t="shared" si="159"/>
        <v>3</v>
      </c>
      <c r="Y130" s="501"/>
      <c r="Z130" s="213">
        <v>6</v>
      </c>
      <c r="AA130" s="213">
        <v>2234.9442379182133</v>
      </c>
      <c r="AB130" s="214">
        <f t="shared" si="152"/>
        <v>372.49070631970221</v>
      </c>
      <c r="AC130" s="211">
        <f t="shared" si="160"/>
        <v>3</v>
      </c>
      <c r="AD130" s="501"/>
      <c r="AE130" s="213">
        <v>6</v>
      </c>
      <c r="AF130" s="213">
        <v>2234.6315158777729</v>
      </c>
      <c r="AG130" s="214">
        <f t="shared" si="153"/>
        <v>372.43858597962884</v>
      </c>
      <c r="AH130" s="211">
        <f t="shared" si="161"/>
        <v>3</v>
      </c>
      <c r="AI130" s="501"/>
      <c r="AJ130" s="213">
        <v>6</v>
      </c>
      <c r="AK130" s="213">
        <v>2235.5329949238535</v>
      </c>
      <c r="AL130" s="214">
        <f t="shared" si="154"/>
        <v>372.58883248730893</v>
      </c>
      <c r="AM130" s="211">
        <f t="shared" si="162"/>
        <v>3</v>
      </c>
      <c r="AN130" s="501"/>
      <c r="AO130" s="213">
        <v>6</v>
      </c>
      <c r="AP130" s="213">
        <v>2236.1919748229643</v>
      </c>
      <c r="AQ130" s="214">
        <f t="shared" si="155"/>
        <v>372.69866247049407</v>
      </c>
      <c r="AR130" s="211">
        <f t="shared" si="163"/>
        <v>3</v>
      </c>
      <c r="AS130" s="501"/>
      <c r="AT130" s="213">
        <v>6</v>
      </c>
      <c r="AU130" s="213">
        <v>2239.1701244813148</v>
      </c>
      <c r="AV130" s="214">
        <f t="shared" si="156"/>
        <v>373.1950207468858</v>
      </c>
      <c r="AW130" s="211">
        <f t="shared" si="164"/>
        <v>3</v>
      </c>
      <c r="AX130" s="501"/>
    </row>
    <row r="131" spans="2:50" ht="14.25" customHeight="1">
      <c r="B131" s="460"/>
      <c r="C131" s="209">
        <v>5</v>
      </c>
      <c r="D131" s="212" t="s">
        <v>236</v>
      </c>
      <c r="E131" s="209">
        <v>11</v>
      </c>
      <c r="F131" s="209">
        <v>3273</v>
      </c>
      <c r="G131" s="214">
        <f t="shared" si="149"/>
        <v>297.54545454545456</v>
      </c>
      <c r="H131" s="501"/>
      <c r="I131" s="215">
        <f t="shared" si="157"/>
        <v>11</v>
      </c>
      <c r="J131" s="215">
        <f t="shared" si="157"/>
        <v>2851.505667758151</v>
      </c>
      <c r="K131" s="216">
        <f t="shared" si="157"/>
        <v>259.22778797801374</v>
      </c>
      <c r="L131" s="502"/>
      <c r="M131" s="215">
        <f>RANK(K131, K$127:$K$141)</f>
        <v>4</v>
      </c>
      <c r="N131" s="460"/>
      <c r="O131" s="460"/>
      <c r="P131" s="213">
        <v>11</v>
      </c>
      <c r="Q131" s="213">
        <v>2846.2189512419509</v>
      </c>
      <c r="R131" s="214">
        <f t="shared" si="150"/>
        <v>258.74717738563191</v>
      </c>
      <c r="S131" s="211">
        <f t="shared" si="158"/>
        <v>4</v>
      </c>
      <c r="T131" s="501"/>
      <c r="U131" s="213">
        <v>11</v>
      </c>
      <c r="V131" s="213">
        <v>2850</v>
      </c>
      <c r="W131" s="214">
        <f t="shared" si="151"/>
        <v>259.09090909090907</v>
      </c>
      <c r="X131" s="211">
        <f t="shared" si="159"/>
        <v>4</v>
      </c>
      <c r="Y131" s="501"/>
      <c r="Z131" s="213">
        <v>11</v>
      </c>
      <c r="AA131" s="213">
        <v>2850.8936170212774</v>
      </c>
      <c r="AB131" s="214">
        <f t="shared" si="152"/>
        <v>259.17214700193432</v>
      </c>
      <c r="AC131" s="211">
        <f t="shared" si="160"/>
        <v>4</v>
      </c>
      <c r="AD131" s="501"/>
      <c r="AE131" s="213">
        <v>11</v>
      </c>
      <c r="AF131" s="213">
        <v>2850.6919945725904</v>
      </c>
      <c r="AG131" s="214">
        <f t="shared" si="153"/>
        <v>259.15381768841729</v>
      </c>
      <c r="AH131" s="211">
        <f t="shared" si="161"/>
        <v>4</v>
      </c>
      <c r="AI131" s="501"/>
      <c r="AJ131" s="213">
        <v>11</v>
      </c>
      <c r="AK131" s="213">
        <v>2853.7499999999995</v>
      </c>
      <c r="AL131" s="214">
        <f t="shared" si="154"/>
        <v>259.43181818181813</v>
      </c>
      <c r="AM131" s="211">
        <f t="shared" si="162"/>
        <v>4</v>
      </c>
      <c r="AN131" s="501"/>
      <c r="AO131" s="213">
        <v>11</v>
      </c>
      <c r="AP131" s="213">
        <v>2853.8790697674426</v>
      </c>
      <c r="AQ131" s="214">
        <f t="shared" si="155"/>
        <v>259.44355179704024</v>
      </c>
      <c r="AR131" s="211">
        <f t="shared" si="163"/>
        <v>4</v>
      </c>
      <c r="AS131" s="501"/>
      <c r="AT131" s="213">
        <v>11</v>
      </c>
      <c r="AU131" s="213">
        <v>2855.1060417037957</v>
      </c>
      <c r="AV131" s="214">
        <f t="shared" si="156"/>
        <v>259.55509470034508</v>
      </c>
      <c r="AW131" s="211">
        <f t="shared" si="164"/>
        <v>4</v>
      </c>
      <c r="AX131" s="501"/>
    </row>
    <row r="132" spans="2:50" ht="14.25" customHeight="1">
      <c r="B132" s="460"/>
      <c r="C132" s="209">
        <v>6</v>
      </c>
      <c r="D132" s="212" t="s">
        <v>234</v>
      </c>
      <c r="E132" s="209">
        <v>12</v>
      </c>
      <c r="F132" s="209">
        <v>3273</v>
      </c>
      <c r="G132" s="214">
        <f t="shared" si="149"/>
        <v>272.75</v>
      </c>
      <c r="H132" s="501"/>
      <c r="I132" s="215">
        <f t="shared" si="157"/>
        <v>12</v>
      </c>
      <c r="J132" s="215">
        <f t="shared" si="157"/>
        <v>2862.949978037821</v>
      </c>
      <c r="K132" s="216">
        <f t="shared" si="157"/>
        <v>238.57916483648506</v>
      </c>
      <c r="L132" s="502"/>
      <c r="M132" s="215">
        <f>RANK(K132, K$127:$K$141)</f>
        <v>5</v>
      </c>
      <c r="N132" s="460"/>
      <c r="O132" s="460"/>
      <c r="P132" s="213">
        <v>12</v>
      </c>
      <c r="Q132" s="213">
        <v>2859.1055656806388</v>
      </c>
      <c r="R132" s="214">
        <f t="shared" si="150"/>
        <v>238.25879714005325</v>
      </c>
      <c r="S132" s="211">
        <f>RANK(R132, R$127:R$141)</f>
        <v>5</v>
      </c>
      <c r="T132" s="501"/>
      <c r="U132" s="213">
        <v>12</v>
      </c>
      <c r="V132" s="213">
        <v>2859.5930232558126</v>
      </c>
      <c r="W132" s="214">
        <f t="shared" si="151"/>
        <v>238.29941860465104</v>
      </c>
      <c r="X132" s="211">
        <f>RANK(W132, W$127:W$141)</f>
        <v>5</v>
      </c>
      <c r="Y132" s="501"/>
      <c r="Z132" s="213">
        <v>12</v>
      </c>
      <c r="AA132" s="213">
        <v>2859.8722044728438</v>
      </c>
      <c r="AB132" s="214">
        <f t="shared" si="152"/>
        <v>238.32268370607031</v>
      </c>
      <c r="AC132" s="211">
        <f>RANK(AB132, AB$127:AB$141)</f>
        <v>5</v>
      </c>
      <c r="AD132" s="501"/>
      <c r="AE132" s="213">
        <v>12</v>
      </c>
      <c r="AF132" s="213">
        <v>2859.5247370471379</v>
      </c>
      <c r="AG132" s="214">
        <f t="shared" si="153"/>
        <v>238.29372808726148</v>
      </c>
      <c r="AH132" s="211">
        <f>RANK(AG132, AG$127:AG$141)</f>
        <v>5</v>
      </c>
      <c r="AI132" s="501"/>
      <c r="AJ132" s="213">
        <v>12</v>
      </c>
      <c r="AK132" s="213">
        <v>2864.0295748613662</v>
      </c>
      <c r="AL132" s="214">
        <f t="shared" si="154"/>
        <v>238.66913123844719</v>
      </c>
      <c r="AM132" s="211">
        <f>RANK(AL132, AL$127:AL$141)</f>
        <v>5</v>
      </c>
      <c r="AN132" s="501"/>
      <c r="AO132" s="213">
        <v>12</v>
      </c>
      <c r="AP132" s="213">
        <v>2865.1214744484746</v>
      </c>
      <c r="AQ132" s="214">
        <f t="shared" si="155"/>
        <v>238.76012287070623</v>
      </c>
      <c r="AR132" s="211">
        <f>RANK(AQ132, AQ$127:AQ$141)</f>
        <v>5</v>
      </c>
      <c r="AS132" s="501"/>
      <c r="AT132" s="213">
        <v>12</v>
      </c>
      <c r="AU132" s="213">
        <v>2873.4032664984729</v>
      </c>
      <c r="AV132" s="214">
        <f t="shared" si="156"/>
        <v>239.45027220820609</v>
      </c>
      <c r="AW132" s="211">
        <f>RANK(AV132, AV$127:AV$141)</f>
        <v>5</v>
      </c>
      <c r="AX132" s="501"/>
    </row>
    <row r="133" spans="2:50" ht="14.25" customHeight="1">
      <c r="B133" s="460"/>
      <c r="C133" s="209">
        <v>7</v>
      </c>
      <c r="D133" s="212" t="s">
        <v>235</v>
      </c>
      <c r="E133" s="209">
        <v>11</v>
      </c>
      <c r="F133" s="209">
        <v>3000</v>
      </c>
      <c r="G133" s="214">
        <f t="shared" si="149"/>
        <v>272.72727272727275</v>
      </c>
      <c r="H133" s="501"/>
      <c r="I133" s="215">
        <f t="shared" si="157"/>
        <v>11</v>
      </c>
      <c r="J133" s="215">
        <f t="shared" si="157"/>
        <v>2575.3614056820452</v>
      </c>
      <c r="K133" s="216">
        <f t="shared" si="157"/>
        <v>234.1237641529132</v>
      </c>
      <c r="L133" s="502"/>
      <c r="M133" s="215">
        <f>RANK(K133, K$127:$K$141)</f>
        <v>6</v>
      </c>
      <c r="N133" s="460"/>
      <c r="O133" s="460"/>
      <c r="P133" s="213">
        <v>11</v>
      </c>
      <c r="Q133" s="213">
        <v>2569.5533272561538</v>
      </c>
      <c r="R133" s="214">
        <f t="shared" si="150"/>
        <v>233.59575702328672</v>
      </c>
      <c r="S133" s="211">
        <f t="shared" si="158"/>
        <v>6</v>
      </c>
      <c r="T133" s="501"/>
      <c r="U133" s="213">
        <v>11</v>
      </c>
      <c r="V133" s="213">
        <v>2574.4084983099965</v>
      </c>
      <c r="W133" s="214">
        <f t="shared" si="151"/>
        <v>234.03713620999969</v>
      </c>
      <c r="X133" s="211">
        <f t="shared" si="159"/>
        <v>6</v>
      </c>
      <c r="Y133" s="501"/>
      <c r="Z133" s="213">
        <v>11</v>
      </c>
      <c r="AA133" s="213">
        <v>2575.42768273717</v>
      </c>
      <c r="AB133" s="214">
        <f t="shared" si="152"/>
        <v>234.12978933974273</v>
      </c>
      <c r="AC133" s="211">
        <f t="shared" si="160"/>
        <v>6</v>
      </c>
      <c r="AD133" s="501"/>
      <c r="AE133" s="213">
        <v>11</v>
      </c>
      <c r="AF133" s="213">
        <v>2574.41860465116</v>
      </c>
      <c r="AG133" s="214">
        <f t="shared" si="153"/>
        <v>234.03805496828727</v>
      </c>
      <c r="AH133" s="211">
        <f t="shared" si="161"/>
        <v>6</v>
      </c>
      <c r="AI133" s="501"/>
      <c r="AJ133" s="213">
        <v>11</v>
      </c>
      <c r="AK133" s="213">
        <v>2575.982291090203</v>
      </c>
      <c r="AL133" s="214">
        <f t="shared" si="154"/>
        <v>234.18020828092756</v>
      </c>
      <c r="AM133" s="211">
        <f t="shared" si="162"/>
        <v>6</v>
      </c>
      <c r="AN133" s="501"/>
      <c r="AO133" s="213">
        <v>11</v>
      </c>
      <c r="AP133" s="213">
        <v>2576.5781454070502</v>
      </c>
      <c r="AQ133" s="214">
        <f t="shared" si="155"/>
        <v>234.23437685518638</v>
      </c>
      <c r="AR133" s="211">
        <f t="shared" si="163"/>
        <v>6</v>
      </c>
      <c r="AS133" s="501"/>
      <c r="AT133" s="213">
        <v>11</v>
      </c>
      <c r="AU133" s="213">
        <v>2581.1612903225819</v>
      </c>
      <c r="AV133" s="214">
        <f t="shared" si="156"/>
        <v>234.651026392962</v>
      </c>
      <c r="AW133" s="211">
        <f t="shared" si="164"/>
        <v>6</v>
      </c>
      <c r="AX133" s="501"/>
    </row>
    <row r="134" spans="2:50" ht="14.25" customHeight="1">
      <c r="B134" s="460"/>
      <c r="C134" s="209">
        <v>8</v>
      </c>
      <c r="D134" s="212" t="s">
        <v>240</v>
      </c>
      <c r="E134" s="209">
        <v>6</v>
      </c>
      <c r="F134" s="209">
        <v>2600</v>
      </c>
      <c r="G134" s="214">
        <f t="shared" si="149"/>
        <v>433.33333333333331</v>
      </c>
      <c r="H134" s="501"/>
      <c r="I134" s="215">
        <f t="shared" si="157"/>
        <v>6</v>
      </c>
      <c r="J134" s="215">
        <f t="shared" si="157"/>
        <v>2244.0540945821699</v>
      </c>
      <c r="K134" s="216">
        <f t="shared" si="157"/>
        <v>374.009015763695</v>
      </c>
      <c r="L134" s="502"/>
      <c r="M134" s="215">
        <f>RANK(K134, K$127:$K$141)</f>
        <v>2</v>
      </c>
      <c r="N134" s="460"/>
      <c r="O134" s="460"/>
      <c r="P134" s="213">
        <v>6</v>
      </c>
      <c r="Q134" s="213">
        <v>2240.2831858407017</v>
      </c>
      <c r="R134" s="214">
        <f t="shared" si="150"/>
        <v>373.38053097345028</v>
      </c>
      <c r="S134" s="211">
        <f t="shared" si="158"/>
        <v>1</v>
      </c>
      <c r="T134" s="501"/>
      <c r="U134" s="213">
        <v>6</v>
      </c>
      <c r="V134" s="213">
        <v>2241.0596026490034</v>
      </c>
      <c r="W134" s="214">
        <f t="shared" si="151"/>
        <v>373.50993377483388</v>
      </c>
      <c r="X134" s="211">
        <f t="shared" si="159"/>
        <v>2</v>
      </c>
      <c r="Y134" s="501"/>
      <c r="Z134" s="213">
        <v>6</v>
      </c>
      <c r="AA134" s="213">
        <v>2241.4598540146003</v>
      </c>
      <c r="AB134" s="214">
        <f t="shared" si="152"/>
        <v>373.57664233576673</v>
      </c>
      <c r="AC134" s="211">
        <f t="shared" si="160"/>
        <v>2</v>
      </c>
      <c r="AD134" s="501"/>
      <c r="AE134" s="213">
        <v>6</v>
      </c>
      <c r="AF134" s="213">
        <v>2240.8163265306048</v>
      </c>
      <c r="AG134" s="214">
        <f t="shared" si="153"/>
        <v>373.4693877551008</v>
      </c>
      <c r="AH134" s="211">
        <f t="shared" si="161"/>
        <v>2</v>
      </c>
      <c r="AI134" s="501"/>
      <c r="AJ134" s="213">
        <v>6</v>
      </c>
      <c r="AK134" s="213">
        <v>2247.5471698113179</v>
      </c>
      <c r="AL134" s="214">
        <f t="shared" si="154"/>
        <v>374.591194968553</v>
      </c>
      <c r="AM134" s="211">
        <f t="shared" si="162"/>
        <v>1</v>
      </c>
      <c r="AN134" s="501"/>
      <c r="AO134" s="213">
        <v>6</v>
      </c>
      <c r="AP134" s="213">
        <v>2248.1012658227764</v>
      </c>
      <c r="AQ134" s="214">
        <f t="shared" si="155"/>
        <v>374.68354430379605</v>
      </c>
      <c r="AR134" s="211">
        <f t="shared" si="163"/>
        <v>1</v>
      </c>
      <c r="AS134" s="501"/>
      <c r="AT134" s="213">
        <v>6</v>
      </c>
      <c r="AU134" s="213">
        <v>2249.1112574061858</v>
      </c>
      <c r="AV134" s="214">
        <f t="shared" si="156"/>
        <v>374.85187623436428</v>
      </c>
      <c r="AW134" s="211">
        <f t="shared" si="164"/>
        <v>2</v>
      </c>
      <c r="AX134" s="501"/>
    </row>
    <row r="135" spans="2:50" ht="14.25" customHeight="1">
      <c r="B135" s="460"/>
      <c r="C135" s="209">
        <v>9</v>
      </c>
      <c r="D135" s="212"/>
      <c r="E135" s="209"/>
      <c r="F135" s="209"/>
      <c r="G135" s="214"/>
      <c r="H135" s="501"/>
      <c r="I135" s="215"/>
      <c r="J135" s="215"/>
      <c r="K135" s="216"/>
      <c r="L135" s="502"/>
      <c r="M135" s="215"/>
      <c r="N135" s="460"/>
      <c r="O135" s="460"/>
      <c r="P135" s="209"/>
      <c r="Q135" s="209"/>
      <c r="R135" s="214"/>
      <c r="S135" s="211"/>
      <c r="T135" s="501"/>
      <c r="U135" s="209"/>
      <c r="V135" s="209"/>
      <c r="W135" s="214"/>
      <c r="X135" s="211"/>
      <c r="Y135" s="501"/>
      <c r="Z135" s="209"/>
      <c r="AA135" s="209"/>
      <c r="AB135" s="214"/>
      <c r="AC135" s="211"/>
      <c r="AD135" s="501"/>
      <c r="AE135" s="209"/>
      <c r="AF135" s="209"/>
      <c r="AG135" s="214"/>
      <c r="AH135" s="211"/>
      <c r="AI135" s="501"/>
      <c r="AJ135" s="209"/>
      <c r="AK135" s="209"/>
      <c r="AL135" s="214"/>
      <c r="AM135" s="211"/>
      <c r="AN135" s="501"/>
      <c r="AO135" s="209"/>
      <c r="AP135" s="209"/>
      <c r="AQ135" s="214"/>
      <c r="AR135" s="211"/>
      <c r="AS135" s="501"/>
      <c r="AT135" s="209"/>
      <c r="AU135" s="209"/>
      <c r="AV135" s="214"/>
      <c r="AW135" s="211"/>
      <c r="AX135" s="501"/>
    </row>
    <row r="136" spans="2:50" ht="14.25" customHeight="1">
      <c r="B136" s="460"/>
      <c r="C136" s="209">
        <v>10</v>
      </c>
      <c r="D136" s="212"/>
      <c r="E136" s="209"/>
      <c r="F136" s="209"/>
      <c r="G136" s="214"/>
      <c r="H136" s="501"/>
      <c r="I136" s="215"/>
      <c r="J136" s="215"/>
      <c r="K136" s="216"/>
      <c r="L136" s="502"/>
      <c r="M136" s="215"/>
      <c r="N136" s="460"/>
      <c r="O136" s="460"/>
      <c r="P136" s="209"/>
      <c r="Q136" s="209"/>
      <c r="R136" s="214"/>
      <c r="S136" s="211"/>
      <c r="T136" s="501"/>
      <c r="U136" s="209"/>
      <c r="V136" s="209"/>
      <c r="W136" s="214"/>
      <c r="X136" s="211"/>
      <c r="Y136" s="501"/>
      <c r="Z136" s="209"/>
      <c r="AA136" s="209"/>
      <c r="AB136" s="214"/>
      <c r="AC136" s="211"/>
      <c r="AD136" s="501"/>
      <c r="AE136" s="209"/>
      <c r="AF136" s="209"/>
      <c r="AG136" s="214"/>
      <c r="AH136" s="211"/>
      <c r="AI136" s="501"/>
      <c r="AJ136" s="209"/>
      <c r="AK136" s="209"/>
      <c r="AL136" s="214"/>
      <c r="AM136" s="211"/>
      <c r="AN136" s="501"/>
      <c r="AO136" s="209"/>
      <c r="AP136" s="209"/>
      <c r="AQ136" s="214"/>
      <c r="AR136" s="211"/>
      <c r="AS136" s="501"/>
      <c r="AT136" s="209"/>
      <c r="AU136" s="209"/>
      <c r="AV136" s="214"/>
      <c r="AW136" s="211"/>
      <c r="AX136" s="501"/>
    </row>
    <row r="137" spans="2:50" ht="14.25" customHeight="1">
      <c r="B137" s="460"/>
      <c r="C137" s="209">
        <v>11</v>
      </c>
      <c r="D137" s="212"/>
      <c r="E137" s="209"/>
      <c r="F137" s="209"/>
      <c r="G137" s="214"/>
      <c r="H137" s="501"/>
      <c r="I137" s="215"/>
      <c r="J137" s="215"/>
      <c r="K137" s="216"/>
      <c r="L137" s="502"/>
      <c r="M137" s="215"/>
      <c r="N137" s="460"/>
      <c r="O137" s="460"/>
      <c r="P137" s="209"/>
      <c r="Q137" s="209"/>
      <c r="R137" s="214"/>
      <c r="S137" s="211"/>
      <c r="T137" s="501"/>
      <c r="U137" s="209"/>
      <c r="V137" s="209"/>
      <c r="W137" s="214"/>
      <c r="X137" s="211"/>
      <c r="Y137" s="501"/>
      <c r="Z137" s="209"/>
      <c r="AA137" s="209"/>
      <c r="AB137" s="214"/>
      <c r="AC137" s="211"/>
      <c r="AD137" s="501"/>
      <c r="AE137" s="209"/>
      <c r="AF137" s="209"/>
      <c r="AG137" s="214"/>
      <c r="AH137" s="211"/>
      <c r="AI137" s="501"/>
      <c r="AJ137" s="209"/>
      <c r="AK137" s="209"/>
      <c r="AL137" s="214"/>
      <c r="AM137" s="211"/>
      <c r="AN137" s="501"/>
      <c r="AO137" s="209"/>
      <c r="AP137" s="209"/>
      <c r="AQ137" s="214"/>
      <c r="AR137" s="211"/>
      <c r="AS137" s="501"/>
      <c r="AT137" s="209"/>
      <c r="AU137" s="209"/>
      <c r="AV137" s="214"/>
      <c r="AW137" s="211"/>
      <c r="AX137" s="501"/>
    </row>
    <row r="138" spans="2:50" ht="14.25" customHeight="1">
      <c r="B138" s="460"/>
      <c r="C138" s="209">
        <v>12</v>
      </c>
      <c r="D138" s="212"/>
      <c r="E138" s="209"/>
      <c r="F138" s="209"/>
      <c r="G138" s="214"/>
      <c r="H138" s="501"/>
      <c r="I138" s="215"/>
      <c r="J138" s="215"/>
      <c r="K138" s="216"/>
      <c r="L138" s="502"/>
      <c r="M138" s="215"/>
      <c r="N138" s="460"/>
      <c r="O138" s="460"/>
      <c r="P138" s="209"/>
      <c r="Q138" s="209"/>
      <c r="R138" s="214"/>
      <c r="S138" s="211"/>
      <c r="T138" s="501"/>
      <c r="U138" s="209"/>
      <c r="V138" s="209"/>
      <c r="W138" s="214"/>
      <c r="X138" s="211"/>
      <c r="Y138" s="501"/>
      <c r="Z138" s="209"/>
      <c r="AA138" s="209"/>
      <c r="AB138" s="214"/>
      <c r="AC138" s="211"/>
      <c r="AD138" s="501"/>
      <c r="AE138" s="209"/>
      <c r="AF138" s="209"/>
      <c r="AG138" s="214"/>
      <c r="AH138" s="211"/>
      <c r="AI138" s="501"/>
      <c r="AJ138" s="209"/>
      <c r="AK138" s="209"/>
      <c r="AL138" s="214"/>
      <c r="AM138" s="211"/>
      <c r="AN138" s="501"/>
      <c r="AO138" s="209"/>
      <c r="AP138" s="209"/>
      <c r="AQ138" s="214"/>
      <c r="AR138" s="211"/>
      <c r="AS138" s="501"/>
      <c r="AT138" s="209"/>
      <c r="AU138" s="209"/>
      <c r="AV138" s="214"/>
      <c r="AW138" s="211"/>
      <c r="AX138" s="501"/>
    </row>
    <row r="139" spans="2:50" ht="14.25" customHeight="1">
      <c r="B139" s="460"/>
      <c r="C139" s="209">
        <v>13</v>
      </c>
      <c r="D139" s="212"/>
      <c r="E139" s="209"/>
      <c r="F139" s="209"/>
      <c r="G139" s="214"/>
      <c r="H139" s="501"/>
      <c r="I139" s="215"/>
      <c r="J139" s="215"/>
      <c r="K139" s="216"/>
      <c r="L139" s="502"/>
      <c r="M139" s="215"/>
      <c r="N139" s="460"/>
      <c r="O139" s="460"/>
      <c r="P139" s="209"/>
      <c r="Q139" s="209"/>
      <c r="R139" s="214"/>
      <c r="S139" s="211"/>
      <c r="T139" s="501"/>
      <c r="U139" s="209"/>
      <c r="V139" s="209"/>
      <c r="W139" s="214"/>
      <c r="X139" s="211"/>
      <c r="Y139" s="501"/>
      <c r="Z139" s="209"/>
      <c r="AA139" s="209"/>
      <c r="AB139" s="214"/>
      <c r="AC139" s="211"/>
      <c r="AD139" s="501"/>
      <c r="AE139" s="209"/>
      <c r="AF139" s="209"/>
      <c r="AG139" s="214"/>
      <c r="AH139" s="211"/>
      <c r="AI139" s="501"/>
      <c r="AJ139" s="209"/>
      <c r="AK139" s="209"/>
      <c r="AL139" s="214"/>
      <c r="AM139" s="211"/>
      <c r="AN139" s="501"/>
      <c r="AO139" s="209"/>
      <c r="AP139" s="209"/>
      <c r="AQ139" s="214"/>
      <c r="AR139" s="211"/>
      <c r="AS139" s="501"/>
      <c r="AT139" s="209"/>
      <c r="AU139" s="209"/>
      <c r="AV139" s="214"/>
      <c r="AW139" s="211"/>
      <c r="AX139" s="501"/>
    </row>
    <row r="140" spans="2:50" ht="14.25" customHeight="1">
      <c r="B140" s="460"/>
      <c r="C140" s="209">
        <v>14</v>
      </c>
      <c r="D140" s="212"/>
      <c r="E140" s="209"/>
      <c r="F140" s="209"/>
      <c r="G140" s="214"/>
      <c r="H140" s="501"/>
      <c r="I140" s="215"/>
      <c r="J140" s="215"/>
      <c r="K140" s="216"/>
      <c r="L140" s="502"/>
      <c r="M140" s="215"/>
      <c r="N140" s="460"/>
      <c r="O140" s="460"/>
      <c r="P140" s="209"/>
      <c r="Q140" s="209"/>
      <c r="R140" s="214"/>
      <c r="S140" s="211"/>
      <c r="T140" s="501"/>
      <c r="U140" s="209"/>
      <c r="V140" s="209"/>
      <c r="W140" s="214"/>
      <c r="X140" s="211"/>
      <c r="Y140" s="501"/>
      <c r="Z140" s="209"/>
      <c r="AA140" s="209"/>
      <c r="AB140" s="214"/>
      <c r="AC140" s="211"/>
      <c r="AD140" s="501"/>
      <c r="AE140" s="209"/>
      <c r="AF140" s="209"/>
      <c r="AG140" s="214"/>
      <c r="AH140" s="211"/>
      <c r="AI140" s="501"/>
      <c r="AJ140" s="209"/>
      <c r="AK140" s="209"/>
      <c r="AL140" s="214"/>
      <c r="AM140" s="211"/>
      <c r="AN140" s="501"/>
      <c r="AO140" s="209"/>
      <c r="AP140" s="209"/>
      <c r="AQ140" s="214"/>
      <c r="AR140" s="211"/>
      <c r="AS140" s="501"/>
      <c r="AT140" s="209"/>
      <c r="AU140" s="209"/>
      <c r="AV140" s="214"/>
      <c r="AW140" s="211"/>
      <c r="AX140" s="501"/>
    </row>
    <row r="141" spans="2:50" ht="14.25" customHeight="1">
      <c r="B141" s="460"/>
      <c r="C141" s="209">
        <v>15</v>
      </c>
      <c r="D141" s="212"/>
      <c r="E141" s="209"/>
      <c r="F141" s="209"/>
      <c r="G141" s="214"/>
      <c r="H141" s="501"/>
      <c r="I141" s="215"/>
      <c r="J141" s="215"/>
      <c r="K141" s="216"/>
      <c r="L141" s="502"/>
      <c r="M141" s="215"/>
      <c r="N141" s="460"/>
      <c r="O141" s="460"/>
      <c r="P141" s="209"/>
      <c r="Q141" s="213"/>
      <c r="R141" s="214"/>
      <c r="S141" s="211"/>
      <c r="T141" s="501"/>
      <c r="U141" s="209"/>
      <c r="V141" s="209"/>
      <c r="W141" s="214"/>
      <c r="X141" s="211"/>
      <c r="Y141" s="501"/>
      <c r="Z141" s="209"/>
      <c r="AA141" s="209"/>
      <c r="AB141" s="214"/>
      <c r="AC141" s="211"/>
      <c r="AD141" s="501"/>
      <c r="AE141" s="209"/>
      <c r="AF141" s="209"/>
      <c r="AG141" s="214"/>
      <c r="AH141" s="211"/>
      <c r="AI141" s="501"/>
      <c r="AJ141" s="209"/>
      <c r="AK141" s="209"/>
      <c r="AL141" s="214"/>
      <c r="AM141" s="211"/>
      <c r="AN141" s="501"/>
      <c r="AO141" s="209"/>
      <c r="AP141" s="209"/>
      <c r="AQ141" s="214"/>
      <c r="AR141" s="211"/>
      <c r="AS141" s="501"/>
      <c r="AT141" s="209"/>
      <c r="AU141" s="209"/>
      <c r="AV141" s="214"/>
      <c r="AW141" s="211"/>
      <c r="AX141" s="501"/>
    </row>
    <row r="142" spans="2:50" ht="14.25" customHeight="1" collapsed="1">
      <c r="B142" s="503" t="s">
        <v>209</v>
      </c>
      <c r="C142" s="503"/>
      <c r="D142" s="503"/>
      <c r="E142" s="503"/>
      <c r="F142" s="503"/>
      <c r="G142" s="503"/>
      <c r="H142" s="503"/>
      <c r="I142" s="503"/>
      <c r="J142" s="503"/>
      <c r="K142" s="503"/>
      <c r="L142" s="503"/>
      <c r="M142" s="504"/>
      <c r="N142" s="521" t="s">
        <v>128</v>
      </c>
      <c r="O142" s="521" t="s">
        <v>77</v>
      </c>
      <c r="P142" s="559">
        <f>AT122+1</f>
        <v>45916</v>
      </c>
      <c r="Q142" s="560"/>
      <c r="R142" s="560"/>
      <c r="S142" s="560"/>
      <c r="T142" s="560"/>
      <c r="U142" s="561">
        <f>P142+1</f>
        <v>45917</v>
      </c>
      <c r="V142" s="562"/>
      <c r="W142" s="562"/>
      <c r="X142" s="562"/>
      <c r="Y142" s="562"/>
      <c r="Z142" s="559">
        <f t="shared" ref="Z142" si="165">U142+1</f>
        <v>45918</v>
      </c>
      <c r="AA142" s="560"/>
      <c r="AB142" s="560"/>
      <c r="AC142" s="560"/>
      <c r="AD142" s="560"/>
      <c r="AE142" s="561">
        <f t="shared" ref="AE142" si="166">Z142+1</f>
        <v>45919</v>
      </c>
      <c r="AF142" s="562"/>
      <c r="AG142" s="562"/>
      <c r="AH142" s="562"/>
      <c r="AI142" s="562"/>
      <c r="AJ142" s="563">
        <f t="shared" ref="AJ142" si="167">AE142+1</f>
        <v>45920</v>
      </c>
      <c r="AK142" s="564"/>
      <c r="AL142" s="564"/>
      <c r="AM142" s="564"/>
      <c r="AN142" s="565"/>
      <c r="AO142" s="561">
        <f t="shared" ref="AO142" si="168">AJ142+1</f>
        <v>45921</v>
      </c>
      <c r="AP142" s="562"/>
      <c r="AQ142" s="562"/>
      <c r="AR142" s="562"/>
      <c r="AS142" s="562"/>
      <c r="AT142" s="563">
        <f t="shared" ref="AT142" si="169">AO142+1</f>
        <v>45922</v>
      </c>
      <c r="AU142" s="564"/>
      <c r="AV142" s="564"/>
      <c r="AW142" s="564"/>
      <c r="AX142" s="565"/>
    </row>
    <row r="143" spans="2:50" ht="14.25" customHeight="1">
      <c r="B143" s="505"/>
      <c r="C143" s="505"/>
      <c r="D143" s="505"/>
      <c r="E143" s="505"/>
      <c r="F143" s="505"/>
      <c r="G143" s="505"/>
      <c r="H143" s="505"/>
      <c r="I143" s="505"/>
      <c r="J143" s="505"/>
      <c r="K143" s="505"/>
      <c r="L143" s="505"/>
      <c r="M143" s="506"/>
      <c r="N143" s="523"/>
      <c r="O143" s="523"/>
      <c r="P143" s="566">
        <f>P142</f>
        <v>45916</v>
      </c>
      <c r="Q143" s="566"/>
      <c r="R143" s="566"/>
      <c r="S143" s="566"/>
      <c r="T143" s="566"/>
      <c r="U143" s="567">
        <f>U142</f>
        <v>45917</v>
      </c>
      <c r="V143" s="567"/>
      <c r="W143" s="567"/>
      <c r="X143" s="567"/>
      <c r="Y143" s="567"/>
      <c r="Z143" s="566">
        <f t="shared" ref="Z143" si="170">Z142</f>
        <v>45918</v>
      </c>
      <c r="AA143" s="566"/>
      <c r="AB143" s="566"/>
      <c r="AC143" s="566"/>
      <c r="AD143" s="566"/>
      <c r="AE143" s="567">
        <f t="shared" ref="AE143" si="171">AE142</f>
        <v>45919</v>
      </c>
      <c r="AF143" s="567"/>
      <c r="AG143" s="567"/>
      <c r="AH143" s="567"/>
      <c r="AI143" s="567"/>
      <c r="AJ143" s="568">
        <f t="shared" ref="AJ143" si="172">AJ142</f>
        <v>45920</v>
      </c>
      <c r="AK143" s="569"/>
      <c r="AL143" s="569"/>
      <c r="AM143" s="569"/>
      <c r="AN143" s="570"/>
      <c r="AO143" s="567">
        <f t="shared" ref="AO143" si="173">AO142</f>
        <v>45921</v>
      </c>
      <c r="AP143" s="567"/>
      <c r="AQ143" s="567"/>
      <c r="AR143" s="567"/>
      <c r="AS143" s="567"/>
      <c r="AT143" s="568">
        <f t="shared" ref="AT143" si="174">AT142</f>
        <v>45922</v>
      </c>
      <c r="AU143" s="569"/>
      <c r="AV143" s="569"/>
      <c r="AW143" s="569"/>
      <c r="AX143" s="570"/>
    </row>
    <row r="144" spans="2:50" ht="14.25" customHeight="1">
      <c r="B144" s="460" t="s">
        <v>129</v>
      </c>
      <c r="C144" s="460" t="s">
        <v>130</v>
      </c>
      <c r="D144" s="460"/>
      <c r="E144" s="460" t="s">
        <v>131</v>
      </c>
      <c r="F144" s="460"/>
      <c r="G144" s="460"/>
      <c r="H144" s="460" t="s">
        <v>132</v>
      </c>
      <c r="I144" s="499" t="s">
        <v>133</v>
      </c>
      <c r="J144" s="499"/>
      <c r="K144" s="499"/>
      <c r="L144" s="499" t="s">
        <v>132</v>
      </c>
      <c r="M144" s="499" t="s">
        <v>134</v>
      </c>
      <c r="N144" s="460"/>
      <c r="O144" s="460" t="s">
        <v>135</v>
      </c>
      <c r="P144" s="460" t="s">
        <v>136</v>
      </c>
      <c r="Q144" s="460"/>
      <c r="R144" s="460"/>
      <c r="S144" s="460"/>
      <c r="T144" s="460" t="s">
        <v>132</v>
      </c>
      <c r="U144" s="460" t="s">
        <v>136</v>
      </c>
      <c r="V144" s="460"/>
      <c r="W144" s="460"/>
      <c r="X144" s="460"/>
      <c r="Y144" s="460" t="s">
        <v>132</v>
      </c>
      <c r="Z144" s="460" t="s">
        <v>136</v>
      </c>
      <c r="AA144" s="460"/>
      <c r="AB144" s="460"/>
      <c r="AC144" s="460"/>
      <c r="AD144" s="460" t="s">
        <v>132</v>
      </c>
      <c r="AE144" s="460" t="s">
        <v>136</v>
      </c>
      <c r="AF144" s="460"/>
      <c r="AG144" s="460"/>
      <c r="AH144" s="460"/>
      <c r="AI144" s="460" t="s">
        <v>132</v>
      </c>
      <c r="AJ144" s="460" t="s">
        <v>136</v>
      </c>
      <c r="AK144" s="460"/>
      <c r="AL144" s="460"/>
      <c r="AM144" s="460"/>
      <c r="AN144" s="460" t="s">
        <v>132</v>
      </c>
      <c r="AO144" s="460" t="s">
        <v>136</v>
      </c>
      <c r="AP144" s="460"/>
      <c r="AQ144" s="460"/>
      <c r="AR144" s="460"/>
      <c r="AS144" s="460" t="s">
        <v>132</v>
      </c>
      <c r="AT144" s="460" t="s">
        <v>136</v>
      </c>
      <c r="AU144" s="460"/>
      <c r="AV144" s="460"/>
      <c r="AW144" s="460"/>
      <c r="AX144" s="460" t="s">
        <v>132</v>
      </c>
    </row>
    <row r="145" spans="2:50" ht="14.25" customHeight="1">
      <c r="B145" s="460"/>
      <c r="C145" s="460"/>
      <c r="D145" s="460"/>
      <c r="E145" s="460" t="s">
        <v>137</v>
      </c>
      <c r="F145" s="460"/>
      <c r="G145" s="460"/>
      <c r="H145" s="460"/>
      <c r="I145" s="499" t="s">
        <v>137</v>
      </c>
      <c r="J145" s="499"/>
      <c r="K145" s="499"/>
      <c r="L145" s="499"/>
      <c r="M145" s="499"/>
      <c r="N145" s="460"/>
      <c r="O145" s="460"/>
      <c r="P145" s="460" t="s">
        <v>138</v>
      </c>
      <c r="Q145" s="460"/>
      <c r="R145" s="460"/>
      <c r="S145" s="460"/>
      <c r="T145" s="460"/>
      <c r="U145" s="460" t="s">
        <v>138</v>
      </c>
      <c r="V145" s="460"/>
      <c r="W145" s="460"/>
      <c r="X145" s="460"/>
      <c r="Y145" s="460"/>
      <c r="Z145" s="460" t="s">
        <v>138</v>
      </c>
      <c r="AA145" s="460"/>
      <c r="AB145" s="460"/>
      <c r="AC145" s="460"/>
      <c r="AD145" s="460"/>
      <c r="AE145" s="460" t="s">
        <v>138</v>
      </c>
      <c r="AF145" s="460"/>
      <c r="AG145" s="460"/>
      <c r="AH145" s="460"/>
      <c r="AI145" s="460"/>
      <c r="AJ145" s="460" t="s">
        <v>138</v>
      </c>
      <c r="AK145" s="460"/>
      <c r="AL145" s="460"/>
      <c r="AM145" s="460"/>
      <c r="AN145" s="460"/>
      <c r="AO145" s="460" t="s">
        <v>138</v>
      </c>
      <c r="AP145" s="460"/>
      <c r="AQ145" s="460"/>
      <c r="AR145" s="460"/>
      <c r="AS145" s="460"/>
      <c r="AT145" s="460" t="s">
        <v>138</v>
      </c>
      <c r="AU145" s="460"/>
      <c r="AV145" s="460"/>
      <c r="AW145" s="460"/>
      <c r="AX145" s="460"/>
    </row>
    <row r="146" spans="2:50" ht="14.25" customHeight="1">
      <c r="B146" s="460"/>
      <c r="C146" s="460"/>
      <c r="D146" s="460"/>
      <c r="E146" s="209" t="s">
        <v>139</v>
      </c>
      <c r="F146" s="209" t="s">
        <v>140</v>
      </c>
      <c r="G146" s="209" t="s">
        <v>141</v>
      </c>
      <c r="H146" s="460"/>
      <c r="I146" s="210" t="s">
        <v>139</v>
      </c>
      <c r="J146" s="210" t="s">
        <v>140</v>
      </c>
      <c r="K146" s="210" t="s">
        <v>141</v>
      </c>
      <c r="L146" s="499"/>
      <c r="M146" s="499"/>
      <c r="N146" s="460"/>
      <c r="O146" s="460"/>
      <c r="P146" s="209" t="s">
        <v>139</v>
      </c>
      <c r="Q146" s="209" t="s">
        <v>140</v>
      </c>
      <c r="R146" s="209" t="s">
        <v>141</v>
      </c>
      <c r="S146" s="211" t="s">
        <v>134</v>
      </c>
      <c r="T146" s="460"/>
      <c r="U146" s="209" t="s">
        <v>139</v>
      </c>
      <c r="V146" s="209" t="s">
        <v>140</v>
      </c>
      <c r="W146" s="209" t="s">
        <v>141</v>
      </c>
      <c r="X146" s="211" t="s">
        <v>134</v>
      </c>
      <c r="Y146" s="460"/>
      <c r="Z146" s="209" t="s">
        <v>139</v>
      </c>
      <c r="AA146" s="209" t="s">
        <v>140</v>
      </c>
      <c r="AB146" s="209" t="s">
        <v>141</v>
      </c>
      <c r="AC146" s="211" t="s">
        <v>134</v>
      </c>
      <c r="AD146" s="460"/>
      <c r="AE146" s="209" t="s">
        <v>139</v>
      </c>
      <c r="AF146" s="209" t="s">
        <v>140</v>
      </c>
      <c r="AG146" s="209" t="s">
        <v>141</v>
      </c>
      <c r="AH146" s="211" t="s">
        <v>134</v>
      </c>
      <c r="AI146" s="460"/>
      <c r="AJ146" s="209" t="s">
        <v>139</v>
      </c>
      <c r="AK146" s="209" t="s">
        <v>140</v>
      </c>
      <c r="AL146" s="209" t="s">
        <v>141</v>
      </c>
      <c r="AM146" s="211" t="s">
        <v>134</v>
      </c>
      <c r="AN146" s="460"/>
      <c r="AO146" s="209" t="s">
        <v>139</v>
      </c>
      <c r="AP146" s="209" t="s">
        <v>140</v>
      </c>
      <c r="AQ146" s="209" t="s">
        <v>141</v>
      </c>
      <c r="AR146" s="211" t="s">
        <v>134</v>
      </c>
      <c r="AS146" s="460"/>
      <c r="AT146" s="209" t="s">
        <v>139</v>
      </c>
      <c r="AU146" s="209" t="s">
        <v>140</v>
      </c>
      <c r="AV146" s="209" t="s">
        <v>141</v>
      </c>
      <c r="AW146" s="211" t="s">
        <v>134</v>
      </c>
      <c r="AX146" s="460"/>
    </row>
    <row r="147" spans="2:50" ht="14.25" customHeight="1">
      <c r="B147" s="572" t="s">
        <v>243</v>
      </c>
      <c r="C147" s="209">
        <v>1</v>
      </c>
      <c r="D147" s="212"/>
      <c r="E147" s="209"/>
      <c r="F147" s="209"/>
      <c r="G147" s="214" t="e">
        <f t="shared" ref="G147:G161" si="175">F147/E147</f>
        <v>#DIV/0!</v>
      </c>
      <c r="H147" s="501" t="e">
        <f>AVERAGE(F147:F161)</f>
        <v>#DIV/0!</v>
      </c>
      <c r="I147" s="215" t="e">
        <f>AVERAGE(P147,U147,Z147,AE147,AJ147,AO147,AT147)</f>
        <v>#DIV/0!</v>
      </c>
      <c r="J147" s="215" t="e">
        <f>AVERAGE(Q147,V147,AA147,AF147,AK147,AP147,AU147)</f>
        <v>#DIV/0!</v>
      </c>
      <c r="K147" s="216" t="e">
        <f>AVERAGE(R147,W147,AB147,AG147,AL147,AQ147,AV147)</f>
        <v>#DIV/0!</v>
      </c>
      <c r="L147" s="502" t="str">
        <f>IFERROR(AVERAGE(K147:K161),"-")</f>
        <v>-</v>
      </c>
      <c r="M147" s="215" t="e">
        <f>RANK(K147, K$147:$K$161)</f>
        <v>#DIV/0!</v>
      </c>
      <c r="N147" s="460"/>
      <c r="O147" s="460"/>
      <c r="P147" s="209"/>
      <c r="Q147" s="209"/>
      <c r="R147" s="214" t="e">
        <f t="shared" ref="R147:R160" si="176">Q147/P147</f>
        <v>#DIV/0!</v>
      </c>
      <c r="S147" s="211" t="e">
        <f>RANK(R147, R$147:R$161)</f>
        <v>#DIV/0!</v>
      </c>
      <c r="T147" s="501" t="e">
        <f>AVERAGE(R147:R161)</f>
        <v>#DIV/0!</v>
      </c>
      <c r="U147" s="209"/>
      <c r="V147" s="209"/>
      <c r="W147" s="214" t="e">
        <f t="shared" ref="W147:W160" si="177">V147/U147</f>
        <v>#DIV/0!</v>
      </c>
      <c r="X147" s="211" t="e">
        <f>RANK(W147, W$147:W$161)</f>
        <v>#DIV/0!</v>
      </c>
      <c r="Y147" s="501" t="e">
        <f>AVERAGE(W147:W161)</f>
        <v>#DIV/0!</v>
      </c>
      <c r="Z147" s="209"/>
      <c r="AA147" s="209"/>
      <c r="AB147" s="214" t="e">
        <f t="shared" ref="AB147:AB160" si="178">AA147/Z147</f>
        <v>#DIV/0!</v>
      </c>
      <c r="AC147" s="211" t="e">
        <f>RANK(AB147, AB$147:AB$161)</f>
        <v>#DIV/0!</v>
      </c>
      <c r="AD147" s="501" t="e">
        <f>AVERAGE(AB147:AB161)</f>
        <v>#DIV/0!</v>
      </c>
      <c r="AE147" s="209"/>
      <c r="AF147" s="209"/>
      <c r="AG147" s="214" t="e">
        <f t="shared" ref="AG147:AG160" si="179">AF147/AE147</f>
        <v>#DIV/0!</v>
      </c>
      <c r="AH147" s="211" t="e">
        <f>RANK(AG147, AG$147:AG$161)</f>
        <v>#DIV/0!</v>
      </c>
      <c r="AI147" s="501" t="e">
        <f>AVERAGE(AG147:AG161)</f>
        <v>#DIV/0!</v>
      </c>
      <c r="AJ147" s="209"/>
      <c r="AK147" s="209"/>
      <c r="AL147" s="214" t="e">
        <f t="shared" ref="AL147:AL160" si="180">AK147/AJ147</f>
        <v>#DIV/0!</v>
      </c>
      <c r="AM147" s="211" t="e">
        <f>RANK(AL147, AL$147:AL$161)</f>
        <v>#DIV/0!</v>
      </c>
      <c r="AN147" s="501" t="e">
        <f>AVERAGE(AL147:AL161)</f>
        <v>#DIV/0!</v>
      </c>
      <c r="AO147" s="209"/>
      <c r="AP147" s="209"/>
      <c r="AQ147" s="214" t="e">
        <f t="shared" ref="AQ147:AQ160" si="181">AP147/AO147</f>
        <v>#DIV/0!</v>
      </c>
      <c r="AR147" s="211" t="e">
        <f>RANK(AQ147, AQ$147:AQ$161)</f>
        <v>#DIV/0!</v>
      </c>
      <c r="AS147" s="501" t="e">
        <f>AVERAGE(AQ147:AQ161)</f>
        <v>#DIV/0!</v>
      </c>
      <c r="AT147" s="209"/>
      <c r="AU147" s="209"/>
      <c r="AV147" s="214" t="e">
        <f t="shared" ref="AV147:AV160" si="182">AU147/AT147</f>
        <v>#DIV/0!</v>
      </c>
      <c r="AW147" s="211" t="e">
        <f>RANK(AV147, AV$147:AV$161)</f>
        <v>#DIV/0!</v>
      </c>
      <c r="AX147" s="501" t="e">
        <f>AVERAGE(AV147:AV161)</f>
        <v>#DIV/0!</v>
      </c>
    </row>
    <row r="148" spans="2:50" ht="14.25" customHeight="1">
      <c r="B148" s="460"/>
      <c r="C148" s="209">
        <v>2</v>
      </c>
      <c r="D148" s="212"/>
      <c r="E148" s="209"/>
      <c r="F148" s="209"/>
      <c r="G148" s="214" t="e">
        <f t="shared" si="175"/>
        <v>#DIV/0!</v>
      </c>
      <c r="H148" s="501"/>
      <c r="I148" s="215" t="e">
        <f t="shared" ref="I148:K161" si="183">AVERAGE(P148,U148,Z148,AE148,AJ148,AO148,AT148)</f>
        <v>#DIV/0!</v>
      </c>
      <c r="J148" s="215" t="e">
        <f t="shared" si="183"/>
        <v>#DIV/0!</v>
      </c>
      <c r="K148" s="216" t="e">
        <f t="shared" si="183"/>
        <v>#DIV/0!</v>
      </c>
      <c r="L148" s="502"/>
      <c r="M148" s="215" t="e">
        <f>RANK(K148, K$147:$K$161)</f>
        <v>#DIV/0!</v>
      </c>
      <c r="N148" s="460"/>
      <c r="O148" s="460"/>
      <c r="P148" s="209"/>
      <c r="Q148" s="209"/>
      <c r="R148" s="214" t="e">
        <f t="shared" si="176"/>
        <v>#DIV/0!</v>
      </c>
      <c r="S148" s="211" t="e">
        <f t="shared" ref="S148:S161" si="184">RANK(R148, R$147:R$161)</f>
        <v>#DIV/0!</v>
      </c>
      <c r="T148" s="501"/>
      <c r="U148" s="209"/>
      <c r="V148" s="209"/>
      <c r="W148" s="214" t="e">
        <f t="shared" si="177"/>
        <v>#DIV/0!</v>
      </c>
      <c r="X148" s="211" t="e">
        <f t="shared" ref="X148:X161" si="185">RANK(W148, W$147:W$161)</f>
        <v>#DIV/0!</v>
      </c>
      <c r="Y148" s="501"/>
      <c r="Z148" s="209"/>
      <c r="AA148" s="209"/>
      <c r="AB148" s="214" t="e">
        <f t="shared" si="178"/>
        <v>#DIV/0!</v>
      </c>
      <c r="AC148" s="211" t="e">
        <f t="shared" ref="AC148:AC161" si="186">RANK(AB148, AB$147:AB$161)</f>
        <v>#DIV/0!</v>
      </c>
      <c r="AD148" s="501"/>
      <c r="AE148" s="209"/>
      <c r="AF148" s="209"/>
      <c r="AG148" s="214" t="e">
        <f t="shared" si="179"/>
        <v>#DIV/0!</v>
      </c>
      <c r="AH148" s="211" t="e">
        <f t="shared" ref="AH148:AH161" si="187">RANK(AG148, AG$147:AG$161)</f>
        <v>#DIV/0!</v>
      </c>
      <c r="AI148" s="501"/>
      <c r="AJ148" s="209"/>
      <c r="AK148" s="209"/>
      <c r="AL148" s="214" t="e">
        <f t="shared" si="180"/>
        <v>#DIV/0!</v>
      </c>
      <c r="AM148" s="211" t="e">
        <f t="shared" ref="AM148:AM161" si="188">RANK(AL148, AL$147:AL$161)</f>
        <v>#DIV/0!</v>
      </c>
      <c r="AN148" s="501"/>
      <c r="AO148" s="209"/>
      <c r="AP148" s="209"/>
      <c r="AQ148" s="214" t="e">
        <f t="shared" si="181"/>
        <v>#DIV/0!</v>
      </c>
      <c r="AR148" s="211" t="e">
        <f t="shared" ref="AR148:AR161" si="189">RANK(AQ148, AQ$147:AQ$161)</f>
        <v>#DIV/0!</v>
      </c>
      <c r="AS148" s="501"/>
      <c r="AT148" s="209"/>
      <c r="AU148" s="209"/>
      <c r="AV148" s="214" t="e">
        <f t="shared" si="182"/>
        <v>#DIV/0!</v>
      </c>
      <c r="AW148" s="211" t="e">
        <f t="shared" ref="AW148:AW161" si="190">RANK(AV148, AV$147:AV$161)</f>
        <v>#DIV/0!</v>
      </c>
      <c r="AX148" s="501"/>
    </row>
    <row r="149" spans="2:50" ht="14.25" customHeight="1">
      <c r="B149" s="460"/>
      <c r="C149" s="209">
        <v>3</v>
      </c>
      <c r="D149" s="212"/>
      <c r="E149" s="209"/>
      <c r="F149" s="209"/>
      <c r="G149" s="214" t="e">
        <f t="shared" si="175"/>
        <v>#DIV/0!</v>
      </c>
      <c r="H149" s="501"/>
      <c r="I149" s="215" t="e">
        <f t="shared" si="183"/>
        <v>#DIV/0!</v>
      </c>
      <c r="J149" s="215" t="e">
        <f t="shared" si="183"/>
        <v>#DIV/0!</v>
      </c>
      <c r="K149" s="216" t="e">
        <f t="shared" si="183"/>
        <v>#DIV/0!</v>
      </c>
      <c r="L149" s="502"/>
      <c r="M149" s="215" t="e">
        <f>RANK(K149, K$147:$K$161)</f>
        <v>#DIV/0!</v>
      </c>
      <c r="N149" s="460"/>
      <c r="O149" s="460"/>
      <c r="P149" s="209"/>
      <c r="Q149" s="209"/>
      <c r="R149" s="214" t="e">
        <f t="shared" si="176"/>
        <v>#DIV/0!</v>
      </c>
      <c r="S149" s="211" t="e">
        <f t="shared" si="184"/>
        <v>#DIV/0!</v>
      </c>
      <c r="T149" s="501"/>
      <c r="U149" s="209"/>
      <c r="V149" s="209"/>
      <c r="W149" s="214" t="e">
        <f t="shared" si="177"/>
        <v>#DIV/0!</v>
      </c>
      <c r="X149" s="211" t="e">
        <f t="shared" si="185"/>
        <v>#DIV/0!</v>
      </c>
      <c r="Y149" s="501"/>
      <c r="Z149" s="209"/>
      <c r="AA149" s="209"/>
      <c r="AB149" s="214" t="e">
        <f t="shared" si="178"/>
        <v>#DIV/0!</v>
      </c>
      <c r="AC149" s="211" t="e">
        <f t="shared" si="186"/>
        <v>#DIV/0!</v>
      </c>
      <c r="AD149" s="501"/>
      <c r="AE149" s="209"/>
      <c r="AF149" s="209"/>
      <c r="AG149" s="214" t="e">
        <f t="shared" si="179"/>
        <v>#DIV/0!</v>
      </c>
      <c r="AH149" s="211" t="e">
        <f t="shared" si="187"/>
        <v>#DIV/0!</v>
      </c>
      <c r="AI149" s="501"/>
      <c r="AJ149" s="209"/>
      <c r="AK149" s="209"/>
      <c r="AL149" s="214" t="e">
        <f t="shared" si="180"/>
        <v>#DIV/0!</v>
      </c>
      <c r="AM149" s="211" t="e">
        <f t="shared" si="188"/>
        <v>#DIV/0!</v>
      </c>
      <c r="AN149" s="501"/>
      <c r="AO149" s="209"/>
      <c r="AP149" s="209"/>
      <c r="AQ149" s="214" t="e">
        <f t="shared" si="181"/>
        <v>#DIV/0!</v>
      </c>
      <c r="AR149" s="211" t="e">
        <f t="shared" si="189"/>
        <v>#DIV/0!</v>
      </c>
      <c r="AS149" s="501"/>
      <c r="AT149" s="209"/>
      <c r="AU149" s="209"/>
      <c r="AV149" s="214" t="e">
        <f t="shared" si="182"/>
        <v>#DIV/0!</v>
      </c>
      <c r="AW149" s="211" t="e">
        <f t="shared" si="190"/>
        <v>#DIV/0!</v>
      </c>
      <c r="AX149" s="501"/>
    </row>
    <row r="150" spans="2:50" ht="14.25" customHeight="1">
      <c r="B150" s="460"/>
      <c r="C150" s="209">
        <v>4</v>
      </c>
      <c r="D150" s="212"/>
      <c r="E150" s="209"/>
      <c r="F150" s="209"/>
      <c r="G150" s="214" t="e">
        <f t="shared" si="175"/>
        <v>#DIV/0!</v>
      </c>
      <c r="H150" s="501"/>
      <c r="I150" s="215" t="e">
        <f t="shared" si="183"/>
        <v>#DIV/0!</v>
      </c>
      <c r="J150" s="215" t="e">
        <f t="shared" si="183"/>
        <v>#DIV/0!</v>
      </c>
      <c r="K150" s="216" t="e">
        <f t="shared" si="183"/>
        <v>#DIV/0!</v>
      </c>
      <c r="L150" s="502"/>
      <c r="M150" s="215" t="e">
        <f>RANK(K150, K$147:$K$161)</f>
        <v>#DIV/0!</v>
      </c>
      <c r="N150" s="460"/>
      <c r="O150" s="460"/>
      <c r="P150" s="209"/>
      <c r="Q150" s="209"/>
      <c r="R150" s="214" t="e">
        <f t="shared" si="176"/>
        <v>#DIV/0!</v>
      </c>
      <c r="S150" s="211" t="e">
        <f>RANK(R150, R$147:R$161)</f>
        <v>#DIV/0!</v>
      </c>
      <c r="T150" s="501"/>
      <c r="U150" s="209"/>
      <c r="V150" s="209"/>
      <c r="W150" s="214" t="e">
        <f t="shared" si="177"/>
        <v>#DIV/0!</v>
      </c>
      <c r="X150" s="211" t="e">
        <f>RANK(W150, W$147:W$161)</f>
        <v>#DIV/0!</v>
      </c>
      <c r="Y150" s="501"/>
      <c r="Z150" s="209"/>
      <c r="AA150" s="209"/>
      <c r="AB150" s="214" t="e">
        <f t="shared" si="178"/>
        <v>#DIV/0!</v>
      </c>
      <c r="AC150" s="211" t="e">
        <f>RANK(AB150, AB$147:AB$161)</f>
        <v>#DIV/0!</v>
      </c>
      <c r="AD150" s="501"/>
      <c r="AE150" s="209"/>
      <c r="AF150" s="209"/>
      <c r="AG150" s="214" t="e">
        <f t="shared" si="179"/>
        <v>#DIV/0!</v>
      </c>
      <c r="AH150" s="211" t="e">
        <f>RANK(AG150, AG$147:AG$161)</f>
        <v>#DIV/0!</v>
      </c>
      <c r="AI150" s="501"/>
      <c r="AJ150" s="209"/>
      <c r="AK150" s="209"/>
      <c r="AL150" s="214" t="e">
        <f t="shared" si="180"/>
        <v>#DIV/0!</v>
      </c>
      <c r="AM150" s="211" t="e">
        <f>RANK(AL150, AL$147:AL$161)</f>
        <v>#DIV/0!</v>
      </c>
      <c r="AN150" s="501"/>
      <c r="AO150" s="209"/>
      <c r="AP150" s="209"/>
      <c r="AQ150" s="214" t="e">
        <f t="shared" si="181"/>
        <v>#DIV/0!</v>
      </c>
      <c r="AR150" s="211" t="e">
        <f>RANK(AQ150, AQ$147:AQ$161)</f>
        <v>#DIV/0!</v>
      </c>
      <c r="AS150" s="501"/>
      <c r="AT150" s="209"/>
      <c r="AU150" s="209"/>
      <c r="AV150" s="214" t="e">
        <f t="shared" si="182"/>
        <v>#DIV/0!</v>
      </c>
      <c r="AW150" s="211" t="e">
        <f>RANK(AV150, AV$147:AV$161)</f>
        <v>#DIV/0!</v>
      </c>
      <c r="AX150" s="501"/>
    </row>
    <row r="151" spans="2:50" ht="14.25" customHeight="1">
      <c r="B151" s="460"/>
      <c r="C151" s="209">
        <v>5</v>
      </c>
      <c r="D151" s="212"/>
      <c r="E151" s="209"/>
      <c r="F151" s="209"/>
      <c r="G151" s="214" t="e">
        <f t="shared" si="175"/>
        <v>#DIV/0!</v>
      </c>
      <c r="H151" s="501"/>
      <c r="I151" s="215" t="e">
        <f t="shared" si="183"/>
        <v>#DIV/0!</v>
      </c>
      <c r="J151" s="215" t="e">
        <f t="shared" si="183"/>
        <v>#DIV/0!</v>
      </c>
      <c r="K151" s="216" t="e">
        <f t="shared" si="183"/>
        <v>#DIV/0!</v>
      </c>
      <c r="L151" s="502"/>
      <c r="M151" s="215" t="e">
        <f>RANK(K151, K$147:$K$161)</f>
        <v>#DIV/0!</v>
      </c>
      <c r="N151" s="460"/>
      <c r="O151" s="460"/>
      <c r="P151" s="209"/>
      <c r="Q151" s="209"/>
      <c r="R151" s="214" t="e">
        <f t="shared" si="176"/>
        <v>#DIV/0!</v>
      </c>
      <c r="S151" s="211" t="e">
        <f t="shared" si="184"/>
        <v>#DIV/0!</v>
      </c>
      <c r="T151" s="501"/>
      <c r="U151" s="209"/>
      <c r="V151" s="209"/>
      <c r="W151" s="214" t="e">
        <f t="shared" si="177"/>
        <v>#DIV/0!</v>
      </c>
      <c r="X151" s="211" t="e">
        <f t="shared" si="185"/>
        <v>#DIV/0!</v>
      </c>
      <c r="Y151" s="501"/>
      <c r="Z151" s="209"/>
      <c r="AA151" s="209"/>
      <c r="AB151" s="214" t="e">
        <f t="shared" si="178"/>
        <v>#DIV/0!</v>
      </c>
      <c r="AC151" s="211" t="e">
        <f t="shared" si="186"/>
        <v>#DIV/0!</v>
      </c>
      <c r="AD151" s="501"/>
      <c r="AE151" s="209"/>
      <c r="AF151" s="209"/>
      <c r="AG151" s="214" t="e">
        <f t="shared" si="179"/>
        <v>#DIV/0!</v>
      </c>
      <c r="AH151" s="211" t="e">
        <f t="shared" si="187"/>
        <v>#DIV/0!</v>
      </c>
      <c r="AI151" s="501"/>
      <c r="AJ151" s="209"/>
      <c r="AK151" s="209"/>
      <c r="AL151" s="214" t="e">
        <f t="shared" si="180"/>
        <v>#DIV/0!</v>
      </c>
      <c r="AM151" s="211" t="e">
        <f t="shared" si="188"/>
        <v>#DIV/0!</v>
      </c>
      <c r="AN151" s="501"/>
      <c r="AO151" s="209"/>
      <c r="AP151" s="209"/>
      <c r="AQ151" s="214" t="e">
        <f t="shared" si="181"/>
        <v>#DIV/0!</v>
      </c>
      <c r="AR151" s="211" t="e">
        <f t="shared" si="189"/>
        <v>#DIV/0!</v>
      </c>
      <c r="AS151" s="501"/>
      <c r="AT151" s="209"/>
      <c r="AU151" s="209"/>
      <c r="AV151" s="214" t="e">
        <f t="shared" si="182"/>
        <v>#DIV/0!</v>
      </c>
      <c r="AW151" s="211" t="e">
        <f t="shared" si="190"/>
        <v>#DIV/0!</v>
      </c>
      <c r="AX151" s="501"/>
    </row>
    <row r="152" spans="2:50" ht="14.25" customHeight="1">
      <c r="B152" s="460"/>
      <c r="C152" s="209">
        <v>6</v>
      </c>
      <c r="D152" s="212"/>
      <c r="E152" s="209"/>
      <c r="F152" s="209"/>
      <c r="G152" s="214" t="e">
        <f t="shared" si="175"/>
        <v>#DIV/0!</v>
      </c>
      <c r="H152" s="501"/>
      <c r="I152" s="215" t="e">
        <f t="shared" si="183"/>
        <v>#DIV/0!</v>
      </c>
      <c r="J152" s="215" t="e">
        <f t="shared" si="183"/>
        <v>#DIV/0!</v>
      </c>
      <c r="K152" s="216" t="e">
        <f t="shared" si="183"/>
        <v>#DIV/0!</v>
      </c>
      <c r="L152" s="502"/>
      <c r="M152" s="215" t="e">
        <f>RANK(K152, K$147:$K$161)</f>
        <v>#DIV/0!</v>
      </c>
      <c r="N152" s="460"/>
      <c r="O152" s="460"/>
      <c r="P152" s="209"/>
      <c r="Q152" s="209"/>
      <c r="R152" s="214" t="e">
        <f t="shared" si="176"/>
        <v>#DIV/0!</v>
      </c>
      <c r="S152" s="211" t="e">
        <f t="shared" si="184"/>
        <v>#DIV/0!</v>
      </c>
      <c r="T152" s="501"/>
      <c r="U152" s="209"/>
      <c r="V152" s="209"/>
      <c r="W152" s="214" t="e">
        <f t="shared" si="177"/>
        <v>#DIV/0!</v>
      </c>
      <c r="X152" s="211" t="e">
        <f t="shared" si="185"/>
        <v>#DIV/0!</v>
      </c>
      <c r="Y152" s="501"/>
      <c r="Z152" s="209"/>
      <c r="AA152" s="209"/>
      <c r="AB152" s="214" t="e">
        <f t="shared" si="178"/>
        <v>#DIV/0!</v>
      </c>
      <c r="AC152" s="211" t="e">
        <f t="shared" si="186"/>
        <v>#DIV/0!</v>
      </c>
      <c r="AD152" s="501"/>
      <c r="AE152" s="209"/>
      <c r="AF152" s="209"/>
      <c r="AG152" s="214" t="e">
        <f t="shared" si="179"/>
        <v>#DIV/0!</v>
      </c>
      <c r="AH152" s="211" t="e">
        <f t="shared" si="187"/>
        <v>#DIV/0!</v>
      </c>
      <c r="AI152" s="501"/>
      <c r="AJ152" s="209"/>
      <c r="AK152" s="209"/>
      <c r="AL152" s="214" t="e">
        <f t="shared" si="180"/>
        <v>#DIV/0!</v>
      </c>
      <c r="AM152" s="211" t="e">
        <f t="shared" si="188"/>
        <v>#DIV/0!</v>
      </c>
      <c r="AN152" s="501"/>
      <c r="AO152" s="209"/>
      <c r="AP152" s="209"/>
      <c r="AQ152" s="214" t="e">
        <f t="shared" si="181"/>
        <v>#DIV/0!</v>
      </c>
      <c r="AR152" s="211" t="e">
        <f t="shared" si="189"/>
        <v>#DIV/0!</v>
      </c>
      <c r="AS152" s="501"/>
      <c r="AT152" s="209"/>
      <c r="AU152" s="209"/>
      <c r="AV152" s="214" t="e">
        <f t="shared" si="182"/>
        <v>#DIV/0!</v>
      </c>
      <c r="AW152" s="211" t="e">
        <f t="shared" si="190"/>
        <v>#DIV/0!</v>
      </c>
      <c r="AX152" s="501"/>
    </row>
    <row r="153" spans="2:50" ht="14.25" customHeight="1">
      <c r="B153" s="460"/>
      <c r="C153" s="209">
        <v>7</v>
      </c>
      <c r="D153" s="212"/>
      <c r="E153" s="209"/>
      <c r="F153" s="209"/>
      <c r="G153" s="214" t="e">
        <f t="shared" si="175"/>
        <v>#DIV/0!</v>
      </c>
      <c r="H153" s="501"/>
      <c r="I153" s="215" t="e">
        <f t="shared" si="183"/>
        <v>#DIV/0!</v>
      </c>
      <c r="J153" s="215" t="e">
        <f t="shared" si="183"/>
        <v>#DIV/0!</v>
      </c>
      <c r="K153" s="216" t="e">
        <f t="shared" si="183"/>
        <v>#DIV/0!</v>
      </c>
      <c r="L153" s="502"/>
      <c r="M153" s="215" t="e">
        <f>RANK(K153, K$147:$K$161)</f>
        <v>#DIV/0!</v>
      </c>
      <c r="N153" s="460"/>
      <c r="O153" s="460"/>
      <c r="P153" s="209"/>
      <c r="Q153" s="209"/>
      <c r="R153" s="214" t="e">
        <f t="shared" si="176"/>
        <v>#DIV/0!</v>
      </c>
      <c r="S153" s="211" t="e">
        <f t="shared" si="184"/>
        <v>#DIV/0!</v>
      </c>
      <c r="T153" s="501"/>
      <c r="U153" s="209"/>
      <c r="V153" s="209"/>
      <c r="W153" s="214" t="e">
        <f t="shared" si="177"/>
        <v>#DIV/0!</v>
      </c>
      <c r="X153" s="211" t="e">
        <f t="shared" si="185"/>
        <v>#DIV/0!</v>
      </c>
      <c r="Y153" s="501"/>
      <c r="Z153" s="209"/>
      <c r="AA153" s="209"/>
      <c r="AB153" s="214" t="e">
        <f t="shared" si="178"/>
        <v>#DIV/0!</v>
      </c>
      <c r="AC153" s="211" t="e">
        <f t="shared" si="186"/>
        <v>#DIV/0!</v>
      </c>
      <c r="AD153" s="501"/>
      <c r="AE153" s="209"/>
      <c r="AF153" s="209"/>
      <c r="AG153" s="214" t="e">
        <f t="shared" si="179"/>
        <v>#DIV/0!</v>
      </c>
      <c r="AH153" s="211" t="e">
        <f t="shared" si="187"/>
        <v>#DIV/0!</v>
      </c>
      <c r="AI153" s="501"/>
      <c r="AJ153" s="209"/>
      <c r="AK153" s="209"/>
      <c r="AL153" s="214" t="e">
        <f t="shared" si="180"/>
        <v>#DIV/0!</v>
      </c>
      <c r="AM153" s="211" t="e">
        <f t="shared" si="188"/>
        <v>#DIV/0!</v>
      </c>
      <c r="AN153" s="501"/>
      <c r="AO153" s="209"/>
      <c r="AP153" s="209"/>
      <c r="AQ153" s="214" t="e">
        <f t="shared" si="181"/>
        <v>#DIV/0!</v>
      </c>
      <c r="AR153" s="211" t="e">
        <f t="shared" si="189"/>
        <v>#DIV/0!</v>
      </c>
      <c r="AS153" s="501"/>
      <c r="AT153" s="209"/>
      <c r="AU153" s="209"/>
      <c r="AV153" s="214" t="e">
        <f t="shared" si="182"/>
        <v>#DIV/0!</v>
      </c>
      <c r="AW153" s="211" t="e">
        <f t="shared" si="190"/>
        <v>#DIV/0!</v>
      </c>
      <c r="AX153" s="501"/>
    </row>
    <row r="154" spans="2:50" ht="14.25" customHeight="1">
      <c r="B154" s="460"/>
      <c r="C154" s="209">
        <v>8</v>
      </c>
      <c r="D154" s="212"/>
      <c r="E154" s="209"/>
      <c r="F154" s="209"/>
      <c r="G154" s="214" t="e">
        <f t="shared" si="175"/>
        <v>#DIV/0!</v>
      </c>
      <c r="H154" s="501"/>
      <c r="I154" s="215" t="e">
        <f t="shared" si="183"/>
        <v>#DIV/0!</v>
      </c>
      <c r="J154" s="215" t="e">
        <f t="shared" si="183"/>
        <v>#DIV/0!</v>
      </c>
      <c r="K154" s="216" t="e">
        <f t="shared" si="183"/>
        <v>#DIV/0!</v>
      </c>
      <c r="L154" s="502"/>
      <c r="M154" s="215" t="e">
        <f>RANK(K154, K$147:$K$161)</f>
        <v>#DIV/0!</v>
      </c>
      <c r="N154" s="460"/>
      <c r="O154" s="460"/>
      <c r="P154" s="209"/>
      <c r="Q154" s="209"/>
      <c r="R154" s="214" t="e">
        <f t="shared" si="176"/>
        <v>#DIV/0!</v>
      </c>
      <c r="S154" s="211" t="e">
        <f t="shared" si="184"/>
        <v>#DIV/0!</v>
      </c>
      <c r="T154" s="501"/>
      <c r="U154" s="209"/>
      <c r="V154" s="209"/>
      <c r="W154" s="214" t="e">
        <f t="shared" si="177"/>
        <v>#DIV/0!</v>
      </c>
      <c r="X154" s="211" t="e">
        <f t="shared" si="185"/>
        <v>#DIV/0!</v>
      </c>
      <c r="Y154" s="501"/>
      <c r="Z154" s="209"/>
      <c r="AA154" s="209"/>
      <c r="AB154" s="214" t="e">
        <f t="shared" si="178"/>
        <v>#DIV/0!</v>
      </c>
      <c r="AC154" s="211" t="e">
        <f t="shared" si="186"/>
        <v>#DIV/0!</v>
      </c>
      <c r="AD154" s="501"/>
      <c r="AE154" s="209"/>
      <c r="AF154" s="209"/>
      <c r="AG154" s="214" t="e">
        <f t="shared" si="179"/>
        <v>#DIV/0!</v>
      </c>
      <c r="AH154" s="211" t="e">
        <f t="shared" si="187"/>
        <v>#DIV/0!</v>
      </c>
      <c r="AI154" s="501"/>
      <c r="AJ154" s="209"/>
      <c r="AK154" s="209"/>
      <c r="AL154" s="214" t="e">
        <f t="shared" si="180"/>
        <v>#DIV/0!</v>
      </c>
      <c r="AM154" s="211" t="e">
        <f t="shared" si="188"/>
        <v>#DIV/0!</v>
      </c>
      <c r="AN154" s="501"/>
      <c r="AO154" s="209"/>
      <c r="AP154" s="209"/>
      <c r="AQ154" s="214" t="e">
        <f t="shared" si="181"/>
        <v>#DIV/0!</v>
      </c>
      <c r="AR154" s="211" t="e">
        <f t="shared" si="189"/>
        <v>#DIV/0!</v>
      </c>
      <c r="AS154" s="501"/>
      <c r="AT154" s="209"/>
      <c r="AU154" s="209"/>
      <c r="AV154" s="214" t="e">
        <f t="shared" si="182"/>
        <v>#DIV/0!</v>
      </c>
      <c r="AW154" s="211" t="e">
        <f t="shared" si="190"/>
        <v>#DIV/0!</v>
      </c>
      <c r="AX154" s="501"/>
    </row>
    <row r="155" spans="2:50" ht="14.25" customHeight="1">
      <c r="B155" s="460"/>
      <c r="C155" s="209">
        <v>9</v>
      </c>
      <c r="D155" s="212"/>
      <c r="E155" s="209"/>
      <c r="F155" s="209"/>
      <c r="G155" s="214" t="e">
        <f t="shared" si="175"/>
        <v>#DIV/0!</v>
      </c>
      <c r="H155" s="501"/>
      <c r="I155" s="215" t="e">
        <f t="shared" si="183"/>
        <v>#DIV/0!</v>
      </c>
      <c r="J155" s="215" t="e">
        <f t="shared" si="183"/>
        <v>#DIV/0!</v>
      </c>
      <c r="K155" s="216" t="e">
        <f t="shared" si="183"/>
        <v>#DIV/0!</v>
      </c>
      <c r="L155" s="502"/>
      <c r="M155" s="215" t="e">
        <f>RANK(K155, K$147:$K$161)</f>
        <v>#DIV/0!</v>
      </c>
      <c r="N155" s="460"/>
      <c r="O155" s="460"/>
      <c r="P155" s="209"/>
      <c r="Q155" s="209"/>
      <c r="R155" s="214" t="e">
        <f t="shared" si="176"/>
        <v>#DIV/0!</v>
      </c>
      <c r="S155" s="211" t="e">
        <f t="shared" si="184"/>
        <v>#DIV/0!</v>
      </c>
      <c r="T155" s="501"/>
      <c r="U155" s="209"/>
      <c r="V155" s="209"/>
      <c r="W155" s="214" t="e">
        <f t="shared" si="177"/>
        <v>#DIV/0!</v>
      </c>
      <c r="X155" s="211" t="e">
        <f t="shared" si="185"/>
        <v>#DIV/0!</v>
      </c>
      <c r="Y155" s="501"/>
      <c r="Z155" s="209"/>
      <c r="AA155" s="209"/>
      <c r="AB155" s="214" t="e">
        <f t="shared" si="178"/>
        <v>#DIV/0!</v>
      </c>
      <c r="AC155" s="211" t="e">
        <f t="shared" si="186"/>
        <v>#DIV/0!</v>
      </c>
      <c r="AD155" s="501"/>
      <c r="AE155" s="209"/>
      <c r="AF155" s="209"/>
      <c r="AG155" s="214" t="e">
        <f t="shared" si="179"/>
        <v>#DIV/0!</v>
      </c>
      <c r="AH155" s="211" t="e">
        <f t="shared" si="187"/>
        <v>#DIV/0!</v>
      </c>
      <c r="AI155" s="501"/>
      <c r="AJ155" s="209"/>
      <c r="AK155" s="209"/>
      <c r="AL155" s="214" t="e">
        <f t="shared" si="180"/>
        <v>#DIV/0!</v>
      </c>
      <c r="AM155" s="211" t="e">
        <f t="shared" si="188"/>
        <v>#DIV/0!</v>
      </c>
      <c r="AN155" s="501"/>
      <c r="AO155" s="209"/>
      <c r="AP155" s="209"/>
      <c r="AQ155" s="214" t="e">
        <f t="shared" si="181"/>
        <v>#DIV/0!</v>
      </c>
      <c r="AR155" s="211" t="e">
        <f t="shared" si="189"/>
        <v>#DIV/0!</v>
      </c>
      <c r="AS155" s="501"/>
      <c r="AT155" s="209"/>
      <c r="AU155" s="209"/>
      <c r="AV155" s="214" t="e">
        <f t="shared" si="182"/>
        <v>#DIV/0!</v>
      </c>
      <c r="AW155" s="211" t="e">
        <f t="shared" si="190"/>
        <v>#DIV/0!</v>
      </c>
      <c r="AX155" s="501"/>
    </row>
    <row r="156" spans="2:50" ht="14.25" customHeight="1">
      <c r="B156" s="460"/>
      <c r="C156" s="209">
        <v>10</v>
      </c>
      <c r="D156" s="212"/>
      <c r="E156" s="209"/>
      <c r="F156" s="209"/>
      <c r="G156" s="214" t="e">
        <f t="shared" si="175"/>
        <v>#DIV/0!</v>
      </c>
      <c r="H156" s="501"/>
      <c r="I156" s="215" t="e">
        <f t="shared" si="183"/>
        <v>#DIV/0!</v>
      </c>
      <c r="J156" s="215" t="e">
        <f t="shared" si="183"/>
        <v>#DIV/0!</v>
      </c>
      <c r="K156" s="216" t="e">
        <f t="shared" si="183"/>
        <v>#DIV/0!</v>
      </c>
      <c r="L156" s="502"/>
      <c r="M156" s="215" t="e">
        <f>RANK(K156, K$147:$K$161)</f>
        <v>#DIV/0!</v>
      </c>
      <c r="N156" s="460"/>
      <c r="O156" s="460"/>
      <c r="P156" s="209"/>
      <c r="Q156" s="209"/>
      <c r="R156" s="214" t="e">
        <f t="shared" si="176"/>
        <v>#DIV/0!</v>
      </c>
      <c r="S156" s="211" t="e">
        <f t="shared" si="184"/>
        <v>#DIV/0!</v>
      </c>
      <c r="T156" s="501"/>
      <c r="U156" s="209"/>
      <c r="V156" s="209"/>
      <c r="W156" s="214" t="e">
        <f t="shared" si="177"/>
        <v>#DIV/0!</v>
      </c>
      <c r="X156" s="211" t="e">
        <f t="shared" si="185"/>
        <v>#DIV/0!</v>
      </c>
      <c r="Y156" s="501"/>
      <c r="Z156" s="209"/>
      <c r="AA156" s="209"/>
      <c r="AB156" s="214" t="e">
        <f t="shared" si="178"/>
        <v>#DIV/0!</v>
      </c>
      <c r="AC156" s="211" t="e">
        <f t="shared" si="186"/>
        <v>#DIV/0!</v>
      </c>
      <c r="AD156" s="501"/>
      <c r="AE156" s="209"/>
      <c r="AF156" s="209"/>
      <c r="AG156" s="214" t="e">
        <f t="shared" si="179"/>
        <v>#DIV/0!</v>
      </c>
      <c r="AH156" s="211" t="e">
        <f t="shared" si="187"/>
        <v>#DIV/0!</v>
      </c>
      <c r="AI156" s="501"/>
      <c r="AJ156" s="209"/>
      <c r="AK156" s="209"/>
      <c r="AL156" s="214" t="e">
        <f t="shared" si="180"/>
        <v>#DIV/0!</v>
      </c>
      <c r="AM156" s="211" t="e">
        <f t="shared" si="188"/>
        <v>#DIV/0!</v>
      </c>
      <c r="AN156" s="501"/>
      <c r="AO156" s="209"/>
      <c r="AP156" s="209"/>
      <c r="AQ156" s="214" t="e">
        <f t="shared" si="181"/>
        <v>#DIV/0!</v>
      </c>
      <c r="AR156" s="211" t="e">
        <f t="shared" si="189"/>
        <v>#DIV/0!</v>
      </c>
      <c r="AS156" s="501"/>
      <c r="AT156" s="209"/>
      <c r="AU156" s="209"/>
      <c r="AV156" s="214" t="e">
        <f t="shared" si="182"/>
        <v>#DIV/0!</v>
      </c>
      <c r="AW156" s="211" t="e">
        <f t="shared" si="190"/>
        <v>#DIV/0!</v>
      </c>
      <c r="AX156" s="501"/>
    </row>
    <row r="157" spans="2:50" ht="14.25" customHeight="1">
      <c r="B157" s="460"/>
      <c r="C157" s="209">
        <v>11</v>
      </c>
      <c r="D157" s="212"/>
      <c r="E157" s="209"/>
      <c r="F157" s="209"/>
      <c r="G157" s="214" t="e">
        <f t="shared" si="175"/>
        <v>#DIV/0!</v>
      </c>
      <c r="H157" s="501"/>
      <c r="I157" s="215" t="e">
        <f t="shared" si="183"/>
        <v>#DIV/0!</v>
      </c>
      <c r="J157" s="215" t="e">
        <f t="shared" si="183"/>
        <v>#DIV/0!</v>
      </c>
      <c r="K157" s="216" t="e">
        <f t="shared" si="183"/>
        <v>#DIV/0!</v>
      </c>
      <c r="L157" s="502"/>
      <c r="M157" s="215" t="e">
        <f>RANK(K157, K$147:$K$161)</f>
        <v>#DIV/0!</v>
      </c>
      <c r="N157" s="460"/>
      <c r="O157" s="460"/>
      <c r="P157" s="209"/>
      <c r="Q157" s="209"/>
      <c r="R157" s="214" t="e">
        <f t="shared" si="176"/>
        <v>#DIV/0!</v>
      </c>
      <c r="S157" s="211" t="e">
        <f t="shared" si="184"/>
        <v>#DIV/0!</v>
      </c>
      <c r="T157" s="501"/>
      <c r="U157" s="209"/>
      <c r="V157" s="209"/>
      <c r="W157" s="214" t="e">
        <f t="shared" si="177"/>
        <v>#DIV/0!</v>
      </c>
      <c r="X157" s="211" t="e">
        <f t="shared" si="185"/>
        <v>#DIV/0!</v>
      </c>
      <c r="Y157" s="501"/>
      <c r="Z157" s="209"/>
      <c r="AA157" s="209"/>
      <c r="AB157" s="214" t="e">
        <f t="shared" si="178"/>
        <v>#DIV/0!</v>
      </c>
      <c r="AC157" s="211" t="e">
        <f t="shared" si="186"/>
        <v>#DIV/0!</v>
      </c>
      <c r="AD157" s="501"/>
      <c r="AE157" s="209"/>
      <c r="AF157" s="209"/>
      <c r="AG157" s="214" t="e">
        <f t="shared" si="179"/>
        <v>#DIV/0!</v>
      </c>
      <c r="AH157" s="211" t="e">
        <f t="shared" si="187"/>
        <v>#DIV/0!</v>
      </c>
      <c r="AI157" s="501"/>
      <c r="AJ157" s="209"/>
      <c r="AK157" s="209"/>
      <c r="AL157" s="214" t="e">
        <f t="shared" si="180"/>
        <v>#DIV/0!</v>
      </c>
      <c r="AM157" s="211" t="e">
        <f t="shared" si="188"/>
        <v>#DIV/0!</v>
      </c>
      <c r="AN157" s="501"/>
      <c r="AO157" s="209"/>
      <c r="AP157" s="209"/>
      <c r="AQ157" s="214" t="e">
        <f t="shared" si="181"/>
        <v>#DIV/0!</v>
      </c>
      <c r="AR157" s="211" t="e">
        <f t="shared" si="189"/>
        <v>#DIV/0!</v>
      </c>
      <c r="AS157" s="501"/>
      <c r="AT157" s="209"/>
      <c r="AU157" s="209"/>
      <c r="AV157" s="214" t="e">
        <f t="shared" si="182"/>
        <v>#DIV/0!</v>
      </c>
      <c r="AW157" s="211" t="e">
        <f t="shared" si="190"/>
        <v>#DIV/0!</v>
      </c>
      <c r="AX157" s="501"/>
    </row>
    <row r="158" spans="2:50" ht="14.25" customHeight="1">
      <c r="B158" s="460"/>
      <c r="C158" s="209">
        <v>12</v>
      </c>
      <c r="D158" s="212"/>
      <c r="E158" s="209"/>
      <c r="F158" s="209"/>
      <c r="G158" s="214" t="e">
        <f t="shared" si="175"/>
        <v>#DIV/0!</v>
      </c>
      <c r="H158" s="501"/>
      <c r="I158" s="215" t="e">
        <f t="shared" si="183"/>
        <v>#DIV/0!</v>
      </c>
      <c r="J158" s="215" t="e">
        <f t="shared" si="183"/>
        <v>#DIV/0!</v>
      </c>
      <c r="K158" s="216" t="e">
        <f t="shared" si="183"/>
        <v>#DIV/0!</v>
      </c>
      <c r="L158" s="502"/>
      <c r="M158" s="215" t="e">
        <f>RANK(K158, K$147:$K$161)</f>
        <v>#DIV/0!</v>
      </c>
      <c r="N158" s="460"/>
      <c r="O158" s="460"/>
      <c r="P158" s="209"/>
      <c r="Q158" s="209"/>
      <c r="R158" s="214" t="e">
        <f t="shared" si="176"/>
        <v>#DIV/0!</v>
      </c>
      <c r="S158" s="211" t="e">
        <f t="shared" si="184"/>
        <v>#DIV/0!</v>
      </c>
      <c r="T158" s="501"/>
      <c r="U158" s="209"/>
      <c r="V158" s="209"/>
      <c r="W158" s="214" t="e">
        <f t="shared" si="177"/>
        <v>#DIV/0!</v>
      </c>
      <c r="X158" s="211" t="e">
        <f t="shared" si="185"/>
        <v>#DIV/0!</v>
      </c>
      <c r="Y158" s="501"/>
      <c r="Z158" s="209"/>
      <c r="AA158" s="209"/>
      <c r="AB158" s="214" t="e">
        <f t="shared" si="178"/>
        <v>#DIV/0!</v>
      </c>
      <c r="AC158" s="211" t="e">
        <f t="shared" si="186"/>
        <v>#DIV/0!</v>
      </c>
      <c r="AD158" s="501"/>
      <c r="AE158" s="209"/>
      <c r="AF158" s="209"/>
      <c r="AG158" s="214" t="e">
        <f t="shared" si="179"/>
        <v>#DIV/0!</v>
      </c>
      <c r="AH158" s="211" t="e">
        <f t="shared" si="187"/>
        <v>#DIV/0!</v>
      </c>
      <c r="AI158" s="501"/>
      <c r="AJ158" s="209"/>
      <c r="AK158" s="209"/>
      <c r="AL158" s="214" t="e">
        <f t="shared" si="180"/>
        <v>#DIV/0!</v>
      </c>
      <c r="AM158" s="211" t="e">
        <f t="shared" si="188"/>
        <v>#DIV/0!</v>
      </c>
      <c r="AN158" s="501"/>
      <c r="AO158" s="209"/>
      <c r="AP158" s="209"/>
      <c r="AQ158" s="214" t="e">
        <f t="shared" si="181"/>
        <v>#DIV/0!</v>
      </c>
      <c r="AR158" s="211" t="e">
        <f t="shared" si="189"/>
        <v>#DIV/0!</v>
      </c>
      <c r="AS158" s="501"/>
      <c r="AT158" s="209"/>
      <c r="AU158" s="209"/>
      <c r="AV158" s="214" t="e">
        <f t="shared" si="182"/>
        <v>#DIV/0!</v>
      </c>
      <c r="AW158" s="211" t="e">
        <f t="shared" si="190"/>
        <v>#DIV/0!</v>
      </c>
      <c r="AX158" s="501"/>
    </row>
    <row r="159" spans="2:50" ht="14.25" customHeight="1">
      <c r="B159" s="460"/>
      <c r="C159" s="209">
        <v>13</v>
      </c>
      <c r="D159" s="212"/>
      <c r="E159" s="209"/>
      <c r="F159" s="209"/>
      <c r="G159" s="214" t="e">
        <f t="shared" si="175"/>
        <v>#DIV/0!</v>
      </c>
      <c r="H159" s="501"/>
      <c r="I159" s="215" t="e">
        <f t="shared" si="183"/>
        <v>#DIV/0!</v>
      </c>
      <c r="J159" s="215" t="e">
        <f t="shared" si="183"/>
        <v>#DIV/0!</v>
      </c>
      <c r="K159" s="216" t="e">
        <f t="shared" si="183"/>
        <v>#DIV/0!</v>
      </c>
      <c r="L159" s="502"/>
      <c r="M159" s="215" t="e">
        <f>RANK(K159, K$147:$K$161)</f>
        <v>#DIV/0!</v>
      </c>
      <c r="N159" s="460"/>
      <c r="O159" s="460"/>
      <c r="P159" s="209"/>
      <c r="Q159" s="209"/>
      <c r="R159" s="214" t="e">
        <f t="shared" si="176"/>
        <v>#DIV/0!</v>
      </c>
      <c r="S159" s="211" t="e">
        <f t="shared" si="184"/>
        <v>#DIV/0!</v>
      </c>
      <c r="T159" s="501"/>
      <c r="U159" s="209"/>
      <c r="V159" s="209"/>
      <c r="W159" s="214" t="e">
        <f t="shared" si="177"/>
        <v>#DIV/0!</v>
      </c>
      <c r="X159" s="211" t="e">
        <f t="shared" si="185"/>
        <v>#DIV/0!</v>
      </c>
      <c r="Y159" s="501"/>
      <c r="Z159" s="209"/>
      <c r="AA159" s="209"/>
      <c r="AB159" s="214" t="e">
        <f t="shared" si="178"/>
        <v>#DIV/0!</v>
      </c>
      <c r="AC159" s="211" t="e">
        <f t="shared" si="186"/>
        <v>#DIV/0!</v>
      </c>
      <c r="AD159" s="501"/>
      <c r="AE159" s="209"/>
      <c r="AF159" s="209"/>
      <c r="AG159" s="214" t="e">
        <f t="shared" si="179"/>
        <v>#DIV/0!</v>
      </c>
      <c r="AH159" s="211" t="e">
        <f t="shared" si="187"/>
        <v>#DIV/0!</v>
      </c>
      <c r="AI159" s="501"/>
      <c r="AJ159" s="209"/>
      <c r="AK159" s="209"/>
      <c r="AL159" s="214" t="e">
        <f t="shared" si="180"/>
        <v>#DIV/0!</v>
      </c>
      <c r="AM159" s="211" t="e">
        <f t="shared" si="188"/>
        <v>#DIV/0!</v>
      </c>
      <c r="AN159" s="501"/>
      <c r="AO159" s="209"/>
      <c r="AP159" s="209"/>
      <c r="AQ159" s="214" t="e">
        <f t="shared" si="181"/>
        <v>#DIV/0!</v>
      </c>
      <c r="AR159" s="211" t="e">
        <f t="shared" si="189"/>
        <v>#DIV/0!</v>
      </c>
      <c r="AS159" s="501"/>
      <c r="AT159" s="209"/>
      <c r="AU159" s="209"/>
      <c r="AV159" s="214" t="e">
        <f t="shared" si="182"/>
        <v>#DIV/0!</v>
      </c>
      <c r="AW159" s="211" t="e">
        <f t="shared" si="190"/>
        <v>#DIV/0!</v>
      </c>
      <c r="AX159" s="501"/>
    </row>
    <row r="160" spans="2:50" ht="14.25" customHeight="1">
      <c r="B160" s="460"/>
      <c r="C160" s="209">
        <v>14</v>
      </c>
      <c r="D160" s="212"/>
      <c r="E160" s="209"/>
      <c r="F160" s="209"/>
      <c r="G160" s="214" t="e">
        <f t="shared" si="175"/>
        <v>#DIV/0!</v>
      </c>
      <c r="H160" s="501"/>
      <c r="I160" s="215" t="e">
        <f t="shared" si="183"/>
        <v>#DIV/0!</v>
      </c>
      <c r="J160" s="215" t="e">
        <f t="shared" si="183"/>
        <v>#DIV/0!</v>
      </c>
      <c r="K160" s="216" t="e">
        <f t="shared" si="183"/>
        <v>#DIV/0!</v>
      </c>
      <c r="L160" s="502"/>
      <c r="M160" s="215" t="e">
        <f>RANK(K160, K$147:$K$161)</f>
        <v>#DIV/0!</v>
      </c>
      <c r="N160" s="460"/>
      <c r="O160" s="460"/>
      <c r="P160" s="209"/>
      <c r="Q160" s="209"/>
      <c r="R160" s="214" t="e">
        <f t="shared" si="176"/>
        <v>#DIV/0!</v>
      </c>
      <c r="S160" s="211" t="e">
        <f t="shared" si="184"/>
        <v>#DIV/0!</v>
      </c>
      <c r="T160" s="501"/>
      <c r="U160" s="209"/>
      <c r="V160" s="209"/>
      <c r="W160" s="214" t="e">
        <f t="shared" si="177"/>
        <v>#DIV/0!</v>
      </c>
      <c r="X160" s="211" t="e">
        <f t="shared" si="185"/>
        <v>#DIV/0!</v>
      </c>
      <c r="Y160" s="501"/>
      <c r="Z160" s="209"/>
      <c r="AA160" s="209"/>
      <c r="AB160" s="214" t="e">
        <f t="shared" si="178"/>
        <v>#DIV/0!</v>
      </c>
      <c r="AC160" s="211" t="e">
        <f t="shared" si="186"/>
        <v>#DIV/0!</v>
      </c>
      <c r="AD160" s="501"/>
      <c r="AE160" s="209"/>
      <c r="AF160" s="209"/>
      <c r="AG160" s="214" t="e">
        <f t="shared" si="179"/>
        <v>#DIV/0!</v>
      </c>
      <c r="AH160" s="211" t="e">
        <f t="shared" si="187"/>
        <v>#DIV/0!</v>
      </c>
      <c r="AI160" s="501"/>
      <c r="AJ160" s="209"/>
      <c r="AK160" s="209"/>
      <c r="AL160" s="214" t="e">
        <f t="shared" si="180"/>
        <v>#DIV/0!</v>
      </c>
      <c r="AM160" s="211" t="e">
        <f t="shared" si="188"/>
        <v>#DIV/0!</v>
      </c>
      <c r="AN160" s="501"/>
      <c r="AO160" s="209"/>
      <c r="AP160" s="209"/>
      <c r="AQ160" s="214" t="e">
        <f t="shared" si="181"/>
        <v>#DIV/0!</v>
      </c>
      <c r="AR160" s="211" t="e">
        <f t="shared" si="189"/>
        <v>#DIV/0!</v>
      </c>
      <c r="AS160" s="501"/>
      <c r="AT160" s="209"/>
      <c r="AU160" s="209"/>
      <c r="AV160" s="214" t="e">
        <f t="shared" si="182"/>
        <v>#DIV/0!</v>
      </c>
      <c r="AW160" s="211" t="e">
        <f t="shared" si="190"/>
        <v>#DIV/0!</v>
      </c>
      <c r="AX160" s="501"/>
    </row>
    <row r="161" spans="2:50" ht="14.25" customHeight="1">
      <c r="B161" s="460"/>
      <c r="C161" s="209">
        <v>15</v>
      </c>
      <c r="D161" s="212"/>
      <c r="E161" s="209"/>
      <c r="F161" s="209"/>
      <c r="G161" s="214" t="e">
        <f t="shared" si="175"/>
        <v>#DIV/0!</v>
      </c>
      <c r="H161" s="501"/>
      <c r="I161" s="215" t="e">
        <f t="shared" si="183"/>
        <v>#DIV/0!</v>
      </c>
      <c r="J161" s="215" t="e">
        <f t="shared" si="183"/>
        <v>#DIV/0!</v>
      </c>
      <c r="K161" s="216" t="e">
        <f t="shared" si="183"/>
        <v>#DIV/0!</v>
      </c>
      <c r="L161" s="502"/>
      <c r="M161" s="215" t="e">
        <f>RANK(K161, K$147:$K$161)</f>
        <v>#DIV/0!</v>
      </c>
      <c r="N161" s="460"/>
      <c r="O161" s="460"/>
      <c r="P161" s="209"/>
      <c r="Q161" s="213"/>
      <c r="R161" s="214" t="e">
        <f>Q161/P161</f>
        <v>#DIV/0!</v>
      </c>
      <c r="S161" s="211" t="e">
        <f t="shared" si="184"/>
        <v>#DIV/0!</v>
      </c>
      <c r="T161" s="501"/>
      <c r="U161" s="209"/>
      <c r="V161" s="209"/>
      <c r="W161" s="214" t="e">
        <f>V161/U161</f>
        <v>#DIV/0!</v>
      </c>
      <c r="X161" s="211" t="e">
        <f t="shared" si="185"/>
        <v>#DIV/0!</v>
      </c>
      <c r="Y161" s="501"/>
      <c r="Z161" s="209"/>
      <c r="AA161" s="209"/>
      <c r="AB161" s="214" t="e">
        <f>AA161/Z161</f>
        <v>#DIV/0!</v>
      </c>
      <c r="AC161" s="211" t="e">
        <f t="shared" si="186"/>
        <v>#DIV/0!</v>
      </c>
      <c r="AD161" s="501"/>
      <c r="AE161" s="209"/>
      <c r="AF161" s="209"/>
      <c r="AG161" s="214" t="e">
        <f>AF161/AE161</f>
        <v>#DIV/0!</v>
      </c>
      <c r="AH161" s="211" t="e">
        <f t="shared" si="187"/>
        <v>#DIV/0!</v>
      </c>
      <c r="AI161" s="501"/>
      <c r="AJ161" s="209"/>
      <c r="AK161" s="209"/>
      <c r="AL161" s="214" t="e">
        <f>AK161/AJ161</f>
        <v>#DIV/0!</v>
      </c>
      <c r="AM161" s="211" t="e">
        <f t="shared" si="188"/>
        <v>#DIV/0!</v>
      </c>
      <c r="AN161" s="501"/>
      <c r="AO161" s="209"/>
      <c r="AP161" s="209"/>
      <c r="AQ161" s="214" t="e">
        <f>AP161/AO161</f>
        <v>#DIV/0!</v>
      </c>
      <c r="AR161" s="211" t="e">
        <f t="shared" si="189"/>
        <v>#DIV/0!</v>
      </c>
      <c r="AS161" s="501"/>
      <c r="AT161" s="209"/>
      <c r="AU161" s="209"/>
      <c r="AV161" s="214" t="e">
        <f>AU161/AT161</f>
        <v>#DIV/0!</v>
      </c>
      <c r="AW161" s="211" t="e">
        <f t="shared" si="190"/>
        <v>#DIV/0!</v>
      </c>
      <c r="AX161" s="501"/>
    </row>
    <row r="162" spans="2:50" ht="14.25" customHeight="1" collapsed="1">
      <c r="B162" s="503" t="s">
        <v>210</v>
      </c>
      <c r="C162" s="503"/>
      <c r="D162" s="503"/>
      <c r="E162" s="503"/>
      <c r="F162" s="503"/>
      <c r="G162" s="503"/>
      <c r="H162" s="503"/>
      <c r="I162" s="503"/>
      <c r="J162" s="503"/>
      <c r="K162" s="503"/>
      <c r="L162" s="503"/>
      <c r="M162" s="504"/>
      <c r="N162" s="521" t="s">
        <v>128</v>
      </c>
      <c r="O162" s="521" t="s">
        <v>77</v>
      </c>
      <c r="P162" s="559">
        <f>AT142+1</f>
        <v>45923</v>
      </c>
      <c r="Q162" s="560"/>
      <c r="R162" s="560"/>
      <c r="S162" s="560"/>
      <c r="T162" s="560"/>
      <c r="U162" s="561">
        <f>P162+1</f>
        <v>45924</v>
      </c>
      <c r="V162" s="562"/>
      <c r="W162" s="562"/>
      <c r="X162" s="562"/>
      <c r="Y162" s="562"/>
      <c r="Z162" s="559">
        <f t="shared" ref="Z162" si="191">U162+1</f>
        <v>45925</v>
      </c>
      <c r="AA162" s="560"/>
      <c r="AB162" s="560"/>
      <c r="AC162" s="560"/>
      <c r="AD162" s="560"/>
      <c r="AE162" s="561">
        <f t="shared" ref="AE162" si="192">Z162+1</f>
        <v>45926</v>
      </c>
      <c r="AF162" s="562"/>
      <c r="AG162" s="562"/>
      <c r="AH162" s="562"/>
      <c r="AI162" s="562"/>
      <c r="AJ162" s="563">
        <f t="shared" ref="AJ162" si="193">AE162+1</f>
        <v>45927</v>
      </c>
      <c r="AK162" s="564"/>
      <c r="AL162" s="564"/>
      <c r="AM162" s="564"/>
      <c r="AN162" s="565"/>
      <c r="AO162" s="561">
        <f t="shared" ref="AO162" si="194">AJ162+1</f>
        <v>45928</v>
      </c>
      <c r="AP162" s="562"/>
      <c r="AQ162" s="562"/>
      <c r="AR162" s="562"/>
      <c r="AS162" s="562"/>
      <c r="AT162" s="563">
        <f t="shared" ref="AT162" si="195">AO162+1</f>
        <v>45929</v>
      </c>
      <c r="AU162" s="564"/>
      <c r="AV162" s="564"/>
      <c r="AW162" s="564"/>
      <c r="AX162" s="565"/>
    </row>
    <row r="163" spans="2:50" ht="14.25" customHeight="1">
      <c r="B163" s="505"/>
      <c r="C163" s="505"/>
      <c r="D163" s="505"/>
      <c r="E163" s="505"/>
      <c r="F163" s="505"/>
      <c r="G163" s="505"/>
      <c r="H163" s="505"/>
      <c r="I163" s="505"/>
      <c r="J163" s="505"/>
      <c r="K163" s="505"/>
      <c r="L163" s="505"/>
      <c r="M163" s="506"/>
      <c r="N163" s="523"/>
      <c r="O163" s="523"/>
      <c r="P163" s="566">
        <f>P162</f>
        <v>45923</v>
      </c>
      <c r="Q163" s="566"/>
      <c r="R163" s="566"/>
      <c r="S163" s="566"/>
      <c r="T163" s="566"/>
      <c r="U163" s="567">
        <f>U162</f>
        <v>45924</v>
      </c>
      <c r="V163" s="567"/>
      <c r="W163" s="567"/>
      <c r="X163" s="567"/>
      <c r="Y163" s="567"/>
      <c r="Z163" s="566">
        <f t="shared" ref="Z163" si="196">Z162</f>
        <v>45925</v>
      </c>
      <c r="AA163" s="566"/>
      <c r="AB163" s="566"/>
      <c r="AC163" s="566"/>
      <c r="AD163" s="566"/>
      <c r="AE163" s="567">
        <f t="shared" ref="AE163" si="197">AE162</f>
        <v>45926</v>
      </c>
      <c r="AF163" s="567"/>
      <c r="AG163" s="567"/>
      <c r="AH163" s="567"/>
      <c r="AI163" s="567"/>
      <c r="AJ163" s="568">
        <f t="shared" ref="AJ163" si="198">AJ162</f>
        <v>45927</v>
      </c>
      <c r="AK163" s="569"/>
      <c r="AL163" s="569"/>
      <c r="AM163" s="569"/>
      <c r="AN163" s="570"/>
      <c r="AO163" s="567">
        <f t="shared" ref="AO163" si="199">AO162</f>
        <v>45928</v>
      </c>
      <c r="AP163" s="567"/>
      <c r="AQ163" s="567"/>
      <c r="AR163" s="567"/>
      <c r="AS163" s="567"/>
      <c r="AT163" s="568">
        <f t="shared" ref="AT163" si="200">AT162</f>
        <v>45929</v>
      </c>
      <c r="AU163" s="569"/>
      <c r="AV163" s="569"/>
      <c r="AW163" s="569"/>
      <c r="AX163" s="570"/>
    </row>
    <row r="164" spans="2:50" ht="14.25" customHeight="1">
      <c r="B164" s="460" t="s">
        <v>129</v>
      </c>
      <c r="C164" s="460" t="s">
        <v>130</v>
      </c>
      <c r="D164" s="460"/>
      <c r="E164" s="460" t="s">
        <v>131</v>
      </c>
      <c r="F164" s="460"/>
      <c r="G164" s="460"/>
      <c r="H164" s="460" t="s">
        <v>132</v>
      </c>
      <c r="I164" s="499" t="s">
        <v>133</v>
      </c>
      <c r="J164" s="499"/>
      <c r="K164" s="499"/>
      <c r="L164" s="499" t="s">
        <v>132</v>
      </c>
      <c r="M164" s="499" t="s">
        <v>134</v>
      </c>
      <c r="N164" s="460"/>
      <c r="O164" s="460" t="s">
        <v>135</v>
      </c>
      <c r="P164" s="460" t="s">
        <v>136</v>
      </c>
      <c r="Q164" s="460"/>
      <c r="R164" s="460"/>
      <c r="S164" s="460"/>
      <c r="T164" s="460" t="s">
        <v>132</v>
      </c>
      <c r="U164" s="460" t="s">
        <v>136</v>
      </c>
      <c r="V164" s="460"/>
      <c r="W164" s="460"/>
      <c r="X164" s="460"/>
      <c r="Y164" s="460" t="s">
        <v>132</v>
      </c>
      <c r="Z164" s="460" t="s">
        <v>136</v>
      </c>
      <c r="AA164" s="460"/>
      <c r="AB164" s="460"/>
      <c r="AC164" s="460"/>
      <c r="AD164" s="460" t="s">
        <v>132</v>
      </c>
      <c r="AE164" s="460" t="s">
        <v>136</v>
      </c>
      <c r="AF164" s="460"/>
      <c r="AG164" s="460"/>
      <c r="AH164" s="460"/>
      <c r="AI164" s="460" t="s">
        <v>132</v>
      </c>
      <c r="AJ164" s="460" t="s">
        <v>136</v>
      </c>
      <c r="AK164" s="460"/>
      <c r="AL164" s="460"/>
      <c r="AM164" s="460"/>
      <c r="AN164" s="460" t="s">
        <v>132</v>
      </c>
      <c r="AO164" s="460" t="s">
        <v>136</v>
      </c>
      <c r="AP164" s="460"/>
      <c r="AQ164" s="460"/>
      <c r="AR164" s="460"/>
      <c r="AS164" s="460" t="s">
        <v>132</v>
      </c>
      <c r="AT164" s="460" t="s">
        <v>136</v>
      </c>
      <c r="AU164" s="460"/>
      <c r="AV164" s="460"/>
      <c r="AW164" s="460"/>
      <c r="AX164" s="460" t="s">
        <v>132</v>
      </c>
    </row>
    <row r="165" spans="2:50" ht="14.25" customHeight="1">
      <c r="B165" s="460"/>
      <c r="C165" s="460"/>
      <c r="D165" s="460"/>
      <c r="E165" s="460" t="s">
        <v>137</v>
      </c>
      <c r="F165" s="460"/>
      <c r="G165" s="460"/>
      <c r="H165" s="460"/>
      <c r="I165" s="499" t="s">
        <v>137</v>
      </c>
      <c r="J165" s="499"/>
      <c r="K165" s="499"/>
      <c r="L165" s="499"/>
      <c r="M165" s="499"/>
      <c r="N165" s="460"/>
      <c r="O165" s="460"/>
      <c r="P165" s="460" t="s">
        <v>138</v>
      </c>
      <c r="Q165" s="460"/>
      <c r="R165" s="460"/>
      <c r="S165" s="460"/>
      <c r="T165" s="460"/>
      <c r="U165" s="460" t="s">
        <v>138</v>
      </c>
      <c r="V165" s="460"/>
      <c r="W165" s="460"/>
      <c r="X165" s="460"/>
      <c r="Y165" s="460"/>
      <c r="Z165" s="460" t="s">
        <v>138</v>
      </c>
      <c r="AA165" s="460"/>
      <c r="AB165" s="460"/>
      <c r="AC165" s="460"/>
      <c r="AD165" s="460"/>
      <c r="AE165" s="460" t="s">
        <v>138</v>
      </c>
      <c r="AF165" s="460"/>
      <c r="AG165" s="460"/>
      <c r="AH165" s="460"/>
      <c r="AI165" s="460"/>
      <c r="AJ165" s="460" t="s">
        <v>138</v>
      </c>
      <c r="AK165" s="460"/>
      <c r="AL165" s="460"/>
      <c r="AM165" s="460"/>
      <c r="AN165" s="460"/>
      <c r="AO165" s="460" t="s">
        <v>138</v>
      </c>
      <c r="AP165" s="460"/>
      <c r="AQ165" s="460"/>
      <c r="AR165" s="460"/>
      <c r="AS165" s="460"/>
      <c r="AT165" s="460" t="s">
        <v>138</v>
      </c>
      <c r="AU165" s="460"/>
      <c r="AV165" s="460"/>
      <c r="AW165" s="460"/>
      <c r="AX165" s="460"/>
    </row>
    <row r="166" spans="2:50" ht="14.25" customHeight="1">
      <c r="B166" s="460"/>
      <c r="C166" s="460"/>
      <c r="D166" s="460"/>
      <c r="E166" s="209" t="s">
        <v>139</v>
      </c>
      <c r="F166" s="209" t="s">
        <v>140</v>
      </c>
      <c r="G166" s="209" t="s">
        <v>141</v>
      </c>
      <c r="H166" s="460"/>
      <c r="I166" s="210" t="s">
        <v>139</v>
      </c>
      <c r="J166" s="210" t="s">
        <v>140</v>
      </c>
      <c r="K166" s="210" t="s">
        <v>141</v>
      </c>
      <c r="L166" s="499"/>
      <c r="M166" s="499"/>
      <c r="N166" s="460"/>
      <c r="O166" s="460"/>
      <c r="P166" s="209" t="s">
        <v>139</v>
      </c>
      <c r="Q166" s="209" t="s">
        <v>140</v>
      </c>
      <c r="R166" s="209" t="s">
        <v>141</v>
      </c>
      <c r="S166" s="211" t="s">
        <v>134</v>
      </c>
      <c r="T166" s="460"/>
      <c r="U166" s="209" t="s">
        <v>139</v>
      </c>
      <c r="V166" s="209" t="s">
        <v>140</v>
      </c>
      <c r="W166" s="209" t="s">
        <v>141</v>
      </c>
      <c r="X166" s="211" t="s">
        <v>134</v>
      </c>
      <c r="Y166" s="460"/>
      <c r="Z166" s="209" t="s">
        <v>139</v>
      </c>
      <c r="AA166" s="209" t="s">
        <v>140</v>
      </c>
      <c r="AB166" s="209" t="s">
        <v>141</v>
      </c>
      <c r="AC166" s="211" t="s">
        <v>134</v>
      </c>
      <c r="AD166" s="460"/>
      <c r="AE166" s="209" t="s">
        <v>139</v>
      </c>
      <c r="AF166" s="209" t="s">
        <v>140</v>
      </c>
      <c r="AG166" s="209" t="s">
        <v>141</v>
      </c>
      <c r="AH166" s="211" t="s">
        <v>134</v>
      </c>
      <c r="AI166" s="460"/>
      <c r="AJ166" s="209" t="s">
        <v>139</v>
      </c>
      <c r="AK166" s="209" t="s">
        <v>140</v>
      </c>
      <c r="AL166" s="209" t="s">
        <v>141</v>
      </c>
      <c r="AM166" s="211" t="s">
        <v>134</v>
      </c>
      <c r="AN166" s="460"/>
      <c r="AO166" s="209" t="s">
        <v>139</v>
      </c>
      <c r="AP166" s="209" t="s">
        <v>140</v>
      </c>
      <c r="AQ166" s="209" t="s">
        <v>141</v>
      </c>
      <c r="AR166" s="211" t="s">
        <v>134</v>
      </c>
      <c r="AS166" s="460"/>
      <c r="AT166" s="209" t="s">
        <v>139</v>
      </c>
      <c r="AU166" s="209" t="s">
        <v>140</v>
      </c>
      <c r="AV166" s="209" t="s">
        <v>141</v>
      </c>
      <c r="AW166" s="211" t="s">
        <v>134</v>
      </c>
      <c r="AX166" s="460"/>
    </row>
    <row r="167" spans="2:50" ht="14.25" customHeight="1">
      <c r="B167" s="572" t="s">
        <v>243</v>
      </c>
      <c r="C167" s="209">
        <v>1</v>
      </c>
      <c r="D167" s="212"/>
      <c r="E167" s="209"/>
      <c r="F167" s="209"/>
      <c r="G167" s="214" t="e">
        <f t="shared" ref="G167:G181" si="201">F167/E167</f>
        <v>#DIV/0!</v>
      </c>
      <c r="H167" s="501" t="e">
        <f>AVERAGE(F167:F181)</f>
        <v>#DIV/0!</v>
      </c>
      <c r="I167" s="215" t="e">
        <f>AVERAGE(P167,U167,Z167,AE167,AJ167,AO167,AT167)</f>
        <v>#DIV/0!</v>
      </c>
      <c r="J167" s="215" t="e">
        <f>AVERAGE(Q167,V167,AA167,AF167,AK167,AP167,AU167)</f>
        <v>#DIV/0!</v>
      </c>
      <c r="K167" s="216" t="e">
        <f>AVERAGE(R167,W167,AB167,AG167,AL167,AQ167,AV167)</f>
        <v>#DIV/0!</v>
      </c>
      <c r="L167" s="502" t="str">
        <f>IFERROR(AVERAGE(K167:K181),"-")</f>
        <v>-</v>
      </c>
      <c r="M167" s="215" t="e">
        <f>RANK(K167, K$167:$K$181)</f>
        <v>#DIV/0!</v>
      </c>
      <c r="N167" s="460"/>
      <c r="O167" s="460"/>
      <c r="P167" s="209"/>
      <c r="Q167" s="209"/>
      <c r="R167" s="214" t="e">
        <f t="shared" ref="R167:R180" si="202">Q167/P167</f>
        <v>#DIV/0!</v>
      </c>
      <c r="S167" s="211" t="e">
        <f>RANK(R167, R$167:R$181)</f>
        <v>#DIV/0!</v>
      </c>
      <c r="T167" s="501" t="e">
        <f>AVERAGE(R167:R181)</f>
        <v>#DIV/0!</v>
      </c>
      <c r="U167" s="209"/>
      <c r="V167" s="209"/>
      <c r="W167" s="214" t="e">
        <f t="shared" ref="W167:W180" si="203">V167/U167</f>
        <v>#DIV/0!</v>
      </c>
      <c r="X167" s="211" t="e">
        <f>RANK(W167, W$167:W$181)</f>
        <v>#DIV/0!</v>
      </c>
      <c r="Y167" s="501" t="e">
        <f>AVERAGE(W167:W181)</f>
        <v>#DIV/0!</v>
      </c>
      <c r="Z167" s="209"/>
      <c r="AA167" s="209"/>
      <c r="AB167" s="214" t="e">
        <f t="shared" ref="AB167:AB180" si="204">AA167/Z167</f>
        <v>#DIV/0!</v>
      </c>
      <c r="AC167" s="211" t="e">
        <f>RANK(AB167, AB$167:AB$181)</f>
        <v>#DIV/0!</v>
      </c>
      <c r="AD167" s="501" t="e">
        <f>AVERAGE(AB167:AB181)</f>
        <v>#DIV/0!</v>
      </c>
      <c r="AE167" s="209"/>
      <c r="AF167" s="209"/>
      <c r="AG167" s="214" t="e">
        <f t="shared" ref="AG167:AG180" si="205">AF167/AE167</f>
        <v>#DIV/0!</v>
      </c>
      <c r="AH167" s="211" t="e">
        <f>RANK(AG167, AG$167:AG$181)</f>
        <v>#DIV/0!</v>
      </c>
      <c r="AI167" s="501" t="e">
        <f>AVERAGE(AG167:AG181)</f>
        <v>#DIV/0!</v>
      </c>
      <c r="AJ167" s="209"/>
      <c r="AK167" s="209"/>
      <c r="AL167" s="214" t="e">
        <f t="shared" ref="AL167:AL180" si="206">AK167/AJ167</f>
        <v>#DIV/0!</v>
      </c>
      <c r="AM167" s="211" t="e">
        <f>RANK(AL167, AL$167:AL$181)</f>
        <v>#DIV/0!</v>
      </c>
      <c r="AN167" s="501" t="e">
        <f>AVERAGE(AL167:AL181)</f>
        <v>#DIV/0!</v>
      </c>
      <c r="AO167" s="209"/>
      <c r="AP167" s="209"/>
      <c r="AQ167" s="214" t="e">
        <f t="shared" ref="AQ167:AQ180" si="207">AP167/AO167</f>
        <v>#DIV/0!</v>
      </c>
      <c r="AR167" s="211" t="e">
        <f>RANK(AQ167, AQ$167:AQ$181)</f>
        <v>#DIV/0!</v>
      </c>
      <c r="AS167" s="501" t="e">
        <f>AVERAGE(AQ167:AQ181)</f>
        <v>#DIV/0!</v>
      </c>
      <c r="AT167" s="209"/>
      <c r="AU167" s="209"/>
      <c r="AV167" s="214" t="e">
        <f t="shared" ref="AV167:AV180" si="208">AU167/AT167</f>
        <v>#DIV/0!</v>
      </c>
      <c r="AW167" s="211" t="e">
        <f>RANK(AV167, AV$167:AV$181)</f>
        <v>#DIV/0!</v>
      </c>
      <c r="AX167" s="501" t="e">
        <f>AVERAGE(AV167:AV181)</f>
        <v>#DIV/0!</v>
      </c>
    </row>
    <row r="168" spans="2:50" ht="14.25" customHeight="1">
      <c r="B168" s="460"/>
      <c r="C168" s="209">
        <v>2</v>
      </c>
      <c r="D168" s="212"/>
      <c r="E168" s="209"/>
      <c r="F168" s="209"/>
      <c r="G168" s="214" t="e">
        <f t="shared" si="201"/>
        <v>#DIV/0!</v>
      </c>
      <c r="H168" s="501"/>
      <c r="I168" s="215" t="e">
        <f t="shared" ref="I168:K181" si="209">AVERAGE(P168,U168,Z168,AE168,AJ168,AO168,AT168)</f>
        <v>#DIV/0!</v>
      </c>
      <c r="J168" s="215" t="e">
        <f t="shared" si="209"/>
        <v>#DIV/0!</v>
      </c>
      <c r="K168" s="216" t="e">
        <f t="shared" si="209"/>
        <v>#DIV/0!</v>
      </c>
      <c r="L168" s="502"/>
      <c r="M168" s="215" t="e">
        <f>RANK(K168, K$167:$K$181)</f>
        <v>#DIV/0!</v>
      </c>
      <c r="N168" s="460"/>
      <c r="O168" s="460"/>
      <c r="P168" s="209"/>
      <c r="Q168" s="209"/>
      <c r="R168" s="214" t="e">
        <f t="shared" si="202"/>
        <v>#DIV/0!</v>
      </c>
      <c r="S168" s="211" t="e">
        <f t="shared" ref="S168:S180" si="210">RANK(R168, R$167:R$181)</f>
        <v>#DIV/0!</v>
      </c>
      <c r="T168" s="501"/>
      <c r="U168" s="209"/>
      <c r="V168" s="209"/>
      <c r="W168" s="214" t="e">
        <f t="shared" si="203"/>
        <v>#DIV/0!</v>
      </c>
      <c r="X168" s="211" t="e">
        <f t="shared" ref="X168:X180" si="211">RANK(W168, W$167:W$181)</f>
        <v>#DIV/0!</v>
      </c>
      <c r="Y168" s="501"/>
      <c r="Z168" s="209"/>
      <c r="AA168" s="209"/>
      <c r="AB168" s="214" t="e">
        <f t="shared" si="204"/>
        <v>#DIV/0!</v>
      </c>
      <c r="AC168" s="211" t="e">
        <f t="shared" ref="AC168:AC180" si="212">RANK(AB168, AB$167:AB$181)</f>
        <v>#DIV/0!</v>
      </c>
      <c r="AD168" s="501"/>
      <c r="AE168" s="209"/>
      <c r="AF168" s="209"/>
      <c r="AG168" s="214" t="e">
        <f t="shared" si="205"/>
        <v>#DIV/0!</v>
      </c>
      <c r="AH168" s="211" t="e">
        <f t="shared" ref="AH168:AH180" si="213">RANK(AG168, AG$167:AG$181)</f>
        <v>#DIV/0!</v>
      </c>
      <c r="AI168" s="501"/>
      <c r="AJ168" s="209"/>
      <c r="AK168" s="209"/>
      <c r="AL168" s="214" t="e">
        <f t="shared" si="206"/>
        <v>#DIV/0!</v>
      </c>
      <c r="AM168" s="211" t="e">
        <f t="shared" ref="AM168:AM180" si="214">RANK(AL168, AL$167:AL$181)</f>
        <v>#DIV/0!</v>
      </c>
      <c r="AN168" s="501"/>
      <c r="AO168" s="209"/>
      <c r="AP168" s="209"/>
      <c r="AQ168" s="214" t="e">
        <f t="shared" si="207"/>
        <v>#DIV/0!</v>
      </c>
      <c r="AR168" s="211" t="e">
        <f t="shared" ref="AR168:AR180" si="215">RANK(AQ168, AQ$167:AQ$181)</f>
        <v>#DIV/0!</v>
      </c>
      <c r="AS168" s="501"/>
      <c r="AT168" s="209"/>
      <c r="AU168" s="209"/>
      <c r="AV168" s="214" t="e">
        <f t="shared" si="208"/>
        <v>#DIV/0!</v>
      </c>
      <c r="AW168" s="211" t="e">
        <f t="shared" ref="AW168:AW180" si="216">RANK(AV168, AV$167:AV$181)</f>
        <v>#DIV/0!</v>
      </c>
      <c r="AX168" s="501"/>
    </row>
    <row r="169" spans="2:50" ht="14.25" customHeight="1">
      <c r="B169" s="460"/>
      <c r="C169" s="209">
        <v>3</v>
      </c>
      <c r="D169" s="212"/>
      <c r="E169" s="209"/>
      <c r="F169" s="209"/>
      <c r="G169" s="214" t="e">
        <f t="shared" si="201"/>
        <v>#DIV/0!</v>
      </c>
      <c r="H169" s="501"/>
      <c r="I169" s="215" t="e">
        <f t="shared" si="209"/>
        <v>#DIV/0!</v>
      </c>
      <c r="J169" s="215" t="e">
        <f t="shared" si="209"/>
        <v>#DIV/0!</v>
      </c>
      <c r="K169" s="216" t="e">
        <f t="shared" si="209"/>
        <v>#DIV/0!</v>
      </c>
      <c r="L169" s="502"/>
      <c r="M169" s="215" t="e">
        <f>RANK(K169, K$167:$K$181)</f>
        <v>#DIV/0!</v>
      </c>
      <c r="N169" s="460"/>
      <c r="O169" s="460"/>
      <c r="P169" s="209"/>
      <c r="Q169" s="209"/>
      <c r="R169" s="214" t="e">
        <f t="shared" si="202"/>
        <v>#DIV/0!</v>
      </c>
      <c r="S169" s="211" t="e">
        <f t="shared" si="210"/>
        <v>#DIV/0!</v>
      </c>
      <c r="T169" s="501"/>
      <c r="U169" s="209"/>
      <c r="V169" s="209"/>
      <c r="W169" s="214" t="e">
        <f t="shared" si="203"/>
        <v>#DIV/0!</v>
      </c>
      <c r="X169" s="211" t="e">
        <f t="shared" si="211"/>
        <v>#DIV/0!</v>
      </c>
      <c r="Y169" s="501"/>
      <c r="Z169" s="209"/>
      <c r="AA169" s="209"/>
      <c r="AB169" s="214" t="e">
        <f t="shared" si="204"/>
        <v>#DIV/0!</v>
      </c>
      <c r="AC169" s="211" t="e">
        <f t="shared" si="212"/>
        <v>#DIV/0!</v>
      </c>
      <c r="AD169" s="501"/>
      <c r="AE169" s="209"/>
      <c r="AF169" s="209"/>
      <c r="AG169" s="214" t="e">
        <f t="shared" si="205"/>
        <v>#DIV/0!</v>
      </c>
      <c r="AH169" s="211" t="e">
        <f t="shared" si="213"/>
        <v>#DIV/0!</v>
      </c>
      <c r="AI169" s="501"/>
      <c r="AJ169" s="209"/>
      <c r="AK169" s="209"/>
      <c r="AL169" s="214" t="e">
        <f t="shared" si="206"/>
        <v>#DIV/0!</v>
      </c>
      <c r="AM169" s="211" t="e">
        <f t="shared" si="214"/>
        <v>#DIV/0!</v>
      </c>
      <c r="AN169" s="501"/>
      <c r="AO169" s="209"/>
      <c r="AP169" s="209"/>
      <c r="AQ169" s="214" t="e">
        <f t="shared" si="207"/>
        <v>#DIV/0!</v>
      </c>
      <c r="AR169" s="211" t="e">
        <f t="shared" si="215"/>
        <v>#DIV/0!</v>
      </c>
      <c r="AS169" s="501"/>
      <c r="AT169" s="209"/>
      <c r="AU169" s="209"/>
      <c r="AV169" s="214" t="e">
        <f t="shared" si="208"/>
        <v>#DIV/0!</v>
      </c>
      <c r="AW169" s="211" t="e">
        <f t="shared" si="216"/>
        <v>#DIV/0!</v>
      </c>
      <c r="AX169" s="501"/>
    </row>
    <row r="170" spans="2:50" ht="14.25" customHeight="1">
      <c r="B170" s="460"/>
      <c r="C170" s="209">
        <v>4</v>
      </c>
      <c r="D170" s="212"/>
      <c r="E170" s="209"/>
      <c r="F170" s="209"/>
      <c r="G170" s="214" t="e">
        <f t="shared" si="201"/>
        <v>#DIV/0!</v>
      </c>
      <c r="H170" s="501"/>
      <c r="I170" s="215" t="e">
        <f t="shared" si="209"/>
        <v>#DIV/0!</v>
      </c>
      <c r="J170" s="215" t="e">
        <f t="shared" si="209"/>
        <v>#DIV/0!</v>
      </c>
      <c r="K170" s="216" t="e">
        <f t="shared" si="209"/>
        <v>#DIV/0!</v>
      </c>
      <c r="L170" s="502"/>
      <c r="M170" s="215" t="e">
        <f>RANK(K170, K$167:$K$181)</f>
        <v>#DIV/0!</v>
      </c>
      <c r="N170" s="460"/>
      <c r="O170" s="460"/>
      <c r="P170" s="209"/>
      <c r="Q170" s="209"/>
      <c r="R170" s="214" t="e">
        <f t="shared" si="202"/>
        <v>#DIV/0!</v>
      </c>
      <c r="S170" s="211" t="e">
        <f t="shared" si="210"/>
        <v>#DIV/0!</v>
      </c>
      <c r="T170" s="501"/>
      <c r="U170" s="209"/>
      <c r="V170" s="209"/>
      <c r="W170" s="214" t="e">
        <f t="shared" si="203"/>
        <v>#DIV/0!</v>
      </c>
      <c r="X170" s="211" t="e">
        <f t="shared" si="211"/>
        <v>#DIV/0!</v>
      </c>
      <c r="Y170" s="501"/>
      <c r="Z170" s="209"/>
      <c r="AA170" s="209"/>
      <c r="AB170" s="214" t="e">
        <f t="shared" si="204"/>
        <v>#DIV/0!</v>
      </c>
      <c r="AC170" s="211" t="e">
        <f t="shared" si="212"/>
        <v>#DIV/0!</v>
      </c>
      <c r="AD170" s="501"/>
      <c r="AE170" s="209"/>
      <c r="AF170" s="209"/>
      <c r="AG170" s="214" t="e">
        <f t="shared" si="205"/>
        <v>#DIV/0!</v>
      </c>
      <c r="AH170" s="211" t="e">
        <f t="shared" si="213"/>
        <v>#DIV/0!</v>
      </c>
      <c r="AI170" s="501"/>
      <c r="AJ170" s="209"/>
      <c r="AK170" s="209"/>
      <c r="AL170" s="214" t="e">
        <f t="shared" si="206"/>
        <v>#DIV/0!</v>
      </c>
      <c r="AM170" s="211" t="e">
        <f t="shared" si="214"/>
        <v>#DIV/0!</v>
      </c>
      <c r="AN170" s="501"/>
      <c r="AO170" s="209"/>
      <c r="AP170" s="209"/>
      <c r="AQ170" s="214" t="e">
        <f t="shared" si="207"/>
        <v>#DIV/0!</v>
      </c>
      <c r="AR170" s="211" t="e">
        <f t="shared" si="215"/>
        <v>#DIV/0!</v>
      </c>
      <c r="AS170" s="501"/>
      <c r="AT170" s="209"/>
      <c r="AU170" s="209"/>
      <c r="AV170" s="214" t="e">
        <f t="shared" si="208"/>
        <v>#DIV/0!</v>
      </c>
      <c r="AW170" s="211" t="e">
        <f t="shared" si="216"/>
        <v>#DIV/0!</v>
      </c>
      <c r="AX170" s="501"/>
    </row>
    <row r="171" spans="2:50" ht="14.25" customHeight="1">
      <c r="B171" s="460"/>
      <c r="C171" s="209">
        <v>5</v>
      </c>
      <c r="D171" s="212"/>
      <c r="E171" s="209"/>
      <c r="F171" s="209"/>
      <c r="G171" s="214" t="e">
        <f t="shared" si="201"/>
        <v>#DIV/0!</v>
      </c>
      <c r="H171" s="501"/>
      <c r="I171" s="215" t="e">
        <f t="shared" si="209"/>
        <v>#DIV/0!</v>
      </c>
      <c r="J171" s="215" t="e">
        <f t="shared" si="209"/>
        <v>#DIV/0!</v>
      </c>
      <c r="K171" s="216" t="e">
        <f t="shared" si="209"/>
        <v>#DIV/0!</v>
      </c>
      <c r="L171" s="502"/>
      <c r="M171" s="215" t="e">
        <f>RANK(K171, K$167:$K$181)</f>
        <v>#DIV/0!</v>
      </c>
      <c r="N171" s="460"/>
      <c r="O171" s="460"/>
      <c r="P171" s="209"/>
      <c r="Q171" s="209"/>
      <c r="R171" s="214" t="e">
        <f t="shared" si="202"/>
        <v>#DIV/0!</v>
      </c>
      <c r="S171" s="211" t="e">
        <f t="shared" si="210"/>
        <v>#DIV/0!</v>
      </c>
      <c r="T171" s="501"/>
      <c r="U171" s="209"/>
      <c r="V171" s="209"/>
      <c r="W171" s="214" t="e">
        <f t="shared" si="203"/>
        <v>#DIV/0!</v>
      </c>
      <c r="X171" s="211" t="e">
        <f t="shared" si="211"/>
        <v>#DIV/0!</v>
      </c>
      <c r="Y171" s="501"/>
      <c r="Z171" s="209"/>
      <c r="AA171" s="209"/>
      <c r="AB171" s="214" t="e">
        <f t="shared" si="204"/>
        <v>#DIV/0!</v>
      </c>
      <c r="AC171" s="211" t="e">
        <f t="shared" si="212"/>
        <v>#DIV/0!</v>
      </c>
      <c r="AD171" s="501"/>
      <c r="AE171" s="209"/>
      <c r="AF171" s="209"/>
      <c r="AG171" s="214" t="e">
        <f t="shared" si="205"/>
        <v>#DIV/0!</v>
      </c>
      <c r="AH171" s="211" t="e">
        <f t="shared" si="213"/>
        <v>#DIV/0!</v>
      </c>
      <c r="AI171" s="501"/>
      <c r="AJ171" s="209"/>
      <c r="AK171" s="209"/>
      <c r="AL171" s="214" t="e">
        <f t="shared" si="206"/>
        <v>#DIV/0!</v>
      </c>
      <c r="AM171" s="211" t="e">
        <f t="shared" si="214"/>
        <v>#DIV/0!</v>
      </c>
      <c r="AN171" s="501"/>
      <c r="AO171" s="209"/>
      <c r="AP171" s="209"/>
      <c r="AQ171" s="214" t="e">
        <f t="shared" si="207"/>
        <v>#DIV/0!</v>
      </c>
      <c r="AR171" s="211" t="e">
        <f t="shared" si="215"/>
        <v>#DIV/0!</v>
      </c>
      <c r="AS171" s="501"/>
      <c r="AT171" s="209"/>
      <c r="AU171" s="209"/>
      <c r="AV171" s="214" t="e">
        <f t="shared" si="208"/>
        <v>#DIV/0!</v>
      </c>
      <c r="AW171" s="211" t="e">
        <f t="shared" si="216"/>
        <v>#DIV/0!</v>
      </c>
      <c r="AX171" s="501"/>
    </row>
    <row r="172" spans="2:50" ht="14.25" customHeight="1">
      <c r="B172" s="460"/>
      <c r="C172" s="209">
        <v>6</v>
      </c>
      <c r="D172" s="212"/>
      <c r="E172" s="209"/>
      <c r="F172" s="209"/>
      <c r="G172" s="214" t="e">
        <f t="shared" si="201"/>
        <v>#DIV/0!</v>
      </c>
      <c r="H172" s="501"/>
      <c r="I172" s="215" t="e">
        <f t="shared" si="209"/>
        <v>#DIV/0!</v>
      </c>
      <c r="J172" s="215" t="e">
        <f t="shared" si="209"/>
        <v>#DIV/0!</v>
      </c>
      <c r="K172" s="216" t="e">
        <f t="shared" si="209"/>
        <v>#DIV/0!</v>
      </c>
      <c r="L172" s="502"/>
      <c r="M172" s="215" t="e">
        <f>RANK(K172, K$167:$K$181)</f>
        <v>#DIV/0!</v>
      </c>
      <c r="N172" s="460"/>
      <c r="O172" s="460"/>
      <c r="P172" s="209"/>
      <c r="Q172" s="209"/>
      <c r="R172" s="214" t="e">
        <f t="shared" si="202"/>
        <v>#DIV/0!</v>
      </c>
      <c r="S172" s="211" t="e">
        <f t="shared" si="210"/>
        <v>#DIV/0!</v>
      </c>
      <c r="T172" s="501"/>
      <c r="U172" s="209"/>
      <c r="V172" s="209"/>
      <c r="W172" s="214" t="e">
        <f t="shared" si="203"/>
        <v>#DIV/0!</v>
      </c>
      <c r="X172" s="211" t="e">
        <f t="shared" si="211"/>
        <v>#DIV/0!</v>
      </c>
      <c r="Y172" s="501"/>
      <c r="Z172" s="209"/>
      <c r="AA172" s="209"/>
      <c r="AB172" s="214" t="e">
        <f t="shared" si="204"/>
        <v>#DIV/0!</v>
      </c>
      <c r="AC172" s="211" t="e">
        <f t="shared" si="212"/>
        <v>#DIV/0!</v>
      </c>
      <c r="AD172" s="501"/>
      <c r="AE172" s="209"/>
      <c r="AF172" s="209"/>
      <c r="AG172" s="214" t="e">
        <f t="shared" si="205"/>
        <v>#DIV/0!</v>
      </c>
      <c r="AH172" s="211" t="e">
        <f t="shared" si="213"/>
        <v>#DIV/0!</v>
      </c>
      <c r="AI172" s="501"/>
      <c r="AJ172" s="209"/>
      <c r="AK172" s="209"/>
      <c r="AL172" s="214" t="e">
        <f t="shared" si="206"/>
        <v>#DIV/0!</v>
      </c>
      <c r="AM172" s="211" t="e">
        <f t="shared" si="214"/>
        <v>#DIV/0!</v>
      </c>
      <c r="AN172" s="501"/>
      <c r="AO172" s="209"/>
      <c r="AP172" s="209"/>
      <c r="AQ172" s="214" t="e">
        <f t="shared" si="207"/>
        <v>#DIV/0!</v>
      </c>
      <c r="AR172" s="211" t="e">
        <f t="shared" si="215"/>
        <v>#DIV/0!</v>
      </c>
      <c r="AS172" s="501"/>
      <c r="AT172" s="209"/>
      <c r="AU172" s="209"/>
      <c r="AV172" s="214" t="e">
        <f t="shared" si="208"/>
        <v>#DIV/0!</v>
      </c>
      <c r="AW172" s="211" t="e">
        <f t="shared" si="216"/>
        <v>#DIV/0!</v>
      </c>
      <c r="AX172" s="501"/>
    </row>
    <row r="173" spans="2:50" ht="14.25" customHeight="1">
      <c r="B173" s="460"/>
      <c r="C173" s="209">
        <v>7</v>
      </c>
      <c r="D173" s="212"/>
      <c r="E173" s="209"/>
      <c r="F173" s="209"/>
      <c r="G173" s="214" t="e">
        <f t="shared" si="201"/>
        <v>#DIV/0!</v>
      </c>
      <c r="H173" s="501"/>
      <c r="I173" s="215" t="e">
        <f t="shared" si="209"/>
        <v>#DIV/0!</v>
      </c>
      <c r="J173" s="215" t="e">
        <f t="shared" si="209"/>
        <v>#DIV/0!</v>
      </c>
      <c r="K173" s="216" t="e">
        <f t="shared" si="209"/>
        <v>#DIV/0!</v>
      </c>
      <c r="L173" s="502"/>
      <c r="M173" s="215" t="e">
        <f>RANK(K173, K$167:$K$181)</f>
        <v>#DIV/0!</v>
      </c>
      <c r="N173" s="460"/>
      <c r="O173" s="460"/>
      <c r="P173" s="209"/>
      <c r="Q173" s="209"/>
      <c r="R173" s="214" t="e">
        <f t="shared" si="202"/>
        <v>#DIV/0!</v>
      </c>
      <c r="S173" s="211" t="e">
        <f t="shared" si="210"/>
        <v>#DIV/0!</v>
      </c>
      <c r="T173" s="501"/>
      <c r="U173" s="209"/>
      <c r="V173" s="209"/>
      <c r="W173" s="214" t="e">
        <f t="shared" si="203"/>
        <v>#DIV/0!</v>
      </c>
      <c r="X173" s="211" t="e">
        <f t="shared" si="211"/>
        <v>#DIV/0!</v>
      </c>
      <c r="Y173" s="501"/>
      <c r="Z173" s="209"/>
      <c r="AA173" s="209"/>
      <c r="AB173" s="214" t="e">
        <f t="shared" si="204"/>
        <v>#DIV/0!</v>
      </c>
      <c r="AC173" s="211" t="e">
        <f t="shared" si="212"/>
        <v>#DIV/0!</v>
      </c>
      <c r="AD173" s="501"/>
      <c r="AE173" s="209"/>
      <c r="AF173" s="209"/>
      <c r="AG173" s="214" t="e">
        <f t="shared" si="205"/>
        <v>#DIV/0!</v>
      </c>
      <c r="AH173" s="211" t="e">
        <f t="shared" si="213"/>
        <v>#DIV/0!</v>
      </c>
      <c r="AI173" s="501"/>
      <c r="AJ173" s="209"/>
      <c r="AK173" s="209"/>
      <c r="AL173" s="214" t="e">
        <f t="shared" si="206"/>
        <v>#DIV/0!</v>
      </c>
      <c r="AM173" s="211" t="e">
        <f t="shared" si="214"/>
        <v>#DIV/0!</v>
      </c>
      <c r="AN173" s="501"/>
      <c r="AO173" s="209"/>
      <c r="AP173" s="209"/>
      <c r="AQ173" s="214" t="e">
        <f t="shared" si="207"/>
        <v>#DIV/0!</v>
      </c>
      <c r="AR173" s="211" t="e">
        <f t="shared" si="215"/>
        <v>#DIV/0!</v>
      </c>
      <c r="AS173" s="501"/>
      <c r="AT173" s="209"/>
      <c r="AU173" s="209"/>
      <c r="AV173" s="214" t="e">
        <f t="shared" si="208"/>
        <v>#DIV/0!</v>
      </c>
      <c r="AW173" s="211" t="e">
        <f t="shared" si="216"/>
        <v>#DIV/0!</v>
      </c>
      <c r="AX173" s="501"/>
    </row>
    <row r="174" spans="2:50" ht="14.25" customHeight="1">
      <c r="B174" s="460"/>
      <c r="C174" s="209">
        <v>8</v>
      </c>
      <c r="D174" s="212"/>
      <c r="E174" s="209"/>
      <c r="F174" s="209"/>
      <c r="G174" s="214" t="e">
        <f t="shared" si="201"/>
        <v>#DIV/0!</v>
      </c>
      <c r="H174" s="501"/>
      <c r="I174" s="215" t="e">
        <f t="shared" si="209"/>
        <v>#DIV/0!</v>
      </c>
      <c r="J174" s="215" t="e">
        <f t="shared" si="209"/>
        <v>#DIV/0!</v>
      </c>
      <c r="K174" s="216" t="e">
        <f t="shared" si="209"/>
        <v>#DIV/0!</v>
      </c>
      <c r="L174" s="502"/>
      <c r="M174" s="215" t="e">
        <f>RANK(K174, K$167:$K$181)</f>
        <v>#DIV/0!</v>
      </c>
      <c r="N174" s="460"/>
      <c r="O174" s="460"/>
      <c r="P174" s="209"/>
      <c r="Q174" s="209"/>
      <c r="R174" s="214" t="e">
        <f t="shared" si="202"/>
        <v>#DIV/0!</v>
      </c>
      <c r="S174" s="211" t="e">
        <f t="shared" si="210"/>
        <v>#DIV/0!</v>
      </c>
      <c r="T174" s="501"/>
      <c r="U174" s="209"/>
      <c r="V174" s="209"/>
      <c r="W174" s="214" t="e">
        <f t="shared" si="203"/>
        <v>#DIV/0!</v>
      </c>
      <c r="X174" s="211" t="e">
        <f t="shared" si="211"/>
        <v>#DIV/0!</v>
      </c>
      <c r="Y174" s="501"/>
      <c r="Z174" s="209"/>
      <c r="AA174" s="209"/>
      <c r="AB174" s="214" t="e">
        <f t="shared" si="204"/>
        <v>#DIV/0!</v>
      </c>
      <c r="AC174" s="211" t="e">
        <f t="shared" si="212"/>
        <v>#DIV/0!</v>
      </c>
      <c r="AD174" s="501"/>
      <c r="AE174" s="209"/>
      <c r="AF174" s="209"/>
      <c r="AG174" s="214" t="e">
        <f t="shared" si="205"/>
        <v>#DIV/0!</v>
      </c>
      <c r="AH174" s="211" t="e">
        <f t="shared" si="213"/>
        <v>#DIV/0!</v>
      </c>
      <c r="AI174" s="501"/>
      <c r="AJ174" s="209"/>
      <c r="AK174" s="209"/>
      <c r="AL174" s="214" t="e">
        <f t="shared" si="206"/>
        <v>#DIV/0!</v>
      </c>
      <c r="AM174" s="211" t="e">
        <f t="shared" si="214"/>
        <v>#DIV/0!</v>
      </c>
      <c r="AN174" s="501"/>
      <c r="AO174" s="209"/>
      <c r="AP174" s="209"/>
      <c r="AQ174" s="214" t="e">
        <f t="shared" si="207"/>
        <v>#DIV/0!</v>
      </c>
      <c r="AR174" s="211" t="e">
        <f t="shared" si="215"/>
        <v>#DIV/0!</v>
      </c>
      <c r="AS174" s="501"/>
      <c r="AT174" s="209"/>
      <c r="AU174" s="209"/>
      <c r="AV174" s="214" t="e">
        <f t="shared" si="208"/>
        <v>#DIV/0!</v>
      </c>
      <c r="AW174" s="211" t="e">
        <f t="shared" si="216"/>
        <v>#DIV/0!</v>
      </c>
      <c r="AX174" s="501"/>
    </row>
    <row r="175" spans="2:50" ht="14.25" customHeight="1">
      <c r="B175" s="460"/>
      <c r="C175" s="209">
        <v>9</v>
      </c>
      <c r="D175" s="212"/>
      <c r="E175" s="209"/>
      <c r="F175" s="209"/>
      <c r="G175" s="214" t="e">
        <f t="shared" si="201"/>
        <v>#DIV/0!</v>
      </c>
      <c r="H175" s="501"/>
      <c r="I175" s="215" t="e">
        <f t="shared" si="209"/>
        <v>#DIV/0!</v>
      </c>
      <c r="J175" s="215" t="e">
        <f t="shared" si="209"/>
        <v>#DIV/0!</v>
      </c>
      <c r="K175" s="216" t="e">
        <f t="shared" si="209"/>
        <v>#DIV/0!</v>
      </c>
      <c r="L175" s="502"/>
      <c r="M175" s="215" t="e">
        <f>RANK(K175, K$167:$K$181)</f>
        <v>#DIV/0!</v>
      </c>
      <c r="N175" s="460"/>
      <c r="O175" s="460"/>
      <c r="P175" s="209"/>
      <c r="Q175" s="209"/>
      <c r="R175" s="214" t="e">
        <f t="shared" si="202"/>
        <v>#DIV/0!</v>
      </c>
      <c r="S175" s="211" t="e">
        <f t="shared" si="210"/>
        <v>#DIV/0!</v>
      </c>
      <c r="T175" s="501"/>
      <c r="U175" s="209"/>
      <c r="V175" s="209"/>
      <c r="W175" s="214" t="e">
        <f t="shared" si="203"/>
        <v>#DIV/0!</v>
      </c>
      <c r="X175" s="211" t="e">
        <f>RANK(W175, W$167:W$181)</f>
        <v>#DIV/0!</v>
      </c>
      <c r="Y175" s="501"/>
      <c r="Z175" s="209"/>
      <c r="AA175" s="209"/>
      <c r="AB175" s="214" t="e">
        <f t="shared" si="204"/>
        <v>#DIV/0!</v>
      </c>
      <c r="AC175" s="211" t="e">
        <f t="shared" si="212"/>
        <v>#DIV/0!</v>
      </c>
      <c r="AD175" s="501"/>
      <c r="AE175" s="209"/>
      <c r="AF175" s="209"/>
      <c r="AG175" s="214" t="e">
        <f t="shared" si="205"/>
        <v>#DIV/0!</v>
      </c>
      <c r="AH175" s="211" t="e">
        <f t="shared" si="213"/>
        <v>#DIV/0!</v>
      </c>
      <c r="AI175" s="501"/>
      <c r="AJ175" s="209"/>
      <c r="AK175" s="209"/>
      <c r="AL175" s="214" t="e">
        <f t="shared" si="206"/>
        <v>#DIV/0!</v>
      </c>
      <c r="AM175" s="211" t="e">
        <f t="shared" si="214"/>
        <v>#DIV/0!</v>
      </c>
      <c r="AN175" s="501"/>
      <c r="AO175" s="209"/>
      <c r="AP175" s="209"/>
      <c r="AQ175" s="214" t="e">
        <f t="shared" si="207"/>
        <v>#DIV/0!</v>
      </c>
      <c r="AR175" s="211" t="e">
        <f t="shared" si="215"/>
        <v>#DIV/0!</v>
      </c>
      <c r="AS175" s="501"/>
      <c r="AT175" s="209"/>
      <c r="AU175" s="209"/>
      <c r="AV175" s="214" t="e">
        <f t="shared" si="208"/>
        <v>#DIV/0!</v>
      </c>
      <c r="AW175" s="211" t="e">
        <f t="shared" si="216"/>
        <v>#DIV/0!</v>
      </c>
      <c r="AX175" s="501"/>
    </row>
    <row r="176" spans="2:50" ht="14.25" customHeight="1">
      <c r="B176" s="460"/>
      <c r="C176" s="209">
        <v>10</v>
      </c>
      <c r="D176" s="212"/>
      <c r="E176" s="209"/>
      <c r="F176" s="209"/>
      <c r="G176" s="214" t="e">
        <f t="shared" si="201"/>
        <v>#DIV/0!</v>
      </c>
      <c r="H176" s="501"/>
      <c r="I176" s="215" t="e">
        <f t="shared" si="209"/>
        <v>#DIV/0!</v>
      </c>
      <c r="J176" s="215" t="e">
        <f t="shared" si="209"/>
        <v>#DIV/0!</v>
      </c>
      <c r="K176" s="216" t="e">
        <f t="shared" si="209"/>
        <v>#DIV/0!</v>
      </c>
      <c r="L176" s="502"/>
      <c r="M176" s="215" t="e">
        <f>RANK(K176, K$167:$K$181)</f>
        <v>#DIV/0!</v>
      </c>
      <c r="N176" s="460"/>
      <c r="O176" s="460"/>
      <c r="P176" s="209"/>
      <c r="Q176" s="209"/>
      <c r="R176" s="214" t="e">
        <f t="shared" si="202"/>
        <v>#DIV/0!</v>
      </c>
      <c r="S176" s="211" t="e">
        <f t="shared" si="210"/>
        <v>#DIV/0!</v>
      </c>
      <c r="T176" s="501"/>
      <c r="U176" s="209"/>
      <c r="V176" s="209"/>
      <c r="W176" s="214" t="e">
        <f t="shared" si="203"/>
        <v>#DIV/0!</v>
      </c>
      <c r="X176" s="211" t="e">
        <f t="shared" si="211"/>
        <v>#DIV/0!</v>
      </c>
      <c r="Y176" s="501"/>
      <c r="Z176" s="209"/>
      <c r="AA176" s="209"/>
      <c r="AB176" s="214" t="e">
        <f t="shared" si="204"/>
        <v>#DIV/0!</v>
      </c>
      <c r="AC176" s="211" t="e">
        <f t="shared" si="212"/>
        <v>#DIV/0!</v>
      </c>
      <c r="AD176" s="501"/>
      <c r="AE176" s="209"/>
      <c r="AF176" s="209"/>
      <c r="AG176" s="214" t="e">
        <f t="shared" si="205"/>
        <v>#DIV/0!</v>
      </c>
      <c r="AH176" s="211" t="e">
        <f t="shared" si="213"/>
        <v>#DIV/0!</v>
      </c>
      <c r="AI176" s="501"/>
      <c r="AJ176" s="209"/>
      <c r="AK176" s="209"/>
      <c r="AL176" s="214" t="e">
        <f t="shared" si="206"/>
        <v>#DIV/0!</v>
      </c>
      <c r="AM176" s="211" t="e">
        <f t="shared" si="214"/>
        <v>#DIV/0!</v>
      </c>
      <c r="AN176" s="501"/>
      <c r="AO176" s="209"/>
      <c r="AP176" s="209"/>
      <c r="AQ176" s="214" t="e">
        <f t="shared" si="207"/>
        <v>#DIV/0!</v>
      </c>
      <c r="AR176" s="211" t="e">
        <f t="shared" si="215"/>
        <v>#DIV/0!</v>
      </c>
      <c r="AS176" s="501"/>
      <c r="AT176" s="209"/>
      <c r="AU176" s="209"/>
      <c r="AV176" s="214" t="e">
        <f t="shared" si="208"/>
        <v>#DIV/0!</v>
      </c>
      <c r="AW176" s="211" t="e">
        <f t="shared" si="216"/>
        <v>#DIV/0!</v>
      </c>
      <c r="AX176" s="501"/>
    </row>
    <row r="177" spans="2:50" ht="14.25" customHeight="1">
      <c r="B177" s="460"/>
      <c r="C177" s="209">
        <v>11</v>
      </c>
      <c r="D177" s="212"/>
      <c r="E177" s="209"/>
      <c r="F177" s="209"/>
      <c r="G177" s="214" t="e">
        <f t="shared" si="201"/>
        <v>#DIV/0!</v>
      </c>
      <c r="H177" s="501"/>
      <c r="I177" s="215" t="e">
        <f t="shared" si="209"/>
        <v>#DIV/0!</v>
      </c>
      <c r="J177" s="215" t="e">
        <f t="shared" si="209"/>
        <v>#DIV/0!</v>
      </c>
      <c r="K177" s="216" t="e">
        <f t="shared" si="209"/>
        <v>#DIV/0!</v>
      </c>
      <c r="L177" s="502"/>
      <c r="M177" s="215" t="e">
        <f>RANK(K177, K$167:$K$181)</f>
        <v>#DIV/0!</v>
      </c>
      <c r="N177" s="460"/>
      <c r="O177" s="460"/>
      <c r="P177" s="209"/>
      <c r="Q177" s="209"/>
      <c r="R177" s="214" t="e">
        <f t="shared" si="202"/>
        <v>#DIV/0!</v>
      </c>
      <c r="S177" s="211" t="e">
        <f t="shared" si="210"/>
        <v>#DIV/0!</v>
      </c>
      <c r="T177" s="501"/>
      <c r="U177" s="209"/>
      <c r="V177" s="209"/>
      <c r="W177" s="214" t="e">
        <f t="shared" si="203"/>
        <v>#DIV/0!</v>
      </c>
      <c r="X177" s="211" t="e">
        <f t="shared" si="211"/>
        <v>#DIV/0!</v>
      </c>
      <c r="Y177" s="501"/>
      <c r="Z177" s="209"/>
      <c r="AA177" s="209"/>
      <c r="AB177" s="214" t="e">
        <f t="shared" si="204"/>
        <v>#DIV/0!</v>
      </c>
      <c r="AC177" s="211" t="e">
        <f t="shared" si="212"/>
        <v>#DIV/0!</v>
      </c>
      <c r="AD177" s="501"/>
      <c r="AE177" s="209"/>
      <c r="AF177" s="209"/>
      <c r="AG177" s="214" t="e">
        <f t="shared" si="205"/>
        <v>#DIV/0!</v>
      </c>
      <c r="AH177" s="211" t="e">
        <f t="shared" si="213"/>
        <v>#DIV/0!</v>
      </c>
      <c r="AI177" s="501"/>
      <c r="AJ177" s="209"/>
      <c r="AK177" s="209"/>
      <c r="AL177" s="214" t="e">
        <f t="shared" si="206"/>
        <v>#DIV/0!</v>
      </c>
      <c r="AM177" s="211" t="e">
        <f t="shared" si="214"/>
        <v>#DIV/0!</v>
      </c>
      <c r="AN177" s="501"/>
      <c r="AO177" s="209"/>
      <c r="AP177" s="209"/>
      <c r="AQ177" s="214" t="e">
        <f t="shared" si="207"/>
        <v>#DIV/0!</v>
      </c>
      <c r="AR177" s="211" t="e">
        <f t="shared" si="215"/>
        <v>#DIV/0!</v>
      </c>
      <c r="AS177" s="501"/>
      <c r="AT177" s="209"/>
      <c r="AU177" s="209"/>
      <c r="AV177" s="214" t="e">
        <f t="shared" si="208"/>
        <v>#DIV/0!</v>
      </c>
      <c r="AW177" s="211" t="e">
        <f t="shared" si="216"/>
        <v>#DIV/0!</v>
      </c>
      <c r="AX177" s="501"/>
    </row>
    <row r="178" spans="2:50" ht="14.25" customHeight="1">
      <c r="B178" s="460"/>
      <c r="C178" s="209">
        <v>12</v>
      </c>
      <c r="D178" s="212"/>
      <c r="E178" s="209"/>
      <c r="F178" s="209"/>
      <c r="G178" s="214" t="e">
        <f t="shared" si="201"/>
        <v>#DIV/0!</v>
      </c>
      <c r="H178" s="501"/>
      <c r="I178" s="215" t="e">
        <f t="shared" si="209"/>
        <v>#DIV/0!</v>
      </c>
      <c r="J178" s="215" t="e">
        <f t="shared" si="209"/>
        <v>#DIV/0!</v>
      </c>
      <c r="K178" s="216" t="e">
        <f t="shared" si="209"/>
        <v>#DIV/0!</v>
      </c>
      <c r="L178" s="502"/>
      <c r="M178" s="215" t="e">
        <f>RANK(K178, K$167:$K$181)</f>
        <v>#DIV/0!</v>
      </c>
      <c r="N178" s="460"/>
      <c r="O178" s="460"/>
      <c r="P178" s="209"/>
      <c r="Q178" s="209"/>
      <c r="R178" s="214" t="e">
        <f t="shared" si="202"/>
        <v>#DIV/0!</v>
      </c>
      <c r="S178" s="211" t="e">
        <f t="shared" si="210"/>
        <v>#DIV/0!</v>
      </c>
      <c r="T178" s="501"/>
      <c r="U178" s="209"/>
      <c r="V178" s="209"/>
      <c r="W178" s="214" t="e">
        <f t="shared" si="203"/>
        <v>#DIV/0!</v>
      </c>
      <c r="X178" s="211" t="e">
        <f t="shared" si="211"/>
        <v>#DIV/0!</v>
      </c>
      <c r="Y178" s="501"/>
      <c r="Z178" s="209"/>
      <c r="AA178" s="209"/>
      <c r="AB178" s="214" t="e">
        <f t="shared" si="204"/>
        <v>#DIV/0!</v>
      </c>
      <c r="AC178" s="211" t="e">
        <f t="shared" si="212"/>
        <v>#DIV/0!</v>
      </c>
      <c r="AD178" s="501"/>
      <c r="AE178" s="209"/>
      <c r="AF178" s="209"/>
      <c r="AG178" s="214" t="e">
        <f t="shared" si="205"/>
        <v>#DIV/0!</v>
      </c>
      <c r="AH178" s="211" t="e">
        <f t="shared" si="213"/>
        <v>#DIV/0!</v>
      </c>
      <c r="AI178" s="501"/>
      <c r="AJ178" s="209"/>
      <c r="AK178" s="209"/>
      <c r="AL178" s="214" t="e">
        <f t="shared" si="206"/>
        <v>#DIV/0!</v>
      </c>
      <c r="AM178" s="211" t="e">
        <f t="shared" si="214"/>
        <v>#DIV/0!</v>
      </c>
      <c r="AN178" s="501"/>
      <c r="AO178" s="209"/>
      <c r="AP178" s="209"/>
      <c r="AQ178" s="214" t="e">
        <f t="shared" si="207"/>
        <v>#DIV/0!</v>
      </c>
      <c r="AR178" s="211" t="e">
        <f t="shared" si="215"/>
        <v>#DIV/0!</v>
      </c>
      <c r="AS178" s="501"/>
      <c r="AT178" s="209"/>
      <c r="AU178" s="209"/>
      <c r="AV178" s="214" t="e">
        <f t="shared" si="208"/>
        <v>#DIV/0!</v>
      </c>
      <c r="AW178" s="211" t="e">
        <f t="shared" si="216"/>
        <v>#DIV/0!</v>
      </c>
      <c r="AX178" s="501"/>
    </row>
    <row r="179" spans="2:50" ht="14.25" customHeight="1">
      <c r="B179" s="460"/>
      <c r="C179" s="209">
        <v>13</v>
      </c>
      <c r="D179" s="212"/>
      <c r="E179" s="209"/>
      <c r="F179" s="209"/>
      <c r="G179" s="214" t="e">
        <f t="shared" si="201"/>
        <v>#DIV/0!</v>
      </c>
      <c r="H179" s="501"/>
      <c r="I179" s="215" t="e">
        <f t="shared" si="209"/>
        <v>#DIV/0!</v>
      </c>
      <c r="J179" s="215" t="e">
        <f t="shared" si="209"/>
        <v>#DIV/0!</v>
      </c>
      <c r="K179" s="216" t="e">
        <f t="shared" si="209"/>
        <v>#DIV/0!</v>
      </c>
      <c r="L179" s="502"/>
      <c r="M179" s="215" t="e">
        <f>RANK(K179, K$167:$K$181)</f>
        <v>#DIV/0!</v>
      </c>
      <c r="N179" s="460"/>
      <c r="O179" s="460"/>
      <c r="P179" s="209"/>
      <c r="Q179" s="209"/>
      <c r="R179" s="214" t="e">
        <f t="shared" si="202"/>
        <v>#DIV/0!</v>
      </c>
      <c r="S179" s="211" t="e">
        <f t="shared" si="210"/>
        <v>#DIV/0!</v>
      </c>
      <c r="T179" s="501"/>
      <c r="U179" s="209"/>
      <c r="V179" s="209"/>
      <c r="W179" s="214" t="e">
        <f t="shared" si="203"/>
        <v>#DIV/0!</v>
      </c>
      <c r="X179" s="211" t="e">
        <f t="shared" si="211"/>
        <v>#DIV/0!</v>
      </c>
      <c r="Y179" s="501"/>
      <c r="Z179" s="209"/>
      <c r="AA179" s="209"/>
      <c r="AB179" s="214" t="e">
        <f t="shared" si="204"/>
        <v>#DIV/0!</v>
      </c>
      <c r="AC179" s="211" t="e">
        <f t="shared" si="212"/>
        <v>#DIV/0!</v>
      </c>
      <c r="AD179" s="501"/>
      <c r="AE179" s="209"/>
      <c r="AF179" s="209"/>
      <c r="AG179" s="214" t="e">
        <f t="shared" si="205"/>
        <v>#DIV/0!</v>
      </c>
      <c r="AH179" s="211" t="e">
        <f t="shared" si="213"/>
        <v>#DIV/0!</v>
      </c>
      <c r="AI179" s="501"/>
      <c r="AJ179" s="209"/>
      <c r="AK179" s="209"/>
      <c r="AL179" s="214" t="e">
        <f t="shared" si="206"/>
        <v>#DIV/0!</v>
      </c>
      <c r="AM179" s="211" t="e">
        <f t="shared" si="214"/>
        <v>#DIV/0!</v>
      </c>
      <c r="AN179" s="501"/>
      <c r="AO179" s="209"/>
      <c r="AP179" s="209"/>
      <c r="AQ179" s="214" t="e">
        <f t="shared" si="207"/>
        <v>#DIV/0!</v>
      </c>
      <c r="AR179" s="211" t="e">
        <f t="shared" si="215"/>
        <v>#DIV/0!</v>
      </c>
      <c r="AS179" s="501"/>
      <c r="AT179" s="209"/>
      <c r="AU179" s="209"/>
      <c r="AV179" s="214" t="e">
        <f t="shared" si="208"/>
        <v>#DIV/0!</v>
      </c>
      <c r="AW179" s="211" t="e">
        <f t="shared" si="216"/>
        <v>#DIV/0!</v>
      </c>
      <c r="AX179" s="501"/>
    </row>
    <row r="180" spans="2:50" ht="14.25" customHeight="1">
      <c r="B180" s="460"/>
      <c r="C180" s="209">
        <v>14</v>
      </c>
      <c r="D180" s="212"/>
      <c r="E180" s="209"/>
      <c r="F180" s="209"/>
      <c r="G180" s="214" t="e">
        <f t="shared" si="201"/>
        <v>#DIV/0!</v>
      </c>
      <c r="H180" s="501"/>
      <c r="I180" s="215" t="e">
        <f t="shared" si="209"/>
        <v>#DIV/0!</v>
      </c>
      <c r="J180" s="215" t="e">
        <f t="shared" si="209"/>
        <v>#DIV/0!</v>
      </c>
      <c r="K180" s="216" t="e">
        <f t="shared" si="209"/>
        <v>#DIV/0!</v>
      </c>
      <c r="L180" s="502"/>
      <c r="M180" s="215" t="e">
        <f>RANK(K180, K$167:$K$181)</f>
        <v>#DIV/0!</v>
      </c>
      <c r="N180" s="460"/>
      <c r="O180" s="460"/>
      <c r="P180" s="209"/>
      <c r="Q180" s="209"/>
      <c r="R180" s="214" t="e">
        <f t="shared" si="202"/>
        <v>#DIV/0!</v>
      </c>
      <c r="S180" s="211" t="e">
        <f t="shared" si="210"/>
        <v>#DIV/0!</v>
      </c>
      <c r="T180" s="501"/>
      <c r="U180" s="209"/>
      <c r="V180" s="209"/>
      <c r="W180" s="214" t="e">
        <f t="shared" si="203"/>
        <v>#DIV/0!</v>
      </c>
      <c r="X180" s="211" t="e">
        <f t="shared" si="211"/>
        <v>#DIV/0!</v>
      </c>
      <c r="Y180" s="501"/>
      <c r="Z180" s="209"/>
      <c r="AA180" s="209"/>
      <c r="AB180" s="214" t="e">
        <f t="shared" si="204"/>
        <v>#DIV/0!</v>
      </c>
      <c r="AC180" s="211" t="e">
        <f t="shared" si="212"/>
        <v>#DIV/0!</v>
      </c>
      <c r="AD180" s="501"/>
      <c r="AE180" s="209"/>
      <c r="AF180" s="209"/>
      <c r="AG180" s="214" t="e">
        <f t="shared" si="205"/>
        <v>#DIV/0!</v>
      </c>
      <c r="AH180" s="211" t="e">
        <f t="shared" si="213"/>
        <v>#DIV/0!</v>
      </c>
      <c r="AI180" s="501"/>
      <c r="AJ180" s="209"/>
      <c r="AK180" s="209"/>
      <c r="AL180" s="214" t="e">
        <f t="shared" si="206"/>
        <v>#DIV/0!</v>
      </c>
      <c r="AM180" s="211" t="e">
        <f t="shared" si="214"/>
        <v>#DIV/0!</v>
      </c>
      <c r="AN180" s="501"/>
      <c r="AO180" s="209"/>
      <c r="AP180" s="209"/>
      <c r="AQ180" s="214" t="e">
        <f t="shared" si="207"/>
        <v>#DIV/0!</v>
      </c>
      <c r="AR180" s="211" t="e">
        <f t="shared" si="215"/>
        <v>#DIV/0!</v>
      </c>
      <c r="AS180" s="501"/>
      <c r="AT180" s="209"/>
      <c r="AU180" s="209"/>
      <c r="AV180" s="214" t="e">
        <f t="shared" si="208"/>
        <v>#DIV/0!</v>
      </c>
      <c r="AW180" s="211" t="e">
        <f t="shared" si="216"/>
        <v>#DIV/0!</v>
      </c>
      <c r="AX180" s="501"/>
    </row>
    <row r="181" spans="2:50" ht="14.25" customHeight="1">
      <c r="B181" s="460"/>
      <c r="C181" s="209">
        <v>15</v>
      </c>
      <c r="D181" s="212"/>
      <c r="E181" s="209"/>
      <c r="F181" s="209"/>
      <c r="G181" s="214" t="e">
        <f t="shared" si="201"/>
        <v>#DIV/0!</v>
      </c>
      <c r="H181" s="501"/>
      <c r="I181" s="215" t="e">
        <f t="shared" si="209"/>
        <v>#DIV/0!</v>
      </c>
      <c r="J181" s="215" t="e">
        <f t="shared" si="209"/>
        <v>#DIV/0!</v>
      </c>
      <c r="K181" s="216" t="e">
        <f t="shared" si="209"/>
        <v>#DIV/0!</v>
      </c>
      <c r="L181" s="502"/>
      <c r="M181" s="215" t="e">
        <f>RANK(K181, K$167:$K$181)</f>
        <v>#DIV/0!</v>
      </c>
      <c r="N181" s="460"/>
      <c r="O181" s="460"/>
      <c r="P181" s="209"/>
      <c r="Q181" s="213"/>
      <c r="R181" s="214" t="e">
        <f>Q181/P181</f>
        <v>#DIV/0!</v>
      </c>
      <c r="S181" s="211" t="e">
        <f>RANK(R181, R$167:R$181)</f>
        <v>#DIV/0!</v>
      </c>
      <c r="T181" s="501"/>
      <c r="U181" s="209"/>
      <c r="V181" s="209"/>
      <c r="W181" s="214" t="e">
        <f>V181/U181</f>
        <v>#DIV/0!</v>
      </c>
      <c r="X181" s="211" t="e">
        <f>RANK(W181, W$167:W$181)</f>
        <v>#DIV/0!</v>
      </c>
      <c r="Y181" s="501"/>
      <c r="Z181" s="209"/>
      <c r="AA181" s="209"/>
      <c r="AB181" s="214" t="e">
        <f>AA181/Z181</f>
        <v>#DIV/0!</v>
      </c>
      <c r="AC181" s="211" t="e">
        <f>RANK(AB181, AB$167:AB$181)</f>
        <v>#DIV/0!</v>
      </c>
      <c r="AD181" s="501"/>
      <c r="AE181" s="209"/>
      <c r="AF181" s="209"/>
      <c r="AG181" s="214" t="e">
        <f>AF181/AE181</f>
        <v>#DIV/0!</v>
      </c>
      <c r="AH181" s="211" t="e">
        <f>RANK(AG181, AG$167:AG$181)</f>
        <v>#DIV/0!</v>
      </c>
      <c r="AI181" s="501"/>
      <c r="AJ181" s="209"/>
      <c r="AK181" s="209"/>
      <c r="AL181" s="214" t="e">
        <f>AK181/AJ181</f>
        <v>#DIV/0!</v>
      </c>
      <c r="AM181" s="211" t="e">
        <f>RANK(AL181, AL$167:AL$181)</f>
        <v>#DIV/0!</v>
      </c>
      <c r="AN181" s="501"/>
      <c r="AO181" s="209"/>
      <c r="AP181" s="209"/>
      <c r="AQ181" s="214" t="e">
        <f>AP181/AO181</f>
        <v>#DIV/0!</v>
      </c>
      <c r="AR181" s="211" t="e">
        <f>RANK(AQ181, AQ$167:AQ$181)</f>
        <v>#DIV/0!</v>
      </c>
      <c r="AS181" s="501"/>
      <c r="AT181" s="209"/>
      <c r="AU181" s="209"/>
      <c r="AV181" s="214" t="e">
        <f>AU181/AT181</f>
        <v>#DIV/0!</v>
      </c>
      <c r="AW181" s="211" t="e">
        <f>RANK(AV181, AV$167:AV$181)</f>
        <v>#DIV/0!</v>
      </c>
      <c r="AX181" s="501"/>
    </row>
    <row r="182" spans="2:50" ht="14.25" customHeight="1" collapsed="1">
      <c r="B182" s="503" t="s">
        <v>211</v>
      </c>
      <c r="C182" s="503"/>
      <c r="D182" s="503"/>
      <c r="E182" s="503"/>
      <c r="F182" s="503"/>
      <c r="G182" s="503"/>
      <c r="H182" s="503"/>
      <c r="I182" s="503"/>
      <c r="J182" s="503"/>
      <c r="K182" s="503"/>
      <c r="L182" s="503"/>
      <c r="M182" s="504"/>
      <c r="N182" s="521" t="s">
        <v>128</v>
      </c>
      <c r="O182" s="521" t="s">
        <v>77</v>
      </c>
      <c r="P182" s="559">
        <f>AT162+1</f>
        <v>45930</v>
      </c>
      <c r="Q182" s="560"/>
      <c r="R182" s="560"/>
      <c r="S182" s="560"/>
      <c r="T182" s="560"/>
      <c r="U182" s="561">
        <f>P182+1</f>
        <v>45931</v>
      </c>
      <c r="V182" s="562"/>
      <c r="W182" s="562"/>
      <c r="X182" s="562"/>
      <c r="Y182" s="562"/>
      <c r="Z182" s="559">
        <f t="shared" ref="Z182" si="217">U182+1</f>
        <v>45932</v>
      </c>
      <c r="AA182" s="560"/>
      <c r="AB182" s="560"/>
      <c r="AC182" s="560"/>
      <c r="AD182" s="560"/>
      <c r="AE182" s="561">
        <f t="shared" ref="AE182" si="218">Z182+1</f>
        <v>45933</v>
      </c>
      <c r="AF182" s="562"/>
      <c r="AG182" s="562"/>
      <c r="AH182" s="562"/>
      <c r="AI182" s="562"/>
      <c r="AJ182" s="563">
        <f t="shared" ref="AJ182" si="219">AE182+1</f>
        <v>45934</v>
      </c>
      <c r="AK182" s="564"/>
      <c r="AL182" s="564"/>
      <c r="AM182" s="564"/>
      <c r="AN182" s="565"/>
      <c r="AO182" s="561">
        <f t="shared" ref="AO182" si="220">AJ182+1</f>
        <v>45935</v>
      </c>
      <c r="AP182" s="562"/>
      <c r="AQ182" s="562"/>
      <c r="AR182" s="562"/>
      <c r="AS182" s="562"/>
      <c r="AT182" s="563">
        <f t="shared" ref="AT182" si="221">AO182+1</f>
        <v>45936</v>
      </c>
      <c r="AU182" s="564"/>
      <c r="AV182" s="564"/>
      <c r="AW182" s="564"/>
      <c r="AX182" s="565"/>
    </row>
    <row r="183" spans="2:50" ht="14.25" customHeight="1">
      <c r="B183" s="505"/>
      <c r="C183" s="505"/>
      <c r="D183" s="505"/>
      <c r="E183" s="505"/>
      <c r="F183" s="505"/>
      <c r="G183" s="505"/>
      <c r="H183" s="505"/>
      <c r="I183" s="505"/>
      <c r="J183" s="505"/>
      <c r="K183" s="505"/>
      <c r="L183" s="505"/>
      <c r="M183" s="506"/>
      <c r="N183" s="523"/>
      <c r="O183" s="523"/>
      <c r="P183" s="566">
        <f>P182</f>
        <v>45930</v>
      </c>
      <c r="Q183" s="566"/>
      <c r="R183" s="566"/>
      <c r="S183" s="566"/>
      <c r="T183" s="566"/>
      <c r="U183" s="567">
        <f>U182</f>
        <v>45931</v>
      </c>
      <c r="V183" s="567"/>
      <c r="W183" s="567"/>
      <c r="X183" s="567"/>
      <c r="Y183" s="567"/>
      <c r="Z183" s="566">
        <f t="shared" ref="Z183" si="222">Z182</f>
        <v>45932</v>
      </c>
      <c r="AA183" s="566"/>
      <c r="AB183" s="566"/>
      <c r="AC183" s="566"/>
      <c r="AD183" s="566"/>
      <c r="AE183" s="567">
        <f t="shared" ref="AE183" si="223">AE182</f>
        <v>45933</v>
      </c>
      <c r="AF183" s="567"/>
      <c r="AG183" s="567"/>
      <c r="AH183" s="567"/>
      <c r="AI183" s="567"/>
      <c r="AJ183" s="568">
        <f t="shared" ref="AJ183" si="224">AJ182</f>
        <v>45934</v>
      </c>
      <c r="AK183" s="569"/>
      <c r="AL183" s="569"/>
      <c r="AM183" s="569"/>
      <c r="AN183" s="570"/>
      <c r="AO183" s="567">
        <f t="shared" ref="AO183" si="225">AO182</f>
        <v>45935</v>
      </c>
      <c r="AP183" s="567"/>
      <c r="AQ183" s="567"/>
      <c r="AR183" s="567"/>
      <c r="AS183" s="567"/>
      <c r="AT183" s="568">
        <f t="shared" ref="AT183" si="226">AT182</f>
        <v>45936</v>
      </c>
      <c r="AU183" s="569"/>
      <c r="AV183" s="569"/>
      <c r="AW183" s="569"/>
      <c r="AX183" s="570"/>
    </row>
    <row r="184" spans="2:50" ht="14.25" customHeight="1">
      <c r="B184" s="460" t="s">
        <v>129</v>
      </c>
      <c r="C184" s="460" t="s">
        <v>130</v>
      </c>
      <c r="D184" s="460"/>
      <c r="E184" s="460" t="s">
        <v>131</v>
      </c>
      <c r="F184" s="460"/>
      <c r="G184" s="460"/>
      <c r="H184" s="460" t="s">
        <v>132</v>
      </c>
      <c r="I184" s="499" t="s">
        <v>133</v>
      </c>
      <c r="J184" s="499"/>
      <c r="K184" s="499"/>
      <c r="L184" s="499" t="s">
        <v>132</v>
      </c>
      <c r="M184" s="499" t="s">
        <v>134</v>
      </c>
      <c r="N184" s="460"/>
      <c r="O184" s="460" t="s">
        <v>135</v>
      </c>
      <c r="P184" s="460" t="s">
        <v>136</v>
      </c>
      <c r="Q184" s="460"/>
      <c r="R184" s="460"/>
      <c r="S184" s="460"/>
      <c r="T184" s="460" t="s">
        <v>132</v>
      </c>
      <c r="U184" s="460" t="s">
        <v>136</v>
      </c>
      <c r="V184" s="460"/>
      <c r="W184" s="460"/>
      <c r="X184" s="460"/>
      <c r="Y184" s="460" t="s">
        <v>132</v>
      </c>
      <c r="Z184" s="460" t="s">
        <v>136</v>
      </c>
      <c r="AA184" s="460"/>
      <c r="AB184" s="460"/>
      <c r="AC184" s="460"/>
      <c r="AD184" s="460" t="s">
        <v>132</v>
      </c>
      <c r="AE184" s="460" t="s">
        <v>136</v>
      </c>
      <c r="AF184" s="460"/>
      <c r="AG184" s="460"/>
      <c r="AH184" s="460"/>
      <c r="AI184" s="460" t="s">
        <v>132</v>
      </c>
      <c r="AJ184" s="460" t="s">
        <v>136</v>
      </c>
      <c r="AK184" s="460"/>
      <c r="AL184" s="460"/>
      <c r="AM184" s="460"/>
      <c r="AN184" s="460" t="s">
        <v>132</v>
      </c>
      <c r="AO184" s="460" t="s">
        <v>136</v>
      </c>
      <c r="AP184" s="460"/>
      <c r="AQ184" s="460"/>
      <c r="AR184" s="460"/>
      <c r="AS184" s="460" t="s">
        <v>132</v>
      </c>
      <c r="AT184" s="460" t="s">
        <v>136</v>
      </c>
      <c r="AU184" s="460"/>
      <c r="AV184" s="460"/>
      <c r="AW184" s="460"/>
      <c r="AX184" s="460" t="s">
        <v>132</v>
      </c>
    </row>
    <row r="185" spans="2:50" ht="14.25" customHeight="1">
      <c r="B185" s="460"/>
      <c r="C185" s="460"/>
      <c r="D185" s="460"/>
      <c r="E185" s="460" t="s">
        <v>137</v>
      </c>
      <c r="F185" s="460"/>
      <c r="G185" s="460"/>
      <c r="H185" s="460"/>
      <c r="I185" s="499" t="s">
        <v>137</v>
      </c>
      <c r="J185" s="499"/>
      <c r="K185" s="499"/>
      <c r="L185" s="499"/>
      <c r="M185" s="499"/>
      <c r="N185" s="460"/>
      <c r="O185" s="460"/>
      <c r="P185" s="460" t="s">
        <v>138</v>
      </c>
      <c r="Q185" s="460"/>
      <c r="R185" s="460"/>
      <c r="S185" s="460"/>
      <c r="T185" s="460"/>
      <c r="U185" s="460" t="s">
        <v>138</v>
      </c>
      <c r="V185" s="460"/>
      <c r="W185" s="460"/>
      <c r="X185" s="460"/>
      <c r="Y185" s="460"/>
      <c r="Z185" s="460" t="s">
        <v>138</v>
      </c>
      <c r="AA185" s="460"/>
      <c r="AB185" s="460"/>
      <c r="AC185" s="460"/>
      <c r="AD185" s="460"/>
      <c r="AE185" s="460" t="s">
        <v>138</v>
      </c>
      <c r="AF185" s="460"/>
      <c r="AG185" s="460"/>
      <c r="AH185" s="460"/>
      <c r="AI185" s="460"/>
      <c r="AJ185" s="460" t="s">
        <v>138</v>
      </c>
      <c r="AK185" s="460"/>
      <c r="AL185" s="460"/>
      <c r="AM185" s="460"/>
      <c r="AN185" s="460"/>
      <c r="AO185" s="460" t="s">
        <v>138</v>
      </c>
      <c r="AP185" s="460"/>
      <c r="AQ185" s="460"/>
      <c r="AR185" s="460"/>
      <c r="AS185" s="460"/>
      <c r="AT185" s="460" t="s">
        <v>138</v>
      </c>
      <c r="AU185" s="460"/>
      <c r="AV185" s="460"/>
      <c r="AW185" s="460"/>
      <c r="AX185" s="460"/>
    </row>
    <row r="186" spans="2:50" ht="14.25" customHeight="1">
      <c r="B186" s="460"/>
      <c r="C186" s="460"/>
      <c r="D186" s="460"/>
      <c r="E186" s="209" t="s">
        <v>139</v>
      </c>
      <c r="F186" s="209" t="s">
        <v>140</v>
      </c>
      <c r="G186" s="209" t="s">
        <v>141</v>
      </c>
      <c r="H186" s="460"/>
      <c r="I186" s="210" t="s">
        <v>139</v>
      </c>
      <c r="J186" s="210" t="s">
        <v>140</v>
      </c>
      <c r="K186" s="210" t="s">
        <v>141</v>
      </c>
      <c r="L186" s="499"/>
      <c r="M186" s="499"/>
      <c r="N186" s="460"/>
      <c r="O186" s="460"/>
      <c r="P186" s="209" t="s">
        <v>139</v>
      </c>
      <c r="Q186" s="209" t="s">
        <v>140</v>
      </c>
      <c r="R186" s="209" t="s">
        <v>141</v>
      </c>
      <c r="S186" s="211" t="s">
        <v>134</v>
      </c>
      <c r="T186" s="460"/>
      <c r="U186" s="209" t="s">
        <v>139</v>
      </c>
      <c r="V186" s="209" t="s">
        <v>140</v>
      </c>
      <c r="W186" s="209" t="s">
        <v>141</v>
      </c>
      <c r="X186" s="211" t="s">
        <v>134</v>
      </c>
      <c r="Y186" s="460"/>
      <c r="Z186" s="209" t="s">
        <v>139</v>
      </c>
      <c r="AA186" s="209" t="s">
        <v>140</v>
      </c>
      <c r="AB186" s="209" t="s">
        <v>141</v>
      </c>
      <c r="AC186" s="211" t="s">
        <v>134</v>
      </c>
      <c r="AD186" s="460"/>
      <c r="AE186" s="209" t="s">
        <v>139</v>
      </c>
      <c r="AF186" s="209" t="s">
        <v>140</v>
      </c>
      <c r="AG186" s="209" t="s">
        <v>141</v>
      </c>
      <c r="AH186" s="211" t="s">
        <v>134</v>
      </c>
      <c r="AI186" s="460"/>
      <c r="AJ186" s="209" t="s">
        <v>139</v>
      </c>
      <c r="AK186" s="209" t="s">
        <v>140</v>
      </c>
      <c r="AL186" s="209" t="s">
        <v>141</v>
      </c>
      <c r="AM186" s="211" t="s">
        <v>134</v>
      </c>
      <c r="AN186" s="460"/>
      <c r="AO186" s="209" t="s">
        <v>139</v>
      </c>
      <c r="AP186" s="209" t="s">
        <v>140</v>
      </c>
      <c r="AQ186" s="209" t="s">
        <v>141</v>
      </c>
      <c r="AR186" s="211" t="s">
        <v>134</v>
      </c>
      <c r="AS186" s="460"/>
      <c r="AT186" s="209" t="s">
        <v>139</v>
      </c>
      <c r="AU186" s="209" t="s">
        <v>140</v>
      </c>
      <c r="AV186" s="209" t="s">
        <v>141</v>
      </c>
      <c r="AW186" s="211" t="s">
        <v>134</v>
      </c>
      <c r="AX186" s="460"/>
    </row>
    <row r="187" spans="2:50" ht="14.25" customHeight="1">
      <c r="B187" s="572" t="s">
        <v>243</v>
      </c>
      <c r="C187" s="209">
        <v>1</v>
      </c>
      <c r="D187" s="212"/>
      <c r="E187" s="209"/>
      <c r="F187" s="209"/>
      <c r="G187" s="214" t="e">
        <f t="shared" ref="G187:G201" si="227">F187/E187</f>
        <v>#DIV/0!</v>
      </c>
      <c r="H187" s="501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502" t="str">
        <f>IFERROR(AVERAGE(K187:K201),"-")</f>
        <v>-</v>
      </c>
      <c r="M187" s="215" t="e">
        <f>RANK(K187, K$187:$K$201)</f>
        <v>#DIV/0!</v>
      </c>
      <c r="N187" s="460"/>
      <c r="O187" s="460"/>
      <c r="P187" s="209"/>
      <c r="Q187" s="209"/>
      <c r="R187" s="214" t="e">
        <f t="shared" ref="R187:R200" si="228">Q187/P187</f>
        <v>#DIV/0!</v>
      </c>
      <c r="S187" s="211" t="e">
        <f>RANK(R187, R$187:R$201)</f>
        <v>#DIV/0!</v>
      </c>
      <c r="T187" s="501" t="e">
        <f>AVERAGE(R187:R201)</f>
        <v>#DIV/0!</v>
      </c>
      <c r="U187" s="209"/>
      <c r="V187" s="209"/>
      <c r="W187" s="214" t="e">
        <f t="shared" ref="W187:W200" si="229">V187/U187</f>
        <v>#DIV/0!</v>
      </c>
      <c r="X187" s="211" t="e">
        <f>RANK(W187, W$187:W$201)</f>
        <v>#DIV/0!</v>
      </c>
      <c r="Y187" s="501" t="e">
        <f>AVERAGE(W187:W201)</f>
        <v>#DIV/0!</v>
      </c>
      <c r="Z187" s="209"/>
      <c r="AA187" s="209"/>
      <c r="AB187" s="214" t="e">
        <f t="shared" ref="AB187:AB200" si="230">AA187/Z187</f>
        <v>#DIV/0!</v>
      </c>
      <c r="AC187" s="211" t="e">
        <f>RANK(AB187, AB$187:AB$201)</f>
        <v>#DIV/0!</v>
      </c>
      <c r="AD187" s="501" t="e">
        <f>AVERAGE(AB187:AB201)</f>
        <v>#DIV/0!</v>
      </c>
      <c r="AE187" s="209"/>
      <c r="AF187" s="209"/>
      <c r="AG187" s="214" t="e">
        <f t="shared" ref="AG187:AG200" si="231">AF187/AE187</f>
        <v>#DIV/0!</v>
      </c>
      <c r="AH187" s="211" t="e">
        <f>RANK(AG187, AG$187:AG$201)</f>
        <v>#DIV/0!</v>
      </c>
      <c r="AI187" s="501" t="e">
        <f>AVERAGE(AG187:AG201)</f>
        <v>#DIV/0!</v>
      </c>
      <c r="AJ187" s="209"/>
      <c r="AK187" s="209"/>
      <c r="AL187" s="214" t="e">
        <f t="shared" ref="AL187:AL200" si="232">AK187/AJ187</f>
        <v>#DIV/0!</v>
      </c>
      <c r="AM187" s="211" t="e">
        <f>RANK(AL187, AL$187:AL$201)</f>
        <v>#DIV/0!</v>
      </c>
      <c r="AN187" s="501" t="e">
        <f>AVERAGE(AL187:AL201)</f>
        <v>#DIV/0!</v>
      </c>
      <c r="AO187" s="209"/>
      <c r="AP187" s="209"/>
      <c r="AQ187" s="214" t="e">
        <f t="shared" ref="AQ187:AQ200" si="233">AP187/AO187</f>
        <v>#DIV/0!</v>
      </c>
      <c r="AR187" s="211" t="e">
        <f>RANK(AQ187, AQ$187:AQ$201)</f>
        <v>#DIV/0!</v>
      </c>
      <c r="AS187" s="501" t="e">
        <f>AVERAGE(AQ187:AQ201)</f>
        <v>#DIV/0!</v>
      </c>
      <c r="AT187" s="209"/>
      <c r="AU187" s="209"/>
      <c r="AV187" s="214" t="e">
        <f t="shared" ref="AV187:AV200" si="234">AU187/AT187</f>
        <v>#DIV/0!</v>
      </c>
      <c r="AW187" s="211" t="e">
        <f>RANK(AV187, AV$187:AV$201)</f>
        <v>#DIV/0!</v>
      </c>
      <c r="AX187" s="501" t="e">
        <f>AVERAGE(AV187:AV201)</f>
        <v>#DIV/0!</v>
      </c>
    </row>
    <row r="188" spans="2:50" ht="14.25" customHeight="1">
      <c r="B188" s="460"/>
      <c r="C188" s="209">
        <v>2</v>
      </c>
      <c r="D188" s="212"/>
      <c r="E188" s="209"/>
      <c r="F188" s="209"/>
      <c r="G188" s="214" t="e">
        <f t="shared" si="227"/>
        <v>#DIV/0!</v>
      </c>
      <c r="H188" s="501"/>
      <c r="I188" s="215" t="e">
        <f t="shared" ref="I188:K201" si="235">AVERAGE(P188,U188,Z188,AE188,AJ188,AO188,AT188)</f>
        <v>#DIV/0!</v>
      </c>
      <c r="J188" s="215" t="e">
        <f t="shared" si="235"/>
        <v>#DIV/0!</v>
      </c>
      <c r="K188" s="216" t="e">
        <f t="shared" si="235"/>
        <v>#DIV/0!</v>
      </c>
      <c r="L188" s="502"/>
      <c r="M188" s="215" t="e">
        <f>RANK(K188, K$187:$K$201)</f>
        <v>#DIV/0!</v>
      </c>
      <c r="N188" s="460"/>
      <c r="O188" s="460"/>
      <c r="P188" s="209"/>
      <c r="Q188" s="209"/>
      <c r="R188" s="214" t="e">
        <f t="shared" si="228"/>
        <v>#DIV/0!</v>
      </c>
      <c r="S188" s="211" t="e">
        <f t="shared" ref="S188:S200" si="236">RANK(R188, R$187:R$201)</f>
        <v>#DIV/0!</v>
      </c>
      <c r="T188" s="501"/>
      <c r="U188" s="209"/>
      <c r="V188" s="209"/>
      <c r="W188" s="214" t="e">
        <f t="shared" si="229"/>
        <v>#DIV/0!</v>
      </c>
      <c r="X188" s="211" t="e">
        <f t="shared" ref="X188:X200" si="237">RANK(W188, W$187:W$201)</f>
        <v>#DIV/0!</v>
      </c>
      <c r="Y188" s="501"/>
      <c r="Z188" s="209"/>
      <c r="AA188" s="209"/>
      <c r="AB188" s="214" t="e">
        <f t="shared" si="230"/>
        <v>#DIV/0!</v>
      </c>
      <c r="AC188" s="211" t="e">
        <f t="shared" ref="AC188:AC200" si="238">RANK(AB188, AB$187:AB$201)</f>
        <v>#DIV/0!</v>
      </c>
      <c r="AD188" s="501"/>
      <c r="AE188" s="209"/>
      <c r="AF188" s="209"/>
      <c r="AG188" s="214" t="e">
        <f t="shared" si="231"/>
        <v>#DIV/0!</v>
      </c>
      <c r="AH188" s="211" t="e">
        <f t="shared" ref="AH188:AH200" si="239">RANK(AG188, AG$187:AG$201)</f>
        <v>#DIV/0!</v>
      </c>
      <c r="AI188" s="501"/>
      <c r="AJ188" s="209"/>
      <c r="AK188" s="209"/>
      <c r="AL188" s="214" t="e">
        <f t="shared" si="232"/>
        <v>#DIV/0!</v>
      </c>
      <c r="AM188" s="211" t="e">
        <f t="shared" ref="AM188:AM200" si="240">RANK(AL188, AL$187:AL$201)</f>
        <v>#DIV/0!</v>
      </c>
      <c r="AN188" s="501"/>
      <c r="AO188" s="209"/>
      <c r="AP188" s="209"/>
      <c r="AQ188" s="214" t="e">
        <f t="shared" si="233"/>
        <v>#DIV/0!</v>
      </c>
      <c r="AR188" s="211" t="e">
        <f t="shared" ref="AR188:AR200" si="241">RANK(AQ188, AQ$187:AQ$201)</f>
        <v>#DIV/0!</v>
      </c>
      <c r="AS188" s="501"/>
      <c r="AT188" s="209"/>
      <c r="AU188" s="209"/>
      <c r="AV188" s="214" t="e">
        <f t="shared" si="234"/>
        <v>#DIV/0!</v>
      </c>
      <c r="AW188" s="211" t="e">
        <f t="shared" ref="AW188:AW200" si="242">RANK(AV188, AV$187:AV$201)</f>
        <v>#DIV/0!</v>
      </c>
      <c r="AX188" s="501"/>
    </row>
    <row r="189" spans="2:50" ht="14.25" customHeight="1">
      <c r="B189" s="460"/>
      <c r="C189" s="209">
        <v>3</v>
      </c>
      <c r="D189" s="212"/>
      <c r="E189" s="209"/>
      <c r="F189" s="209"/>
      <c r="G189" s="214" t="e">
        <f t="shared" si="227"/>
        <v>#DIV/0!</v>
      </c>
      <c r="H189" s="501"/>
      <c r="I189" s="215" t="e">
        <f t="shared" si="235"/>
        <v>#DIV/0!</v>
      </c>
      <c r="J189" s="215" t="e">
        <f t="shared" si="235"/>
        <v>#DIV/0!</v>
      </c>
      <c r="K189" s="216" t="e">
        <f t="shared" si="235"/>
        <v>#DIV/0!</v>
      </c>
      <c r="L189" s="502"/>
      <c r="M189" s="215" t="e">
        <f>RANK(K189, K$187:$K$201)</f>
        <v>#DIV/0!</v>
      </c>
      <c r="N189" s="460"/>
      <c r="O189" s="460"/>
      <c r="P189" s="209"/>
      <c r="Q189" s="209"/>
      <c r="R189" s="214" t="e">
        <f t="shared" si="228"/>
        <v>#DIV/0!</v>
      </c>
      <c r="S189" s="211" t="e">
        <f t="shared" si="236"/>
        <v>#DIV/0!</v>
      </c>
      <c r="T189" s="501"/>
      <c r="U189" s="209"/>
      <c r="V189" s="209"/>
      <c r="W189" s="214" t="e">
        <f t="shared" si="229"/>
        <v>#DIV/0!</v>
      </c>
      <c r="X189" s="211" t="e">
        <f t="shared" si="237"/>
        <v>#DIV/0!</v>
      </c>
      <c r="Y189" s="501"/>
      <c r="Z189" s="209"/>
      <c r="AA189" s="209"/>
      <c r="AB189" s="214" t="e">
        <f t="shared" si="230"/>
        <v>#DIV/0!</v>
      </c>
      <c r="AC189" s="211" t="e">
        <f t="shared" si="238"/>
        <v>#DIV/0!</v>
      </c>
      <c r="AD189" s="501"/>
      <c r="AE189" s="209"/>
      <c r="AF189" s="209"/>
      <c r="AG189" s="214" t="e">
        <f t="shared" si="231"/>
        <v>#DIV/0!</v>
      </c>
      <c r="AH189" s="211" t="e">
        <f t="shared" si="239"/>
        <v>#DIV/0!</v>
      </c>
      <c r="AI189" s="501"/>
      <c r="AJ189" s="209"/>
      <c r="AK189" s="209"/>
      <c r="AL189" s="214" t="e">
        <f t="shared" si="232"/>
        <v>#DIV/0!</v>
      </c>
      <c r="AM189" s="211" t="e">
        <f t="shared" si="240"/>
        <v>#DIV/0!</v>
      </c>
      <c r="AN189" s="501"/>
      <c r="AO189" s="209"/>
      <c r="AP189" s="209"/>
      <c r="AQ189" s="214" t="e">
        <f t="shared" si="233"/>
        <v>#DIV/0!</v>
      </c>
      <c r="AR189" s="211" t="e">
        <f t="shared" si="241"/>
        <v>#DIV/0!</v>
      </c>
      <c r="AS189" s="501"/>
      <c r="AT189" s="209"/>
      <c r="AU189" s="209"/>
      <c r="AV189" s="214" t="e">
        <f t="shared" si="234"/>
        <v>#DIV/0!</v>
      </c>
      <c r="AW189" s="211" t="e">
        <f t="shared" si="242"/>
        <v>#DIV/0!</v>
      </c>
      <c r="AX189" s="501"/>
    </row>
    <row r="190" spans="2:50" ht="14.25" customHeight="1">
      <c r="B190" s="460"/>
      <c r="C190" s="209">
        <v>4</v>
      </c>
      <c r="D190" s="212"/>
      <c r="E190" s="209"/>
      <c r="F190" s="209"/>
      <c r="G190" s="214" t="e">
        <f t="shared" si="227"/>
        <v>#DIV/0!</v>
      </c>
      <c r="H190" s="501"/>
      <c r="I190" s="215" t="e">
        <f t="shared" si="235"/>
        <v>#DIV/0!</v>
      </c>
      <c r="J190" s="215" t="e">
        <f t="shared" si="235"/>
        <v>#DIV/0!</v>
      </c>
      <c r="K190" s="216" t="e">
        <f t="shared" si="235"/>
        <v>#DIV/0!</v>
      </c>
      <c r="L190" s="502"/>
      <c r="M190" s="215" t="e">
        <f>RANK(K190, K$187:$K$201)</f>
        <v>#DIV/0!</v>
      </c>
      <c r="N190" s="460"/>
      <c r="O190" s="460"/>
      <c r="P190" s="209"/>
      <c r="Q190" s="209"/>
      <c r="R190" s="214" t="e">
        <f t="shared" si="228"/>
        <v>#DIV/0!</v>
      </c>
      <c r="S190" s="211" t="e">
        <f t="shared" si="236"/>
        <v>#DIV/0!</v>
      </c>
      <c r="T190" s="501"/>
      <c r="U190" s="209"/>
      <c r="V190" s="209"/>
      <c r="W190" s="214" t="e">
        <f t="shared" si="229"/>
        <v>#DIV/0!</v>
      </c>
      <c r="X190" s="211" t="e">
        <f t="shared" si="237"/>
        <v>#DIV/0!</v>
      </c>
      <c r="Y190" s="501"/>
      <c r="Z190" s="209"/>
      <c r="AA190" s="209"/>
      <c r="AB190" s="214" t="e">
        <f t="shared" si="230"/>
        <v>#DIV/0!</v>
      </c>
      <c r="AC190" s="211" t="e">
        <f t="shared" si="238"/>
        <v>#DIV/0!</v>
      </c>
      <c r="AD190" s="501"/>
      <c r="AE190" s="209"/>
      <c r="AF190" s="209"/>
      <c r="AG190" s="214" t="e">
        <f t="shared" si="231"/>
        <v>#DIV/0!</v>
      </c>
      <c r="AH190" s="211" t="e">
        <f t="shared" si="239"/>
        <v>#DIV/0!</v>
      </c>
      <c r="AI190" s="501"/>
      <c r="AJ190" s="209"/>
      <c r="AK190" s="209"/>
      <c r="AL190" s="214" t="e">
        <f t="shared" si="232"/>
        <v>#DIV/0!</v>
      </c>
      <c r="AM190" s="211" t="e">
        <f t="shared" si="240"/>
        <v>#DIV/0!</v>
      </c>
      <c r="AN190" s="501"/>
      <c r="AO190" s="209"/>
      <c r="AP190" s="209"/>
      <c r="AQ190" s="214" t="e">
        <f t="shared" si="233"/>
        <v>#DIV/0!</v>
      </c>
      <c r="AR190" s="211" t="e">
        <f t="shared" si="241"/>
        <v>#DIV/0!</v>
      </c>
      <c r="AS190" s="501"/>
      <c r="AT190" s="209"/>
      <c r="AU190" s="209"/>
      <c r="AV190" s="214" t="e">
        <f t="shared" si="234"/>
        <v>#DIV/0!</v>
      </c>
      <c r="AW190" s="211" t="e">
        <f t="shared" si="242"/>
        <v>#DIV/0!</v>
      </c>
      <c r="AX190" s="501"/>
    </row>
    <row r="191" spans="2:50" ht="14.25" customHeight="1">
      <c r="B191" s="460"/>
      <c r="C191" s="209">
        <v>5</v>
      </c>
      <c r="D191" s="212"/>
      <c r="E191" s="209"/>
      <c r="F191" s="209"/>
      <c r="G191" s="214" t="e">
        <f t="shared" si="227"/>
        <v>#DIV/0!</v>
      </c>
      <c r="H191" s="501"/>
      <c r="I191" s="215" t="e">
        <f t="shared" si="235"/>
        <v>#DIV/0!</v>
      </c>
      <c r="J191" s="215" t="e">
        <f t="shared" si="235"/>
        <v>#DIV/0!</v>
      </c>
      <c r="K191" s="216" t="e">
        <f t="shared" si="235"/>
        <v>#DIV/0!</v>
      </c>
      <c r="L191" s="502"/>
      <c r="M191" s="215" t="e">
        <f>RANK(K191, K$187:$K$201)</f>
        <v>#DIV/0!</v>
      </c>
      <c r="N191" s="460"/>
      <c r="O191" s="460"/>
      <c r="P191" s="209"/>
      <c r="Q191" s="209"/>
      <c r="R191" s="214" t="e">
        <f t="shared" si="228"/>
        <v>#DIV/0!</v>
      </c>
      <c r="S191" s="211" t="e">
        <f t="shared" si="236"/>
        <v>#DIV/0!</v>
      </c>
      <c r="T191" s="501"/>
      <c r="U191" s="209"/>
      <c r="V191" s="209"/>
      <c r="W191" s="214" t="e">
        <f t="shared" si="229"/>
        <v>#DIV/0!</v>
      </c>
      <c r="X191" s="211" t="e">
        <f t="shared" si="237"/>
        <v>#DIV/0!</v>
      </c>
      <c r="Y191" s="501"/>
      <c r="Z191" s="209"/>
      <c r="AA191" s="209"/>
      <c r="AB191" s="214" t="e">
        <f t="shared" si="230"/>
        <v>#DIV/0!</v>
      </c>
      <c r="AC191" s="211" t="e">
        <f t="shared" si="238"/>
        <v>#DIV/0!</v>
      </c>
      <c r="AD191" s="501"/>
      <c r="AE191" s="209"/>
      <c r="AF191" s="209"/>
      <c r="AG191" s="214" t="e">
        <f t="shared" si="231"/>
        <v>#DIV/0!</v>
      </c>
      <c r="AH191" s="211" t="e">
        <f t="shared" si="239"/>
        <v>#DIV/0!</v>
      </c>
      <c r="AI191" s="501"/>
      <c r="AJ191" s="209"/>
      <c r="AK191" s="209"/>
      <c r="AL191" s="214" t="e">
        <f t="shared" si="232"/>
        <v>#DIV/0!</v>
      </c>
      <c r="AM191" s="211" t="e">
        <f t="shared" si="240"/>
        <v>#DIV/0!</v>
      </c>
      <c r="AN191" s="501"/>
      <c r="AO191" s="209"/>
      <c r="AP191" s="209"/>
      <c r="AQ191" s="214" t="e">
        <f t="shared" si="233"/>
        <v>#DIV/0!</v>
      </c>
      <c r="AR191" s="211" t="e">
        <f t="shared" si="241"/>
        <v>#DIV/0!</v>
      </c>
      <c r="AS191" s="501"/>
      <c r="AT191" s="209"/>
      <c r="AU191" s="209"/>
      <c r="AV191" s="214" t="e">
        <f t="shared" si="234"/>
        <v>#DIV/0!</v>
      </c>
      <c r="AW191" s="211" t="e">
        <f t="shared" si="242"/>
        <v>#DIV/0!</v>
      </c>
      <c r="AX191" s="501"/>
    </row>
    <row r="192" spans="2:50" ht="14.25" customHeight="1">
      <c r="B192" s="460"/>
      <c r="C192" s="209">
        <v>6</v>
      </c>
      <c r="D192" s="212"/>
      <c r="E192" s="209"/>
      <c r="F192" s="209"/>
      <c r="G192" s="214" t="e">
        <f t="shared" si="227"/>
        <v>#DIV/0!</v>
      </c>
      <c r="H192" s="501"/>
      <c r="I192" s="215" t="e">
        <f t="shared" si="235"/>
        <v>#DIV/0!</v>
      </c>
      <c r="J192" s="215" t="e">
        <f t="shared" si="235"/>
        <v>#DIV/0!</v>
      </c>
      <c r="K192" s="216" t="e">
        <f t="shared" si="235"/>
        <v>#DIV/0!</v>
      </c>
      <c r="L192" s="502"/>
      <c r="M192" s="215" t="e">
        <f>RANK(K192, K$187:$K$201)</f>
        <v>#DIV/0!</v>
      </c>
      <c r="N192" s="460"/>
      <c r="O192" s="460"/>
      <c r="P192" s="209"/>
      <c r="Q192" s="209"/>
      <c r="R192" s="214" t="e">
        <f t="shared" si="228"/>
        <v>#DIV/0!</v>
      </c>
      <c r="S192" s="211" t="e">
        <f t="shared" si="236"/>
        <v>#DIV/0!</v>
      </c>
      <c r="T192" s="501"/>
      <c r="U192" s="209"/>
      <c r="V192" s="209"/>
      <c r="W192" s="214" t="e">
        <f t="shared" si="229"/>
        <v>#DIV/0!</v>
      </c>
      <c r="X192" s="211" t="e">
        <f t="shared" si="237"/>
        <v>#DIV/0!</v>
      </c>
      <c r="Y192" s="501"/>
      <c r="Z192" s="209"/>
      <c r="AA192" s="209"/>
      <c r="AB192" s="214" t="e">
        <f t="shared" si="230"/>
        <v>#DIV/0!</v>
      </c>
      <c r="AC192" s="211" t="e">
        <f t="shared" si="238"/>
        <v>#DIV/0!</v>
      </c>
      <c r="AD192" s="501"/>
      <c r="AE192" s="209"/>
      <c r="AF192" s="209"/>
      <c r="AG192" s="214" t="e">
        <f t="shared" si="231"/>
        <v>#DIV/0!</v>
      </c>
      <c r="AH192" s="211" t="e">
        <f t="shared" si="239"/>
        <v>#DIV/0!</v>
      </c>
      <c r="AI192" s="501"/>
      <c r="AJ192" s="209"/>
      <c r="AK192" s="209"/>
      <c r="AL192" s="214" t="e">
        <f t="shared" si="232"/>
        <v>#DIV/0!</v>
      </c>
      <c r="AM192" s="211" t="e">
        <f t="shared" si="240"/>
        <v>#DIV/0!</v>
      </c>
      <c r="AN192" s="501"/>
      <c r="AO192" s="209"/>
      <c r="AP192" s="209"/>
      <c r="AQ192" s="214" t="e">
        <f t="shared" si="233"/>
        <v>#DIV/0!</v>
      </c>
      <c r="AR192" s="211" t="e">
        <f t="shared" si="241"/>
        <v>#DIV/0!</v>
      </c>
      <c r="AS192" s="501"/>
      <c r="AT192" s="209"/>
      <c r="AU192" s="209"/>
      <c r="AV192" s="214" t="e">
        <f t="shared" si="234"/>
        <v>#DIV/0!</v>
      </c>
      <c r="AW192" s="211" t="e">
        <f t="shared" si="242"/>
        <v>#DIV/0!</v>
      </c>
      <c r="AX192" s="501"/>
    </row>
    <row r="193" spans="2:50" ht="14.25" customHeight="1">
      <c r="B193" s="460"/>
      <c r="C193" s="209">
        <v>7</v>
      </c>
      <c r="D193" s="212"/>
      <c r="E193" s="209"/>
      <c r="F193" s="209"/>
      <c r="G193" s="214" t="e">
        <f t="shared" si="227"/>
        <v>#DIV/0!</v>
      </c>
      <c r="H193" s="501"/>
      <c r="I193" s="215" t="e">
        <f t="shared" si="235"/>
        <v>#DIV/0!</v>
      </c>
      <c r="J193" s="215" t="e">
        <f t="shared" si="235"/>
        <v>#DIV/0!</v>
      </c>
      <c r="K193" s="216" t="e">
        <f t="shared" si="235"/>
        <v>#DIV/0!</v>
      </c>
      <c r="L193" s="502"/>
      <c r="M193" s="215" t="e">
        <f>RANK(K193, K$187:$K$201)</f>
        <v>#DIV/0!</v>
      </c>
      <c r="N193" s="460"/>
      <c r="O193" s="460"/>
      <c r="P193" s="209"/>
      <c r="Q193" s="209"/>
      <c r="R193" s="214" t="e">
        <f t="shared" si="228"/>
        <v>#DIV/0!</v>
      </c>
      <c r="S193" s="211" t="e">
        <f t="shared" si="236"/>
        <v>#DIV/0!</v>
      </c>
      <c r="T193" s="501"/>
      <c r="U193" s="209"/>
      <c r="V193" s="209"/>
      <c r="W193" s="214" t="e">
        <f t="shared" si="229"/>
        <v>#DIV/0!</v>
      </c>
      <c r="X193" s="211" t="e">
        <f t="shared" si="237"/>
        <v>#DIV/0!</v>
      </c>
      <c r="Y193" s="501"/>
      <c r="Z193" s="209"/>
      <c r="AA193" s="209"/>
      <c r="AB193" s="214" t="e">
        <f t="shared" si="230"/>
        <v>#DIV/0!</v>
      </c>
      <c r="AC193" s="211" t="e">
        <f t="shared" si="238"/>
        <v>#DIV/0!</v>
      </c>
      <c r="AD193" s="501"/>
      <c r="AE193" s="209"/>
      <c r="AF193" s="209"/>
      <c r="AG193" s="214" t="e">
        <f t="shared" si="231"/>
        <v>#DIV/0!</v>
      </c>
      <c r="AH193" s="211" t="e">
        <f t="shared" si="239"/>
        <v>#DIV/0!</v>
      </c>
      <c r="AI193" s="501"/>
      <c r="AJ193" s="209"/>
      <c r="AK193" s="209"/>
      <c r="AL193" s="214" t="e">
        <f t="shared" si="232"/>
        <v>#DIV/0!</v>
      </c>
      <c r="AM193" s="211" t="e">
        <f t="shared" si="240"/>
        <v>#DIV/0!</v>
      </c>
      <c r="AN193" s="501"/>
      <c r="AO193" s="209"/>
      <c r="AP193" s="209"/>
      <c r="AQ193" s="214" t="e">
        <f t="shared" si="233"/>
        <v>#DIV/0!</v>
      </c>
      <c r="AR193" s="211" t="e">
        <f t="shared" si="241"/>
        <v>#DIV/0!</v>
      </c>
      <c r="AS193" s="501"/>
      <c r="AT193" s="209"/>
      <c r="AU193" s="209"/>
      <c r="AV193" s="214" t="e">
        <f t="shared" si="234"/>
        <v>#DIV/0!</v>
      </c>
      <c r="AW193" s="211" t="e">
        <f t="shared" si="242"/>
        <v>#DIV/0!</v>
      </c>
      <c r="AX193" s="501"/>
    </row>
    <row r="194" spans="2:50" ht="14.25" customHeight="1">
      <c r="B194" s="460"/>
      <c r="C194" s="209">
        <v>8</v>
      </c>
      <c r="D194" s="212"/>
      <c r="E194" s="209"/>
      <c r="F194" s="209"/>
      <c r="G194" s="214" t="e">
        <f t="shared" si="227"/>
        <v>#DIV/0!</v>
      </c>
      <c r="H194" s="501"/>
      <c r="I194" s="215" t="e">
        <f t="shared" si="235"/>
        <v>#DIV/0!</v>
      </c>
      <c r="J194" s="215" t="e">
        <f t="shared" si="235"/>
        <v>#DIV/0!</v>
      </c>
      <c r="K194" s="216" t="e">
        <f t="shared" si="235"/>
        <v>#DIV/0!</v>
      </c>
      <c r="L194" s="502"/>
      <c r="M194" s="215" t="e">
        <f>RANK(K194, K$187:$K$201)</f>
        <v>#DIV/0!</v>
      </c>
      <c r="N194" s="460"/>
      <c r="O194" s="460"/>
      <c r="P194" s="209"/>
      <c r="Q194" s="209"/>
      <c r="R194" s="214" t="e">
        <f t="shared" si="228"/>
        <v>#DIV/0!</v>
      </c>
      <c r="S194" s="211" t="e">
        <f t="shared" si="236"/>
        <v>#DIV/0!</v>
      </c>
      <c r="T194" s="501"/>
      <c r="U194" s="209"/>
      <c r="V194" s="209"/>
      <c r="W194" s="214" t="e">
        <f t="shared" si="229"/>
        <v>#DIV/0!</v>
      </c>
      <c r="X194" s="211" t="e">
        <f t="shared" si="237"/>
        <v>#DIV/0!</v>
      </c>
      <c r="Y194" s="501"/>
      <c r="Z194" s="209"/>
      <c r="AA194" s="209"/>
      <c r="AB194" s="214" t="e">
        <f t="shared" si="230"/>
        <v>#DIV/0!</v>
      </c>
      <c r="AC194" s="211" t="e">
        <f t="shared" si="238"/>
        <v>#DIV/0!</v>
      </c>
      <c r="AD194" s="501"/>
      <c r="AE194" s="209"/>
      <c r="AF194" s="209"/>
      <c r="AG194" s="214" t="e">
        <f t="shared" si="231"/>
        <v>#DIV/0!</v>
      </c>
      <c r="AH194" s="211" t="e">
        <f t="shared" si="239"/>
        <v>#DIV/0!</v>
      </c>
      <c r="AI194" s="501"/>
      <c r="AJ194" s="209"/>
      <c r="AK194" s="209"/>
      <c r="AL194" s="214" t="e">
        <f t="shared" si="232"/>
        <v>#DIV/0!</v>
      </c>
      <c r="AM194" s="211" t="e">
        <f t="shared" si="240"/>
        <v>#DIV/0!</v>
      </c>
      <c r="AN194" s="501"/>
      <c r="AO194" s="209"/>
      <c r="AP194" s="209"/>
      <c r="AQ194" s="214" t="e">
        <f t="shared" si="233"/>
        <v>#DIV/0!</v>
      </c>
      <c r="AR194" s="211" t="e">
        <f t="shared" si="241"/>
        <v>#DIV/0!</v>
      </c>
      <c r="AS194" s="501"/>
      <c r="AT194" s="209"/>
      <c r="AU194" s="209"/>
      <c r="AV194" s="214" t="e">
        <f t="shared" si="234"/>
        <v>#DIV/0!</v>
      </c>
      <c r="AW194" s="211" t="e">
        <f t="shared" si="242"/>
        <v>#DIV/0!</v>
      </c>
      <c r="AX194" s="501"/>
    </row>
    <row r="195" spans="2:50" ht="14.25" customHeight="1">
      <c r="B195" s="460"/>
      <c r="C195" s="209">
        <v>9</v>
      </c>
      <c r="D195" s="212"/>
      <c r="E195" s="209"/>
      <c r="F195" s="209"/>
      <c r="G195" s="214" t="e">
        <f t="shared" si="227"/>
        <v>#DIV/0!</v>
      </c>
      <c r="H195" s="501"/>
      <c r="I195" s="215" t="e">
        <f t="shared" si="235"/>
        <v>#DIV/0!</v>
      </c>
      <c r="J195" s="215" t="e">
        <f t="shared" si="235"/>
        <v>#DIV/0!</v>
      </c>
      <c r="K195" s="216" t="e">
        <f t="shared" si="235"/>
        <v>#DIV/0!</v>
      </c>
      <c r="L195" s="502"/>
      <c r="M195" s="215" t="e">
        <f>RANK(K195, K$187:$K$201)</f>
        <v>#DIV/0!</v>
      </c>
      <c r="N195" s="460"/>
      <c r="O195" s="460"/>
      <c r="P195" s="209"/>
      <c r="Q195" s="209"/>
      <c r="R195" s="214" t="e">
        <f t="shared" si="228"/>
        <v>#DIV/0!</v>
      </c>
      <c r="S195" s="211" t="e">
        <f t="shared" si="236"/>
        <v>#DIV/0!</v>
      </c>
      <c r="T195" s="501"/>
      <c r="U195" s="209"/>
      <c r="V195" s="209"/>
      <c r="W195" s="214" t="e">
        <f t="shared" si="229"/>
        <v>#DIV/0!</v>
      </c>
      <c r="X195" s="211" t="e">
        <f t="shared" si="237"/>
        <v>#DIV/0!</v>
      </c>
      <c r="Y195" s="501"/>
      <c r="Z195" s="209"/>
      <c r="AA195" s="209"/>
      <c r="AB195" s="214" t="e">
        <f t="shared" si="230"/>
        <v>#DIV/0!</v>
      </c>
      <c r="AC195" s="211" t="e">
        <f t="shared" si="238"/>
        <v>#DIV/0!</v>
      </c>
      <c r="AD195" s="501"/>
      <c r="AE195" s="209"/>
      <c r="AF195" s="209"/>
      <c r="AG195" s="214" t="e">
        <f t="shared" si="231"/>
        <v>#DIV/0!</v>
      </c>
      <c r="AH195" s="211" t="e">
        <f t="shared" si="239"/>
        <v>#DIV/0!</v>
      </c>
      <c r="AI195" s="501"/>
      <c r="AJ195" s="209"/>
      <c r="AK195" s="209"/>
      <c r="AL195" s="214" t="e">
        <f t="shared" si="232"/>
        <v>#DIV/0!</v>
      </c>
      <c r="AM195" s="211" t="e">
        <f t="shared" si="240"/>
        <v>#DIV/0!</v>
      </c>
      <c r="AN195" s="501"/>
      <c r="AO195" s="209"/>
      <c r="AP195" s="209"/>
      <c r="AQ195" s="214" t="e">
        <f t="shared" si="233"/>
        <v>#DIV/0!</v>
      </c>
      <c r="AR195" s="211" t="e">
        <f t="shared" si="241"/>
        <v>#DIV/0!</v>
      </c>
      <c r="AS195" s="501"/>
      <c r="AT195" s="209"/>
      <c r="AU195" s="209"/>
      <c r="AV195" s="214" t="e">
        <f t="shared" si="234"/>
        <v>#DIV/0!</v>
      </c>
      <c r="AW195" s="211" t="e">
        <f t="shared" si="242"/>
        <v>#DIV/0!</v>
      </c>
      <c r="AX195" s="501"/>
    </row>
    <row r="196" spans="2:50" ht="14.25" customHeight="1">
      <c r="B196" s="460"/>
      <c r="C196" s="209">
        <v>10</v>
      </c>
      <c r="D196" s="212"/>
      <c r="E196" s="209"/>
      <c r="F196" s="209"/>
      <c r="G196" s="214" t="e">
        <f t="shared" si="227"/>
        <v>#DIV/0!</v>
      </c>
      <c r="H196" s="501"/>
      <c r="I196" s="215" t="e">
        <f t="shared" si="235"/>
        <v>#DIV/0!</v>
      </c>
      <c r="J196" s="215" t="e">
        <f t="shared" si="235"/>
        <v>#DIV/0!</v>
      </c>
      <c r="K196" s="216" t="e">
        <f t="shared" si="235"/>
        <v>#DIV/0!</v>
      </c>
      <c r="L196" s="502"/>
      <c r="M196" s="215" t="e">
        <f>RANK(K196, K$187:$K$201)</f>
        <v>#DIV/0!</v>
      </c>
      <c r="N196" s="460"/>
      <c r="O196" s="460"/>
      <c r="P196" s="209"/>
      <c r="Q196" s="209"/>
      <c r="R196" s="214" t="e">
        <f t="shared" si="228"/>
        <v>#DIV/0!</v>
      </c>
      <c r="S196" s="211" t="e">
        <f t="shared" si="236"/>
        <v>#DIV/0!</v>
      </c>
      <c r="T196" s="501"/>
      <c r="U196" s="209"/>
      <c r="V196" s="209"/>
      <c r="W196" s="214" t="e">
        <f t="shared" si="229"/>
        <v>#DIV/0!</v>
      </c>
      <c r="X196" s="211" t="e">
        <f t="shared" si="237"/>
        <v>#DIV/0!</v>
      </c>
      <c r="Y196" s="501"/>
      <c r="Z196" s="209"/>
      <c r="AA196" s="209"/>
      <c r="AB196" s="214" t="e">
        <f t="shared" si="230"/>
        <v>#DIV/0!</v>
      </c>
      <c r="AC196" s="211" t="e">
        <f t="shared" si="238"/>
        <v>#DIV/0!</v>
      </c>
      <c r="AD196" s="501"/>
      <c r="AE196" s="209"/>
      <c r="AF196" s="209"/>
      <c r="AG196" s="214" t="e">
        <f t="shared" si="231"/>
        <v>#DIV/0!</v>
      </c>
      <c r="AH196" s="211" t="e">
        <f t="shared" si="239"/>
        <v>#DIV/0!</v>
      </c>
      <c r="AI196" s="501"/>
      <c r="AJ196" s="209"/>
      <c r="AK196" s="209"/>
      <c r="AL196" s="214" t="e">
        <f t="shared" si="232"/>
        <v>#DIV/0!</v>
      </c>
      <c r="AM196" s="211" t="e">
        <f t="shared" si="240"/>
        <v>#DIV/0!</v>
      </c>
      <c r="AN196" s="501"/>
      <c r="AO196" s="209"/>
      <c r="AP196" s="209"/>
      <c r="AQ196" s="214" t="e">
        <f t="shared" si="233"/>
        <v>#DIV/0!</v>
      </c>
      <c r="AR196" s="211" t="e">
        <f t="shared" si="241"/>
        <v>#DIV/0!</v>
      </c>
      <c r="AS196" s="501"/>
      <c r="AT196" s="209"/>
      <c r="AU196" s="209"/>
      <c r="AV196" s="214" t="e">
        <f t="shared" si="234"/>
        <v>#DIV/0!</v>
      </c>
      <c r="AW196" s="211" t="e">
        <f t="shared" si="242"/>
        <v>#DIV/0!</v>
      </c>
      <c r="AX196" s="501"/>
    </row>
    <row r="197" spans="2:50" ht="14.25" customHeight="1">
      <c r="B197" s="460"/>
      <c r="C197" s="209">
        <v>11</v>
      </c>
      <c r="D197" s="212"/>
      <c r="E197" s="209"/>
      <c r="F197" s="209"/>
      <c r="G197" s="214" t="e">
        <f t="shared" si="227"/>
        <v>#DIV/0!</v>
      </c>
      <c r="H197" s="501"/>
      <c r="I197" s="215" t="e">
        <f t="shared" si="235"/>
        <v>#DIV/0!</v>
      </c>
      <c r="J197" s="215" t="e">
        <f t="shared" si="235"/>
        <v>#DIV/0!</v>
      </c>
      <c r="K197" s="216" t="e">
        <f t="shared" si="235"/>
        <v>#DIV/0!</v>
      </c>
      <c r="L197" s="502"/>
      <c r="M197" s="215" t="e">
        <f>RANK(K197, K$187:$K$201)</f>
        <v>#DIV/0!</v>
      </c>
      <c r="N197" s="460"/>
      <c r="O197" s="460"/>
      <c r="P197" s="209"/>
      <c r="Q197" s="209"/>
      <c r="R197" s="214" t="e">
        <f t="shared" si="228"/>
        <v>#DIV/0!</v>
      </c>
      <c r="S197" s="211" t="e">
        <f t="shared" si="236"/>
        <v>#DIV/0!</v>
      </c>
      <c r="T197" s="501"/>
      <c r="U197" s="209"/>
      <c r="V197" s="209"/>
      <c r="W197" s="214" t="e">
        <f t="shared" si="229"/>
        <v>#DIV/0!</v>
      </c>
      <c r="X197" s="211" t="e">
        <f t="shared" si="237"/>
        <v>#DIV/0!</v>
      </c>
      <c r="Y197" s="501"/>
      <c r="Z197" s="209"/>
      <c r="AA197" s="209"/>
      <c r="AB197" s="214" t="e">
        <f t="shared" si="230"/>
        <v>#DIV/0!</v>
      </c>
      <c r="AC197" s="211" t="e">
        <f t="shared" si="238"/>
        <v>#DIV/0!</v>
      </c>
      <c r="AD197" s="501"/>
      <c r="AE197" s="209"/>
      <c r="AF197" s="209"/>
      <c r="AG197" s="214" t="e">
        <f t="shared" si="231"/>
        <v>#DIV/0!</v>
      </c>
      <c r="AH197" s="211" t="e">
        <f t="shared" si="239"/>
        <v>#DIV/0!</v>
      </c>
      <c r="AI197" s="501"/>
      <c r="AJ197" s="209"/>
      <c r="AK197" s="209"/>
      <c r="AL197" s="214" t="e">
        <f t="shared" si="232"/>
        <v>#DIV/0!</v>
      </c>
      <c r="AM197" s="211" t="e">
        <f t="shared" si="240"/>
        <v>#DIV/0!</v>
      </c>
      <c r="AN197" s="501"/>
      <c r="AO197" s="209"/>
      <c r="AP197" s="209"/>
      <c r="AQ197" s="214" t="e">
        <f t="shared" si="233"/>
        <v>#DIV/0!</v>
      </c>
      <c r="AR197" s="211" t="e">
        <f t="shared" si="241"/>
        <v>#DIV/0!</v>
      </c>
      <c r="AS197" s="501"/>
      <c r="AT197" s="209"/>
      <c r="AU197" s="209"/>
      <c r="AV197" s="214" t="e">
        <f t="shared" si="234"/>
        <v>#DIV/0!</v>
      </c>
      <c r="AW197" s="211" t="e">
        <f t="shared" si="242"/>
        <v>#DIV/0!</v>
      </c>
      <c r="AX197" s="501"/>
    </row>
    <row r="198" spans="2:50" ht="14.25" customHeight="1">
      <c r="B198" s="460"/>
      <c r="C198" s="209">
        <v>12</v>
      </c>
      <c r="D198" s="212"/>
      <c r="E198" s="209"/>
      <c r="F198" s="209"/>
      <c r="G198" s="214" t="e">
        <f t="shared" si="227"/>
        <v>#DIV/0!</v>
      </c>
      <c r="H198" s="501"/>
      <c r="I198" s="215" t="e">
        <f t="shared" si="235"/>
        <v>#DIV/0!</v>
      </c>
      <c r="J198" s="215" t="e">
        <f t="shared" si="235"/>
        <v>#DIV/0!</v>
      </c>
      <c r="K198" s="216" t="e">
        <f t="shared" si="235"/>
        <v>#DIV/0!</v>
      </c>
      <c r="L198" s="502"/>
      <c r="M198" s="215" t="e">
        <f>RANK(K198, K$187:$K$201)</f>
        <v>#DIV/0!</v>
      </c>
      <c r="N198" s="460"/>
      <c r="O198" s="460"/>
      <c r="P198" s="209"/>
      <c r="Q198" s="209"/>
      <c r="R198" s="214" t="e">
        <f t="shared" si="228"/>
        <v>#DIV/0!</v>
      </c>
      <c r="S198" s="211" t="e">
        <f t="shared" si="236"/>
        <v>#DIV/0!</v>
      </c>
      <c r="T198" s="501"/>
      <c r="U198" s="209"/>
      <c r="V198" s="209"/>
      <c r="W198" s="214" t="e">
        <f t="shared" si="229"/>
        <v>#DIV/0!</v>
      </c>
      <c r="X198" s="211" t="e">
        <f t="shared" si="237"/>
        <v>#DIV/0!</v>
      </c>
      <c r="Y198" s="501"/>
      <c r="Z198" s="209"/>
      <c r="AA198" s="209"/>
      <c r="AB198" s="214" t="e">
        <f t="shared" si="230"/>
        <v>#DIV/0!</v>
      </c>
      <c r="AC198" s="211" t="e">
        <f t="shared" si="238"/>
        <v>#DIV/0!</v>
      </c>
      <c r="AD198" s="501"/>
      <c r="AE198" s="209"/>
      <c r="AF198" s="209"/>
      <c r="AG198" s="214" t="e">
        <f t="shared" si="231"/>
        <v>#DIV/0!</v>
      </c>
      <c r="AH198" s="211" t="e">
        <f t="shared" si="239"/>
        <v>#DIV/0!</v>
      </c>
      <c r="AI198" s="501"/>
      <c r="AJ198" s="209"/>
      <c r="AK198" s="209"/>
      <c r="AL198" s="214" t="e">
        <f t="shared" si="232"/>
        <v>#DIV/0!</v>
      </c>
      <c r="AM198" s="211" t="e">
        <f t="shared" si="240"/>
        <v>#DIV/0!</v>
      </c>
      <c r="AN198" s="501"/>
      <c r="AO198" s="209"/>
      <c r="AP198" s="209"/>
      <c r="AQ198" s="214" t="e">
        <f t="shared" si="233"/>
        <v>#DIV/0!</v>
      </c>
      <c r="AR198" s="211" t="e">
        <f t="shared" si="241"/>
        <v>#DIV/0!</v>
      </c>
      <c r="AS198" s="501"/>
      <c r="AT198" s="209"/>
      <c r="AU198" s="209"/>
      <c r="AV198" s="214" t="e">
        <f t="shared" si="234"/>
        <v>#DIV/0!</v>
      </c>
      <c r="AW198" s="211" t="e">
        <f t="shared" si="242"/>
        <v>#DIV/0!</v>
      </c>
      <c r="AX198" s="501"/>
    </row>
    <row r="199" spans="2:50" ht="14.25" customHeight="1">
      <c r="B199" s="460"/>
      <c r="C199" s="209">
        <v>13</v>
      </c>
      <c r="D199" s="212"/>
      <c r="E199" s="209"/>
      <c r="F199" s="209"/>
      <c r="G199" s="214" t="e">
        <f t="shared" si="227"/>
        <v>#DIV/0!</v>
      </c>
      <c r="H199" s="501"/>
      <c r="I199" s="215" t="e">
        <f t="shared" si="235"/>
        <v>#DIV/0!</v>
      </c>
      <c r="J199" s="215" t="e">
        <f t="shared" si="235"/>
        <v>#DIV/0!</v>
      </c>
      <c r="K199" s="216" t="e">
        <f t="shared" si="235"/>
        <v>#DIV/0!</v>
      </c>
      <c r="L199" s="502"/>
      <c r="M199" s="215" t="e">
        <f>RANK(K199, K$187:$K$201)</f>
        <v>#DIV/0!</v>
      </c>
      <c r="N199" s="460"/>
      <c r="O199" s="460"/>
      <c r="P199" s="209"/>
      <c r="Q199" s="209"/>
      <c r="R199" s="214" t="e">
        <f t="shared" si="228"/>
        <v>#DIV/0!</v>
      </c>
      <c r="S199" s="211" t="e">
        <f t="shared" si="236"/>
        <v>#DIV/0!</v>
      </c>
      <c r="T199" s="501"/>
      <c r="U199" s="209"/>
      <c r="V199" s="209"/>
      <c r="W199" s="214" t="e">
        <f t="shared" si="229"/>
        <v>#DIV/0!</v>
      </c>
      <c r="X199" s="211" t="e">
        <f t="shared" si="237"/>
        <v>#DIV/0!</v>
      </c>
      <c r="Y199" s="501"/>
      <c r="Z199" s="209"/>
      <c r="AA199" s="209"/>
      <c r="AB199" s="214" t="e">
        <f t="shared" si="230"/>
        <v>#DIV/0!</v>
      </c>
      <c r="AC199" s="211" t="e">
        <f t="shared" si="238"/>
        <v>#DIV/0!</v>
      </c>
      <c r="AD199" s="501"/>
      <c r="AE199" s="209"/>
      <c r="AF199" s="209"/>
      <c r="AG199" s="214" t="e">
        <f t="shared" si="231"/>
        <v>#DIV/0!</v>
      </c>
      <c r="AH199" s="211" t="e">
        <f t="shared" si="239"/>
        <v>#DIV/0!</v>
      </c>
      <c r="AI199" s="501"/>
      <c r="AJ199" s="209"/>
      <c r="AK199" s="209"/>
      <c r="AL199" s="214" t="e">
        <f t="shared" si="232"/>
        <v>#DIV/0!</v>
      </c>
      <c r="AM199" s="211" t="e">
        <f t="shared" si="240"/>
        <v>#DIV/0!</v>
      </c>
      <c r="AN199" s="501"/>
      <c r="AO199" s="209"/>
      <c r="AP199" s="209"/>
      <c r="AQ199" s="214" t="e">
        <f t="shared" si="233"/>
        <v>#DIV/0!</v>
      </c>
      <c r="AR199" s="211" t="e">
        <f t="shared" si="241"/>
        <v>#DIV/0!</v>
      </c>
      <c r="AS199" s="501"/>
      <c r="AT199" s="209"/>
      <c r="AU199" s="209"/>
      <c r="AV199" s="214" t="e">
        <f t="shared" si="234"/>
        <v>#DIV/0!</v>
      </c>
      <c r="AW199" s="211" t="e">
        <f t="shared" si="242"/>
        <v>#DIV/0!</v>
      </c>
      <c r="AX199" s="501"/>
    </row>
    <row r="200" spans="2:50" ht="14.25" customHeight="1">
      <c r="B200" s="460"/>
      <c r="C200" s="209">
        <v>14</v>
      </c>
      <c r="D200" s="212"/>
      <c r="E200" s="209"/>
      <c r="F200" s="209"/>
      <c r="G200" s="214" t="e">
        <f t="shared" si="227"/>
        <v>#DIV/0!</v>
      </c>
      <c r="H200" s="501"/>
      <c r="I200" s="215" t="e">
        <f t="shared" si="235"/>
        <v>#DIV/0!</v>
      </c>
      <c r="J200" s="215" t="e">
        <f t="shared" si="235"/>
        <v>#DIV/0!</v>
      </c>
      <c r="K200" s="216" t="e">
        <f t="shared" si="235"/>
        <v>#DIV/0!</v>
      </c>
      <c r="L200" s="502"/>
      <c r="M200" s="215" t="e">
        <f>RANK(K200, K$187:$K$201)</f>
        <v>#DIV/0!</v>
      </c>
      <c r="N200" s="460"/>
      <c r="O200" s="460"/>
      <c r="P200" s="209"/>
      <c r="Q200" s="209"/>
      <c r="R200" s="214" t="e">
        <f t="shared" si="228"/>
        <v>#DIV/0!</v>
      </c>
      <c r="S200" s="211" t="e">
        <f t="shared" si="236"/>
        <v>#DIV/0!</v>
      </c>
      <c r="T200" s="501"/>
      <c r="U200" s="209"/>
      <c r="V200" s="209"/>
      <c r="W200" s="214" t="e">
        <f t="shared" si="229"/>
        <v>#DIV/0!</v>
      </c>
      <c r="X200" s="211" t="e">
        <f t="shared" si="237"/>
        <v>#DIV/0!</v>
      </c>
      <c r="Y200" s="501"/>
      <c r="Z200" s="209"/>
      <c r="AA200" s="209"/>
      <c r="AB200" s="214" t="e">
        <f t="shared" si="230"/>
        <v>#DIV/0!</v>
      </c>
      <c r="AC200" s="211" t="e">
        <f t="shared" si="238"/>
        <v>#DIV/0!</v>
      </c>
      <c r="AD200" s="501"/>
      <c r="AE200" s="209"/>
      <c r="AF200" s="209"/>
      <c r="AG200" s="214" t="e">
        <f t="shared" si="231"/>
        <v>#DIV/0!</v>
      </c>
      <c r="AH200" s="211" t="e">
        <f t="shared" si="239"/>
        <v>#DIV/0!</v>
      </c>
      <c r="AI200" s="501"/>
      <c r="AJ200" s="209"/>
      <c r="AK200" s="209"/>
      <c r="AL200" s="214" t="e">
        <f t="shared" si="232"/>
        <v>#DIV/0!</v>
      </c>
      <c r="AM200" s="211" t="e">
        <f t="shared" si="240"/>
        <v>#DIV/0!</v>
      </c>
      <c r="AN200" s="501"/>
      <c r="AO200" s="209"/>
      <c r="AP200" s="209"/>
      <c r="AQ200" s="214" t="e">
        <f t="shared" si="233"/>
        <v>#DIV/0!</v>
      </c>
      <c r="AR200" s="211" t="e">
        <f t="shared" si="241"/>
        <v>#DIV/0!</v>
      </c>
      <c r="AS200" s="501"/>
      <c r="AT200" s="209"/>
      <c r="AU200" s="209"/>
      <c r="AV200" s="214" t="e">
        <f t="shared" si="234"/>
        <v>#DIV/0!</v>
      </c>
      <c r="AW200" s="211" t="e">
        <f t="shared" si="242"/>
        <v>#DIV/0!</v>
      </c>
      <c r="AX200" s="501"/>
    </row>
    <row r="201" spans="2:50" ht="14.25" customHeight="1">
      <c r="B201" s="460"/>
      <c r="C201" s="209">
        <v>15</v>
      </c>
      <c r="D201" s="212"/>
      <c r="E201" s="209"/>
      <c r="F201" s="209"/>
      <c r="G201" s="214" t="e">
        <f t="shared" si="227"/>
        <v>#DIV/0!</v>
      </c>
      <c r="H201" s="501"/>
      <c r="I201" s="215" t="e">
        <f t="shared" si="235"/>
        <v>#DIV/0!</v>
      </c>
      <c r="J201" s="215" t="e">
        <f t="shared" si="235"/>
        <v>#DIV/0!</v>
      </c>
      <c r="K201" s="216" t="e">
        <f t="shared" si="235"/>
        <v>#DIV/0!</v>
      </c>
      <c r="L201" s="502"/>
      <c r="M201" s="215" t="e">
        <f>RANK(K201, K$187:$K$201)</f>
        <v>#DIV/0!</v>
      </c>
      <c r="N201" s="460"/>
      <c r="O201" s="460"/>
      <c r="P201" s="209"/>
      <c r="Q201" s="213"/>
      <c r="R201" s="214" t="e">
        <f>Q201/P201</f>
        <v>#DIV/0!</v>
      </c>
      <c r="S201" s="211" t="e">
        <f>RANK(R201, R$187:R$201)</f>
        <v>#DIV/0!</v>
      </c>
      <c r="T201" s="501"/>
      <c r="U201" s="209"/>
      <c r="V201" s="209"/>
      <c r="W201" s="214" t="e">
        <f>V201/U201</f>
        <v>#DIV/0!</v>
      </c>
      <c r="X201" s="211" t="e">
        <f>RANK(W201, W$187:W$201)</f>
        <v>#DIV/0!</v>
      </c>
      <c r="Y201" s="501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501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501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501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501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501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201"/>
  <sheetViews>
    <sheetView zoomScaleNormal="100" workbookViewId="0">
      <pane xSplit="13" ySplit="3" topLeftCell="N111" activePane="bottomRight" state="frozen"/>
      <selection pane="bottomRight" activeCell="M134" sqref="M134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5" t="s">
        <v>126</v>
      </c>
      <c r="C1" s="204">
        <f>AVERAGE(L107,L127,L147,L167,L187)</f>
        <v>417.43952297995941</v>
      </c>
    </row>
    <row r="2" spans="1:50" ht="14.25" hidden="1" customHeight="1" outlineLevel="1">
      <c r="B2" s="553" t="s">
        <v>127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5"/>
      <c r="N2" s="521" t="s">
        <v>128</v>
      </c>
      <c r="O2" s="521" t="s">
        <v>77</v>
      </c>
      <c r="P2" s="559"/>
      <c r="Q2" s="560"/>
      <c r="R2" s="560"/>
      <c r="S2" s="560"/>
      <c r="T2" s="560"/>
      <c r="U2" s="561"/>
      <c r="V2" s="562"/>
      <c r="W2" s="562"/>
      <c r="X2" s="562"/>
      <c r="Y2" s="562"/>
      <c r="Z2" s="559"/>
      <c r="AA2" s="560"/>
      <c r="AB2" s="560"/>
      <c r="AC2" s="560"/>
      <c r="AD2" s="560"/>
      <c r="AE2" s="561">
        <v>45870</v>
      </c>
      <c r="AF2" s="562"/>
      <c r="AG2" s="562"/>
      <c r="AH2" s="562"/>
      <c r="AI2" s="562"/>
      <c r="AJ2" s="563">
        <v>45871</v>
      </c>
      <c r="AK2" s="564"/>
      <c r="AL2" s="564"/>
      <c r="AM2" s="564"/>
      <c r="AN2" s="565"/>
      <c r="AO2" s="561">
        <v>45872</v>
      </c>
      <c r="AP2" s="562"/>
      <c r="AQ2" s="562"/>
      <c r="AR2" s="562"/>
      <c r="AS2" s="562"/>
      <c r="AT2" s="563">
        <v>45873</v>
      </c>
      <c r="AU2" s="564"/>
      <c r="AV2" s="564"/>
      <c r="AW2" s="564"/>
      <c r="AX2" s="565"/>
    </row>
    <row r="3" spans="1:50" ht="14.25" hidden="1" customHeight="1" outlineLevel="1"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6"/>
      <c r="N3" s="523"/>
      <c r="O3" s="523"/>
      <c r="P3" s="559" t="s">
        <v>91</v>
      </c>
      <c r="Q3" s="560"/>
      <c r="R3" s="560"/>
      <c r="S3" s="560"/>
      <c r="T3" s="560"/>
      <c r="U3" s="561" t="s">
        <v>92</v>
      </c>
      <c r="V3" s="562"/>
      <c r="W3" s="562"/>
      <c r="X3" s="562"/>
      <c r="Y3" s="562"/>
      <c r="Z3" s="559" t="s">
        <v>93</v>
      </c>
      <c r="AA3" s="560"/>
      <c r="AB3" s="560"/>
      <c r="AC3" s="560"/>
      <c r="AD3" s="560"/>
      <c r="AE3" s="567">
        <f>AE2</f>
        <v>45870</v>
      </c>
      <c r="AF3" s="567"/>
      <c r="AG3" s="567"/>
      <c r="AH3" s="567"/>
      <c r="AI3" s="567"/>
      <c r="AJ3" s="568">
        <f t="shared" ref="AJ3" si="0">AJ2</f>
        <v>45871</v>
      </c>
      <c r="AK3" s="569"/>
      <c r="AL3" s="569"/>
      <c r="AM3" s="569"/>
      <c r="AN3" s="570"/>
      <c r="AO3" s="567">
        <f t="shared" ref="AO3" si="1">AO2</f>
        <v>45872</v>
      </c>
      <c r="AP3" s="567"/>
      <c r="AQ3" s="567"/>
      <c r="AR3" s="567"/>
      <c r="AS3" s="567"/>
      <c r="AT3" s="568">
        <f t="shared" ref="AT3" si="2">AT2</f>
        <v>45873</v>
      </c>
      <c r="AU3" s="569"/>
      <c r="AV3" s="569"/>
      <c r="AW3" s="569"/>
      <c r="AX3" s="570"/>
    </row>
    <row r="4" spans="1:50" ht="14.25" hidden="1" customHeight="1" outlineLevel="1">
      <c r="B4" s="460" t="s">
        <v>129</v>
      </c>
      <c r="C4" s="460" t="s">
        <v>130</v>
      </c>
      <c r="D4" s="460"/>
      <c r="E4" s="460" t="s">
        <v>131</v>
      </c>
      <c r="F4" s="460"/>
      <c r="G4" s="460"/>
      <c r="H4" s="460" t="s">
        <v>132</v>
      </c>
      <c r="I4" s="499" t="s">
        <v>133</v>
      </c>
      <c r="J4" s="499"/>
      <c r="K4" s="499"/>
      <c r="L4" s="499" t="s">
        <v>132</v>
      </c>
      <c r="M4" s="499" t="s">
        <v>134</v>
      </c>
      <c r="N4" s="571"/>
      <c r="O4" s="460" t="s">
        <v>135</v>
      </c>
      <c r="P4" s="460" t="s">
        <v>136</v>
      </c>
      <c r="Q4" s="460"/>
      <c r="R4" s="460"/>
      <c r="S4" s="460"/>
      <c r="T4" s="460" t="s">
        <v>132</v>
      </c>
      <c r="U4" s="460" t="s">
        <v>136</v>
      </c>
      <c r="V4" s="460"/>
      <c r="W4" s="460"/>
      <c r="X4" s="460"/>
      <c r="Y4" s="460" t="s">
        <v>132</v>
      </c>
      <c r="Z4" s="460" t="s">
        <v>136</v>
      </c>
      <c r="AA4" s="460"/>
      <c r="AB4" s="460"/>
      <c r="AC4" s="460"/>
      <c r="AD4" s="460" t="s">
        <v>132</v>
      </c>
      <c r="AE4" s="460" t="s">
        <v>136</v>
      </c>
      <c r="AF4" s="460"/>
      <c r="AG4" s="460"/>
      <c r="AH4" s="460"/>
      <c r="AI4" s="460" t="s">
        <v>132</v>
      </c>
      <c r="AJ4" s="460" t="s">
        <v>136</v>
      </c>
      <c r="AK4" s="460"/>
      <c r="AL4" s="460"/>
      <c r="AM4" s="460"/>
      <c r="AN4" s="460" t="s">
        <v>132</v>
      </c>
      <c r="AO4" s="460" t="s">
        <v>136</v>
      </c>
      <c r="AP4" s="460"/>
      <c r="AQ4" s="460"/>
      <c r="AR4" s="460"/>
      <c r="AS4" s="460" t="s">
        <v>132</v>
      </c>
      <c r="AT4" s="460" t="s">
        <v>136</v>
      </c>
      <c r="AU4" s="460"/>
      <c r="AV4" s="460"/>
      <c r="AW4" s="460"/>
      <c r="AX4" s="460" t="s">
        <v>132</v>
      </c>
    </row>
    <row r="5" spans="1:50" ht="14.25" hidden="1" customHeight="1" outlineLevel="1">
      <c r="B5" s="460"/>
      <c r="C5" s="460"/>
      <c r="D5" s="460"/>
      <c r="E5" s="460" t="s">
        <v>137</v>
      </c>
      <c r="F5" s="460"/>
      <c r="G5" s="460"/>
      <c r="H5" s="460"/>
      <c r="I5" s="499" t="s">
        <v>137</v>
      </c>
      <c r="J5" s="499"/>
      <c r="K5" s="499"/>
      <c r="L5" s="499"/>
      <c r="M5" s="499"/>
      <c r="N5" s="571"/>
      <c r="O5" s="460"/>
      <c r="P5" s="460" t="s">
        <v>138</v>
      </c>
      <c r="Q5" s="460"/>
      <c r="R5" s="460"/>
      <c r="S5" s="460"/>
      <c r="T5" s="460"/>
      <c r="U5" s="460" t="s">
        <v>138</v>
      </c>
      <c r="V5" s="460"/>
      <c r="W5" s="460"/>
      <c r="X5" s="460"/>
      <c r="Y5" s="460"/>
      <c r="Z5" s="460" t="s">
        <v>138</v>
      </c>
      <c r="AA5" s="460"/>
      <c r="AB5" s="460"/>
      <c r="AC5" s="460"/>
      <c r="AD5" s="460"/>
      <c r="AE5" s="460" t="s">
        <v>138</v>
      </c>
      <c r="AF5" s="460"/>
      <c r="AG5" s="460"/>
      <c r="AH5" s="460"/>
      <c r="AI5" s="460"/>
      <c r="AJ5" s="460" t="s">
        <v>138</v>
      </c>
      <c r="AK5" s="460"/>
      <c r="AL5" s="460"/>
      <c r="AM5" s="460"/>
      <c r="AN5" s="460"/>
      <c r="AO5" s="460" t="s">
        <v>138</v>
      </c>
      <c r="AP5" s="460"/>
      <c r="AQ5" s="460"/>
      <c r="AR5" s="460"/>
      <c r="AS5" s="460"/>
      <c r="AT5" s="460" t="s">
        <v>138</v>
      </c>
      <c r="AU5" s="460"/>
      <c r="AV5" s="460"/>
      <c r="AW5" s="460"/>
      <c r="AX5" s="460"/>
    </row>
    <row r="6" spans="1:50" ht="14.25" hidden="1" customHeight="1" outlineLevel="1">
      <c r="A6" s="206"/>
      <c r="B6" s="460"/>
      <c r="C6" s="460"/>
      <c r="D6" s="460"/>
      <c r="E6" s="209" t="s">
        <v>139</v>
      </c>
      <c r="F6" s="209" t="s">
        <v>140</v>
      </c>
      <c r="G6" s="209" t="s">
        <v>141</v>
      </c>
      <c r="H6" s="460"/>
      <c r="I6" s="210" t="s">
        <v>139</v>
      </c>
      <c r="J6" s="210" t="s">
        <v>140</v>
      </c>
      <c r="K6" s="210" t="s">
        <v>141</v>
      </c>
      <c r="L6" s="499"/>
      <c r="M6" s="499"/>
      <c r="N6" s="571"/>
      <c r="O6" s="460"/>
      <c r="P6" s="209" t="s">
        <v>139</v>
      </c>
      <c r="Q6" s="209" t="s">
        <v>140</v>
      </c>
      <c r="R6" s="209" t="s">
        <v>141</v>
      </c>
      <c r="S6" s="211" t="s">
        <v>134</v>
      </c>
      <c r="T6" s="460"/>
      <c r="U6" s="209" t="s">
        <v>139</v>
      </c>
      <c r="V6" s="209" t="s">
        <v>140</v>
      </c>
      <c r="W6" s="209" t="s">
        <v>141</v>
      </c>
      <c r="X6" s="211" t="s">
        <v>134</v>
      </c>
      <c r="Y6" s="460"/>
      <c r="Z6" s="209" t="s">
        <v>139</v>
      </c>
      <c r="AA6" s="209" t="s">
        <v>140</v>
      </c>
      <c r="AB6" s="209" t="s">
        <v>141</v>
      </c>
      <c r="AC6" s="211" t="s">
        <v>134</v>
      </c>
      <c r="AD6" s="460"/>
      <c r="AE6" s="209" t="s">
        <v>139</v>
      </c>
      <c r="AF6" s="209" t="s">
        <v>140</v>
      </c>
      <c r="AG6" s="209" t="s">
        <v>141</v>
      </c>
      <c r="AH6" s="211" t="s">
        <v>134</v>
      </c>
      <c r="AI6" s="460"/>
      <c r="AJ6" s="209" t="s">
        <v>139</v>
      </c>
      <c r="AK6" s="209" t="s">
        <v>140</v>
      </c>
      <c r="AL6" s="209" t="s">
        <v>141</v>
      </c>
      <c r="AM6" s="211" t="s">
        <v>134</v>
      </c>
      <c r="AN6" s="460"/>
      <c r="AO6" s="209" t="s">
        <v>139</v>
      </c>
      <c r="AP6" s="209" t="s">
        <v>140</v>
      </c>
      <c r="AQ6" s="209" t="s">
        <v>141</v>
      </c>
      <c r="AR6" s="211" t="s">
        <v>134</v>
      </c>
      <c r="AS6" s="460"/>
      <c r="AT6" s="209" t="s">
        <v>139</v>
      </c>
      <c r="AU6" s="209" t="s">
        <v>140</v>
      </c>
      <c r="AV6" s="209" t="s">
        <v>141</v>
      </c>
      <c r="AW6" s="211" t="s">
        <v>134</v>
      </c>
      <c r="AX6" s="460"/>
    </row>
    <row r="7" spans="1:50" ht="14.25" hidden="1" customHeight="1" outlineLevel="1">
      <c r="B7" s="460" t="s">
        <v>244</v>
      </c>
      <c r="C7" s="209">
        <v>1</v>
      </c>
      <c r="D7" s="212" t="s">
        <v>245</v>
      </c>
      <c r="E7" s="213">
        <v>16</v>
      </c>
      <c r="F7" s="209">
        <v>1750</v>
      </c>
      <c r="G7" s="214">
        <f>F7/E7</f>
        <v>109.375</v>
      </c>
      <c r="H7" s="501">
        <f>AVERAGE(G7:G21)</f>
        <v>271.35416666666663</v>
      </c>
      <c r="I7" s="215">
        <f>AVERAGE(P7,U7,Z7,AE7,AJ7,AO7,AT7)</f>
        <v>16</v>
      </c>
      <c r="J7" s="215">
        <f>AVERAGE(Q7,V7,AA7,AF7,AK7,AP7,AU7)</f>
        <v>1444.1482736703338</v>
      </c>
      <c r="K7" s="216">
        <f>AVERAGE(R7,W7,AB7,AG7,AL7,AQ7,AV7)</f>
        <v>90.25926710439586</v>
      </c>
      <c r="L7" s="502">
        <f>IFERROR(AVERAGE(K7:K21),"-")</f>
        <v>219.84671763913875</v>
      </c>
      <c r="M7" s="215">
        <f>RANK(K7, K$7:$K$21)</f>
        <v>2</v>
      </c>
      <c r="N7" s="571"/>
      <c r="O7" s="460"/>
      <c r="P7" s="213"/>
      <c r="Q7" s="213"/>
      <c r="R7" s="214"/>
      <c r="S7" s="211"/>
      <c r="T7" s="501"/>
      <c r="U7" s="213"/>
      <c r="V7" s="213"/>
      <c r="W7" s="214"/>
      <c r="X7" s="211"/>
      <c r="Y7" s="501"/>
      <c r="Z7" s="209"/>
      <c r="AA7" s="213"/>
      <c r="AB7" s="214"/>
      <c r="AC7" s="211"/>
      <c r="AD7" s="501"/>
      <c r="AE7" s="213">
        <v>16</v>
      </c>
      <c r="AF7" s="213">
        <v>1445.2554744525514</v>
      </c>
      <c r="AG7" s="214">
        <v>90.328467153284464</v>
      </c>
      <c r="AH7" s="211">
        <f>RANK(AG7, AG$7:AG$21)</f>
        <v>2</v>
      </c>
      <c r="AI7" s="501">
        <f>AVERAGE(AG7:AG21)</f>
        <v>219.87875233683755</v>
      </c>
      <c r="AJ7" s="209">
        <v>16</v>
      </c>
      <c r="AK7" s="213">
        <v>1443.4936038817837</v>
      </c>
      <c r="AL7" s="214">
        <v>90.218350242611479</v>
      </c>
      <c r="AM7" s="211">
        <f t="shared" ref="AM7:AM8" si="3">RANK(AL7, AL$7:AL$21)</f>
        <v>2</v>
      </c>
      <c r="AN7" s="501">
        <f>AVERAGE(AL7:AL21)</f>
        <v>219.78449979663031</v>
      </c>
      <c r="AO7" s="209">
        <v>16</v>
      </c>
      <c r="AP7" s="213">
        <v>1444.1458733205368</v>
      </c>
      <c r="AQ7" s="214">
        <v>90.25911708253355</v>
      </c>
      <c r="AR7" s="211">
        <f t="shared" ref="AR7:AR8" si="4">RANK(AQ7, AQ$7:AQ$21)</f>
        <v>2</v>
      </c>
      <c r="AS7" s="501">
        <f>AVERAGE(AQ7:AQ21)</f>
        <v>219.88505976376035</v>
      </c>
      <c r="AT7" s="209">
        <v>16</v>
      </c>
      <c r="AU7" s="213">
        <v>1443.6981430264632</v>
      </c>
      <c r="AV7" s="214">
        <v>90.231133939153949</v>
      </c>
      <c r="AW7" s="211">
        <f t="shared" ref="AW7:AW8" si="5">RANK(AV7, AV$7:AV$21)</f>
        <v>2</v>
      </c>
      <c r="AX7" s="501">
        <f>AVERAGE(AV7:AV21)</f>
        <v>219.83855865932685</v>
      </c>
    </row>
    <row r="8" spans="1:50" ht="14.25" hidden="1" customHeight="1" outlineLevel="1">
      <c r="B8" s="460"/>
      <c r="C8" s="209">
        <v>2</v>
      </c>
      <c r="D8" s="212" t="s">
        <v>246</v>
      </c>
      <c r="E8" s="213">
        <v>6</v>
      </c>
      <c r="F8" s="209">
        <v>2600</v>
      </c>
      <c r="G8" s="214">
        <f t="shared" ref="G8" si="6">F8/E8</f>
        <v>433.33333333333331</v>
      </c>
      <c r="H8" s="501"/>
      <c r="I8" s="215">
        <f t="shared" ref="I8:K8" si="7">AVERAGE(P8,U8,Z8,AE8,AJ8,AO8,AT8)</f>
        <v>6</v>
      </c>
      <c r="J8" s="215">
        <f t="shared" si="7"/>
        <v>2096.60500904329</v>
      </c>
      <c r="K8" s="216">
        <f t="shared" si="7"/>
        <v>349.43416817388163</v>
      </c>
      <c r="L8" s="502"/>
      <c r="M8" s="215">
        <f>RANK(K8, K$7:$K$21)</f>
        <v>1</v>
      </c>
      <c r="N8" s="571"/>
      <c r="O8" s="460"/>
      <c r="P8" s="213"/>
      <c r="Q8" s="213"/>
      <c r="R8" s="214"/>
      <c r="S8" s="211"/>
      <c r="T8" s="501"/>
      <c r="U8" s="213"/>
      <c r="V8" s="213"/>
      <c r="W8" s="214"/>
      <c r="X8" s="211"/>
      <c r="Y8" s="501"/>
      <c r="Z8" s="209"/>
      <c r="AA8" s="213"/>
      <c r="AB8" s="214"/>
      <c r="AC8" s="211"/>
      <c r="AD8" s="501"/>
      <c r="AE8" s="213">
        <v>6</v>
      </c>
      <c r="AF8" s="213">
        <v>2096.5742251223437</v>
      </c>
      <c r="AG8" s="214">
        <v>349.42903752039064</v>
      </c>
      <c r="AH8" s="211">
        <f>RANK(AG8, AG$7:AG$21)</f>
        <v>1</v>
      </c>
      <c r="AI8" s="501"/>
      <c r="AJ8" s="209">
        <v>6</v>
      </c>
      <c r="AK8" s="213">
        <v>2096.1038961038948</v>
      </c>
      <c r="AL8" s="214">
        <v>349.35064935064912</v>
      </c>
      <c r="AM8" s="211">
        <f t="shared" si="3"/>
        <v>1</v>
      </c>
      <c r="AN8" s="501"/>
      <c r="AO8" s="209">
        <v>6</v>
      </c>
      <c r="AP8" s="213">
        <v>2097.0660146699229</v>
      </c>
      <c r="AQ8" s="214">
        <v>349.51100244498713</v>
      </c>
      <c r="AR8" s="211">
        <f t="shared" si="4"/>
        <v>1</v>
      </c>
      <c r="AS8" s="501"/>
      <c r="AT8" s="209">
        <v>6</v>
      </c>
      <c r="AU8" s="213">
        <v>2096.6759002769986</v>
      </c>
      <c r="AV8" s="214">
        <v>349.44598337949975</v>
      </c>
      <c r="AW8" s="211">
        <f t="shared" si="5"/>
        <v>1</v>
      </c>
      <c r="AX8" s="501"/>
    </row>
    <row r="9" spans="1:50" ht="14.25" hidden="1" customHeight="1" outlineLevel="1">
      <c r="B9" s="460"/>
      <c r="C9" s="209">
        <v>3</v>
      </c>
      <c r="D9" s="212"/>
      <c r="E9" s="213"/>
      <c r="F9" s="209"/>
      <c r="G9" s="214"/>
      <c r="H9" s="501"/>
      <c r="I9" s="215"/>
      <c r="J9" s="215"/>
      <c r="K9" s="216"/>
      <c r="L9" s="502"/>
      <c r="M9" s="215"/>
      <c r="N9" s="571"/>
      <c r="O9" s="460"/>
      <c r="P9" s="213"/>
      <c r="Q9" s="213"/>
      <c r="R9" s="214"/>
      <c r="S9" s="211"/>
      <c r="T9" s="501"/>
      <c r="U9" s="213"/>
      <c r="V9" s="213"/>
      <c r="W9" s="214"/>
      <c r="X9" s="211"/>
      <c r="Y9" s="501"/>
      <c r="Z9" s="209"/>
      <c r="AA9" s="213"/>
      <c r="AB9" s="214"/>
      <c r="AC9" s="211"/>
      <c r="AD9" s="501"/>
      <c r="AE9" s="213"/>
      <c r="AF9" s="213"/>
      <c r="AG9" s="214"/>
      <c r="AH9" s="211"/>
      <c r="AI9" s="501"/>
      <c r="AJ9" s="209"/>
      <c r="AK9" s="213"/>
      <c r="AL9" s="214"/>
      <c r="AM9" s="211"/>
      <c r="AN9" s="501"/>
      <c r="AO9" s="209"/>
      <c r="AP9" s="213"/>
      <c r="AQ9" s="214"/>
      <c r="AR9" s="211"/>
      <c r="AS9" s="501"/>
      <c r="AT9" s="209"/>
      <c r="AU9" s="213"/>
      <c r="AV9" s="214"/>
      <c r="AW9" s="211"/>
      <c r="AX9" s="501"/>
    </row>
    <row r="10" spans="1:50" ht="14.25" hidden="1" customHeight="1" outlineLevel="1">
      <c r="B10" s="460"/>
      <c r="C10" s="209">
        <v>4</v>
      </c>
      <c r="D10" s="212"/>
      <c r="E10" s="213"/>
      <c r="F10" s="209"/>
      <c r="G10" s="214"/>
      <c r="H10" s="501"/>
      <c r="I10" s="215"/>
      <c r="J10" s="215"/>
      <c r="K10" s="216"/>
      <c r="L10" s="502"/>
      <c r="M10" s="215"/>
      <c r="N10" s="571"/>
      <c r="O10" s="460"/>
      <c r="P10" s="213"/>
      <c r="Q10" s="213"/>
      <c r="R10" s="214"/>
      <c r="S10" s="211"/>
      <c r="T10" s="501"/>
      <c r="U10" s="213"/>
      <c r="V10" s="213"/>
      <c r="W10" s="214"/>
      <c r="X10" s="211"/>
      <c r="Y10" s="501"/>
      <c r="Z10" s="209"/>
      <c r="AA10" s="213"/>
      <c r="AB10" s="214"/>
      <c r="AC10" s="211"/>
      <c r="AD10" s="501"/>
      <c r="AE10" s="213"/>
      <c r="AF10" s="213"/>
      <c r="AG10" s="214"/>
      <c r="AH10" s="211"/>
      <c r="AI10" s="501"/>
      <c r="AJ10" s="209"/>
      <c r="AK10" s="213"/>
      <c r="AL10" s="214"/>
      <c r="AM10" s="211"/>
      <c r="AN10" s="501"/>
      <c r="AO10" s="209"/>
      <c r="AP10" s="213"/>
      <c r="AQ10" s="214"/>
      <c r="AR10" s="211"/>
      <c r="AS10" s="501"/>
      <c r="AT10" s="209"/>
      <c r="AU10" s="213"/>
      <c r="AV10" s="214"/>
      <c r="AW10" s="211"/>
      <c r="AX10" s="501"/>
    </row>
    <row r="11" spans="1:50" ht="14.25" hidden="1" customHeight="1" outlineLevel="1">
      <c r="B11" s="460"/>
      <c r="C11" s="209">
        <v>5</v>
      </c>
      <c r="D11" s="212"/>
      <c r="E11" s="213"/>
      <c r="F11" s="209"/>
      <c r="G11" s="214"/>
      <c r="H11" s="501"/>
      <c r="I11" s="215"/>
      <c r="J11" s="215"/>
      <c r="K11" s="216"/>
      <c r="L11" s="502"/>
      <c r="M11" s="215"/>
      <c r="N11" s="571"/>
      <c r="O11" s="460"/>
      <c r="P11" s="213"/>
      <c r="Q11" s="213"/>
      <c r="R11" s="214"/>
      <c r="S11" s="211"/>
      <c r="T11" s="501"/>
      <c r="U11" s="213"/>
      <c r="V11" s="213"/>
      <c r="W11" s="214"/>
      <c r="X11" s="211"/>
      <c r="Y11" s="501"/>
      <c r="Z11" s="209"/>
      <c r="AA11" s="213"/>
      <c r="AB11" s="214"/>
      <c r="AC11" s="211"/>
      <c r="AD11" s="501"/>
      <c r="AE11" s="213"/>
      <c r="AF11" s="213"/>
      <c r="AG11" s="214"/>
      <c r="AH11" s="211"/>
      <c r="AI11" s="501"/>
      <c r="AJ11" s="209"/>
      <c r="AK11" s="213"/>
      <c r="AL11" s="214"/>
      <c r="AM11" s="211"/>
      <c r="AN11" s="501"/>
      <c r="AO11" s="209"/>
      <c r="AP11" s="213"/>
      <c r="AQ11" s="214"/>
      <c r="AR11" s="211"/>
      <c r="AS11" s="501"/>
      <c r="AT11" s="209"/>
      <c r="AU11" s="213"/>
      <c r="AV11" s="214"/>
      <c r="AW11" s="211"/>
      <c r="AX11" s="501"/>
    </row>
    <row r="12" spans="1:50" ht="14.25" hidden="1" customHeight="1" outlineLevel="1">
      <c r="B12" s="460"/>
      <c r="C12" s="209">
        <v>6</v>
      </c>
      <c r="D12" s="212"/>
      <c r="E12" s="213"/>
      <c r="F12" s="209"/>
      <c r="G12" s="214"/>
      <c r="H12" s="501"/>
      <c r="I12" s="215"/>
      <c r="J12" s="215"/>
      <c r="K12" s="216"/>
      <c r="L12" s="502"/>
      <c r="M12" s="215"/>
      <c r="N12" s="571"/>
      <c r="O12" s="460"/>
      <c r="P12" s="213"/>
      <c r="Q12" s="213"/>
      <c r="R12" s="214"/>
      <c r="S12" s="211"/>
      <c r="T12" s="501"/>
      <c r="U12" s="213"/>
      <c r="V12" s="213"/>
      <c r="W12" s="214"/>
      <c r="X12" s="211"/>
      <c r="Y12" s="501"/>
      <c r="Z12" s="209"/>
      <c r="AA12" s="213"/>
      <c r="AB12" s="214"/>
      <c r="AC12" s="211"/>
      <c r="AD12" s="501"/>
      <c r="AE12" s="213"/>
      <c r="AF12" s="213"/>
      <c r="AG12" s="214"/>
      <c r="AH12" s="211"/>
      <c r="AI12" s="501"/>
      <c r="AJ12" s="209"/>
      <c r="AK12" s="213"/>
      <c r="AL12" s="214"/>
      <c r="AM12" s="211"/>
      <c r="AN12" s="501"/>
      <c r="AO12" s="209"/>
      <c r="AP12" s="213"/>
      <c r="AQ12" s="214"/>
      <c r="AR12" s="211"/>
      <c r="AS12" s="501"/>
      <c r="AT12" s="209"/>
      <c r="AU12" s="213"/>
      <c r="AV12" s="214"/>
      <c r="AW12" s="211"/>
      <c r="AX12" s="501"/>
    </row>
    <row r="13" spans="1:50" ht="14.25" hidden="1" customHeight="1" outlineLevel="1">
      <c r="B13" s="460"/>
      <c r="C13" s="209">
        <v>7</v>
      </c>
      <c r="D13" s="212"/>
      <c r="E13" s="213"/>
      <c r="F13" s="209"/>
      <c r="G13" s="214"/>
      <c r="H13" s="501"/>
      <c r="I13" s="215"/>
      <c r="J13" s="215"/>
      <c r="K13" s="216"/>
      <c r="L13" s="502"/>
      <c r="M13" s="215"/>
      <c r="N13" s="571"/>
      <c r="O13" s="460"/>
      <c r="P13" s="213"/>
      <c r="Q13" s="213"/>
      <c r="R13" s="214"/>
      <c r="S13" s="211"/>
      <c r="T13" s="501"/>
      <c r="U13" s="213"/>
      <c r="V13" s="213"/>
      <c r="W13" s="214"/>
      <c r="X13" s="211"/>
      <c r="Y13" s="501"/>
      <c r="Z13" s="209"/>
      <c r="AA13" s="213"/>
      <c r="AB13" s="214"/>
      <c r="AC13" s="211"/>
      <c r="AD13" s="501"/>
      <c r="AE13" s="213"/>
      <c r="AF13" s="213"/>
      <c r="AG13" s="214"/>
      <c r="AH13" s="211"/>
      <c r="AI13" s="501"/>
      <c r="AJ13" s="209"/>
      <c r="AK13" s="213"/>
      <c r="AL13" s="214"/>
      <c r="AM13" s="211"/>
      <c r="AN13" s="501"/>
      <c r="AO13" s="209"/>
      <c r="AP13" s="213"/>
      <c r="AQ13" s="214"/>
      <c r="AR13" s="211"/>
      <c r="AS13" s="501"/>
      <c r="AT13" s="209"/>
      <c r="AU13" s="213"/>
      <c r="AV13" s="214"/>
      <c r="AW13" s="211"/>
      <c r="AX13" s="501"/>
    </row>
    <row r="14" spans="1:50" ht="14.25" hidden="1" customHeight="1" outlineLevel="1">
      <c r="B14" s="460"/>
      <c r="C14" s="209">
        <v>8</v>
      </c>
      <c r="D14" s="212"/>
      <c r="E14" s="213"/>
      <c r="F14" s="209"/>
      <c r="G14" s="214"/>
      <c r="H14" s="501"/>
      <c r="I14" s="215"/>
      <c r="J14" s="215"/>
      <c r="K14" s="216"/>
      <c r="L14" s="502"/>
      <c r="M14" s="215"/>
      <c r="N14" s="571"/>
      <c r="O14" s="460"/>
      <c r="P14" s="213"/>
      <c r="Q14" s="213"/>
      <c r="R14" s="214"/>
      <c r="S14" s="211"/>
      <c r="T14" s="501"/>
      <c r="U14" s="213"/>
      <c r="V14" s="213"/>
      <c r="W14" s="214"/>
      <c r="X14" s="211"/>
      <c r="Y14" s="501"/>
      <c r="Z14" s="209"/>
      <c r="AA14" s="213"/>
      <c r="AB14" s="214"/>
      <c r="AC14" s="211"/>
      <c r="AD14" s="501"/>
      <c r="AE14" s="213"/>
      <c r="AF14" s="213"/>
      <c r="AG14" s="214"/>
      <c r="AH14" s="211"/>
      <c r="AI14" s="501"/>
      <c r="AJ14" s="209"/>
      <c r="AK14" s="213"/>
      <c r="AL14" s="214"/>
      <c r="AM14" s="211"/>
      <c r="AN14" s="501"/>
      <c r="AO14" s="209"/>
      <c r="AP14" s="213"/>
      <c r="AQ14" s="214"/>
      <c r="AR14" s="211"/>
      <c r="AS14" s="501"/>
      <c r="AT14" s="209"/>
      <c r="AU14" s="213"/>
      <c r="AV14" s="214"/>
      <c r="AW14" s="211"/>
      <c r="AX14" s="501"/>
    </row>
    <row r="15" spans="1:50" ht="14.25" hidden="1" customHeight="1" outlineLevel="1">
      <c r="B15" s="460"/>
      <c r="C15" s="209">
        <v>9</v>
      </c>
      <c r="D15" s="212"/>
      <c r="E15" s="213"/>
      <c r="F15" s="209"/>
      <c r="G15" s="214"/>
      <c r="H15" s="501"/>
      <c r="I15" s="215"/>
      <c r="J15" s="215"/>
      <c r="K15" s="216"/>
      <c r="L15" s="502"/>
      <c r="M15" s="215"/>
      <c r="N15" s="571"/>
      <c r="O15" s="460"/>
      <c r="P15" s="213"/>
      <c r="Q15" s="213"/>
      <c r="R15" s="214"/>
      <c r="S15" s="211"/>
      <c r="T15" s="501"/>
      <c r="U15" s="213"/>
      <c r="V15" s="213"/>
      <c r="W15" s="214"/>
      <c r="X15" s="211"/>
      <c r="Y15" s="501"/>
      <c r="Z15" s="209"/>
      <c r="AA15" s="213"/>
      <c r="AB15" s="214"/>
      <c r="AC15" s="211"/>
      <c r="AD15" s="501"/>
      <c r="AE15" s="213"/>
      <c r="AF15" s="213"/>
      <c r="AG15" s="214"/>
      <c r="AH15" s="211"/>
      <c r="AI15" s="501"/>
      <c r="AJ15" s="209"/>
      <c r="AK15" s="213"/>
      <c r="AL15" s="214"/>
      <c r="AM15" s="211"/>
      <c r="AN15" s="501"/>
      <c r="AO15" s="209"/>
      <c r="AP15" s="213"/>
      <c r="AQ15" s="214"/>
      <c r="AR15" s="211"/>
      <c r="AS15" s="501"/>
      <c r="AT15" s="209"/>
      <c r="AU15" s="213"/>
      <c r="AV15" s="214"/>
      <c r="AW15" s="211"/>
      <c r="AX15" s="501"/>
    </row>
    <row r="16" spans="1:50" ht="14.25" hidden="1" customHeight="1" outlineLevel="1">
      <c r="B16" s="460"/>
      <c r="C16" s="209">
        <v>10</v>
      </c>
      <c r="D16" s="212"/>
      <c r="E16" s="213"/>
      <c r="F16" s="209"/>
      <c r="G16" s="214"/>
      <c r="H16" s="501"/>
      <c r="I16" s="215"/>
      <c r="J16" s="215"/>
      <c r="K16" s="216"/>
      <c r="L16" s="502"/>
      <c r="M16" s="215"/>
      <c r="N16" s="571"/>
      <c r="O16" s="460"/>
      <c r="P16" s="213"/>
      <c r="Q16" s="213"/>
      <c r="R16" s="214"/>
      <c r="S16" s="211"/>
      <c r="T16" s="501"/>
      <c r="U16" s="213"/>
      <c r="V16" s="213"/>
      <c r="W16" s="214"/>
      <c r="X16" s="211"/>
      <c r="Y16" s="501"/>
      <c r="Z16" s="209"/>
      <c r="AA16" s="213"/>
      <c r="AB16" s="214"/>
      <c r="AC16" s="211"/>
      <c r="AD16" s="501"/>
      <c r="AE16" s="213"/>
      <c r="AF16" s="213"/>
      <c r="AG16" s="214"/>
      <c r="AH16" s="211"/>
      <c r="AI16" s="501"/>
      <c r="AJ16" s="209"/>
      <c r="AK16" s="213"/>
      <c r="AL16" s="214"/>
      <c r="AM16" s="211"/>
      <c r="AN16" s="501"/>
      <c r="AO16" s="209"/>
      <c r="AP16" s="213"/>
      <c r="AQ16" s="214"/>
      <c r="AR16" s="211"/>
      <c r="AS16" s="501"/>
      <c r="AT16" s="209"/>
      <c r="AU16" s="213"/>
      <c r="AV16" s="214"/>
      <c r="AW16" s="211"/>
      <c r="AX16" s="501"/>
    </row>
    <row r="17" spans="2:50" ht="14.25" hidden="1" customHeight="1" outlineLevel="1">
      <c r="B17" s="460"/>
      <c r="C17" s="209">
        <v>11</v>
      </c>
      <c r="D17" s="212"/>
      <c r="E17" s="213"/>
      <c r="F17" s="209"/>
      <c r="G17" s="214"/>
      <c r="H17" s="501"/>
      <c r="I17" s="215"/>
      <c r="J17" s="215"/>
      <c r="K17" s="216"/>
      <c r="L17" s="502"/>
      <c r="M17" s="215"/>
      <c r="N17" s="571"/>
      <c r="O17" s="460"/>
      <c r="P17" s="209"/>
      <c r="Q17" s="209"/>
      <c r="R17" s="209"/>
      <c r="S17" s="211"/>
      <c r="T17" s="501"/>
      <c r="U17" s="209"/>
      <c r="V17" s="209"/>
      <c r="W17" s="209"/>
      <c r="X17" s="211"/>
      <c r="Y17" s="501"/>
      <c r="Z17" s="209"/>
      <c r="AA17" s="209"/>
      <c r="AB17" s="209"/>
      <c r="AC17" s="211"/>
      <c r="AD17" s="501"/>
      <c r="AE17" s="209"/>
      <c r="AF17" s="213"/>
      <c r="AG17" s="214"/>
      <c r="AH17" s="211"/>
      <c r="AI17" s="501"/>
      <c r="AJ17" s="209"/>
      <c r="AK17" s="209"/>
      <c r="AL17" s="209"/>
      <c r="AM17" s="211"/>
      <c r="AN17" s="501"/>
      <c r="AO17" s="209"/>
      <c r="AP17" s="213"/>
      <c r="AQ17" s="214"/>
      <c r="AR17" s="211"/>
      <c r="AS17" s="501"/>
      <c r="AT17" s="209"/>
      <c r="AU17" s="209"/>
      <c r="AV17" s="209"/>
      <c r="AW17" s="211"/>
      <c r="AX17" s="501"/>
    </row>
    <row r="18" spans="2:50" ht="14.25" hidden="1" customHeight="1" outlineLevel="1">
      <c r="B18" s="460"/>
      <c r="C18" s="209">
        <v>12</v>
      </c>
      <c r="D18" s="212"/>
      <c r="E18" s="213"/>
      <c r="F18" s="209"/>
      <c r="G18" s="214"/>
      <c r="H18" s="501"/>
      <c r="I18" s="215"/>
      <c r="J18" s="215"/>
      <c r="K18" s="216"/>
      <c r="L18" s="502"/>
      <c r="M18" s="215"/>
      <c r="N18" s="571"/>
      <c r="O18" s="460"/>
      <c r="P18" s="209"/>
      <c r="Q18" s="209"/>
      <c r="R18" s="209"/>
      <c r="S18" s="211"/>
      <c r="T18" s="501"/>
      <c r="U18" s="209"/>
      <c r="V18" s="209"/>
      <c r="W18" s="209"/>
      <c r="X18" s="211"/>
      <c r="Y18" s="501"/>
      <c r="Z18" s="209"/>
      <c r="AA18" s="209"/>
      <c r="AB18" s="209"/>
      <c r="AC18" s="211"/>
      <c r="AD18" s="501"/>
      <c r="AE18" s="209"/>
      <c r="AF18" s="213"/>
      <c r="AG18" s="214"/>
      <c r="AH18" s="211"/>
      <c r="AI18" s="501"/>
      <c r="AJ18" s="209"/>
      <c r="AK18" s="209"/>
      <c r="AL18" s="209"/>
      <c r="AM18" s="211"/>
      <c r="AN18" s="501"/>
      <c r="AO18" s="209"/>
      <c r="AP18" s="213"/>
      <c r="AQ18" s="214"/>
      <c r="AR18" s="211"/>
      <c r="AS18" s="501"/>
      <c r="AT18" s="209"/>
      <c r="AU18" s="209"/>
      <c r="AV18" s="209"/>
      <c r="AW18" s="211"/>
      <c r="AX18" s="501"/>
    </row>
    <row r="19" spans="2:50" ht="14.25" hidden="1" customHeight="1" outlineLevel="1">
      <c r="B19" s="460"/>
      <c r="C19" s="209">
        <v>13</v>
      </c>
      <c r="D19" s="212"/>
      <c r="E19" s="213"/>
      <c r="F19" s="209"/>
      <c r="G19" s="214"/>
      <c r="H19" s="501"/>
      <c r="I19" s="215"/>
      <c r="J19" s="215"/>
      <c r="K19" s="216"/>
      <c r="L19" s="502"/>
      <c r="M19" s="215"/>
      <c r="N19" s="571"/>
      <c r="O19" s="460"/>
      <c r="P19" s="209"/>
      <c r="Q19" s="209"/>
      <c r="R19" s="209"/>
      <c r="S19" s="211"/>
      <c r="T19" s="501"/>
      <c r="U19" s="209"/>
      <c r="V19" s="209"/>
      <c r="W19" s="209"/>
      <c r="X19" s="211"/>
      <c r="Y19" s="501"/>
      <c r="Z19" s="209"/>
      <c r="AA19" s="209"/>
      <c r="AB19" s="209"/>
      <c r="AC19" s="211"/>
      <c r="AD19" s="501"/>
      <c r="AE19" s="209"/>
      <c r="AF19" s="213"/>
      <c r="AG19" s="214"/>
      <c r="AH19" s="211"/>
      <c r="AI19" s="501"/>
      <c r="AJ19" s="209"/>
      <c r="AK19" s="209"/>
      <c r="AL19" s="209"/>
      <c r="AM19" s="211"/>
      <c r="AN19" s="501"/>
      <c r="AO19" s="209"/>
      <c r="AP19" s="213"/>
      <c r="AQ19" s="214"/>
      <c r="AR19" s="211"/>
      <c r="AS19" s="501"/>
      <c r="AT19" s="209"/>
      <c r="AU19" s="209"/>
      <c r="AV19" s="209"/>
      <c r="AW19" s="211"/>
      <c r="AX19" s="501"/>
    </row>
    <row r="20" spans="2:50" ht="14.25" hidden="1" customHeight="1" outlineLevel="1">
      <c r="B20" s="460"/>
      <c r="C20" s="209">
        <v>14</v>
      </c>
      <c r="D20" s="212"/>
      <c r="E20" s="213"/>
      <c r="F20" s="209"/>
      <c r="G20" s="214"/>
      <c r="H20" s="501"/>
      <c r="I20" s="215"/>
      <c r="J20" s="215"/>
      <c r="K20" s="216"/>
      <c r="L20" s="502"/>
      <c r="M20" s="215"/>
      <c r="N20" s="571"/>
      <c r="O20" s="460"/>
      <c r="P20" s="209"/>
      <c r="Q20" s="209"/>
      <c r="R20" s="209"/>
      <c r="S20" s="211"/>
      <c r="T20" s="501"/>
      <c r="U20" s="209"/>
      <c r="V20" s="209"/>
      <c r="W20" s="209"/>
      <c r="X20" s="211"/>
      <c r="Y20" s="501"/>
      <c r="Z20" s="209"/>
      <c r="AA20" s="209"/>
      <c r="AB20" s="209"/>
      <c r="AC20" s="211"/>
      <c r="AD20" s="501"/>
      <c r="AE20" s="209"/>
      <c r="AF20" s="213"/>
      <c r="AG20" s="214"/>
      <c r="AH20" s="211"/>
      <c r="AI20" s="501"/>
      <c r="AJ20" s="209"/>
      <c r="AK20" s="209"/>
      <c r="AL20" s="209"/>
      <c r="AM20" s="211"/>
      <c r="AN20" s="501"/>
      <c r="AO20" s="209"/>
      <c r="AP20" s="213"/>
      <c r="AQ20" s="214"/>
      <c r="AR20" s="211"/>
      <c r="AS20" s="501"/>
      <c r="AT20" s="209"/>
      <c r="AU20" s="209"/>
      <c r="AV20" s="209"/>
      <c r="AW20" s="211"/>
      <c r="AX20" s="501"/>
    </row>
    <row r="21" spans="2:50" ht="14.25" hidden="1" customHeight="1" outlineLevel="1">
      <c r="B21" s="460"/>
      <c r="C21" s="209">
        <v>15</v>
      </c>
      <c r="D21" s="212"/>
      <c r="E21" s="213"/>
      <c r="F21" s="209"/>
      <c r="G21" s="214"/>
      <c r="H21" s="501"/>
      <c r="I21" s="215"/>
      <c r="J21" s="215"/>
      <c r="K21" s="216"/>
      <c r="L21" s="502"/>
      <c r="M21" s="215"/>
      <c r="N21" s="571"/>
      <c r="O21" s="460"/>
      <c r="P21" s="209"/>
      <c r="Q21" s="209"/>
      <c r="R21" s="209"/>
      <c r="S21" s="211"/>
      <c r="T21" s="501"/>
      <c r="U21" s="209"/>
      <c r="V21" s="209"/>
      <c r="W21" s="209"/>
      <c r="X21" s="211"/>
      <c r="Y21" s="501"/>
      <c r="Z21" s="209"/>
      <c r="AA21" s="209"/>
      <c r="AB21" s="209"/>
      <c r="AC21" s="211"/>
      <c r="AD21" s="501"/>
      <c r="AE21" s="209"/>
      <c r="AF21" s="213"/>
      <c r="AG21" s="214"/>
      <c r="AH21" s="211"/>
      <c r="AI21" s="501"/>
      <c r="AJ21" s="209"/>
      <c r="AK21" s="209"/>
      <c r="AL21" s="209"/>
      <c r="AM21" s="211"/>
      <c r="AN21" s="501"/>
      <c r="AO21" s="209"/>
      <c r="AP21" s="213"/>
      <c r="AQ21" s="214"/>
      <c r="AR21" s="211"/>
      <c r="AS21" s="501"/>
      <c r="AT21" s="209"/>
      <c r="AU21" s="213"/>
      <c r="AV21" s="214"/>
      <c r="AW21" s="211"/>
      <c r="AX21" s="501"/>
    </row>
    <row r="22" spans="2:50" ht="14.25" hidden="1" customHeight="1" outlineLevel="1" collapsed="1">
      <c r="B22" s="553" t="s">
        <v>170</v>
      </c>
      <c r="C22" s="554"/>
      <c r="D22" s="554"/>
      <c r="E22" s="554"/>
      <c r="F22" s="554"/>
      <c r="G22" s="554"/>
      <c r="H22" s="554"/>
      <c r="I22" s="195"/>
      <c r="J22" s="195"/>
      <c r="K22" s="195"/>
      <c r="L22" s="195"/>
      <c r="M22" s="219"/>
      <c r="N22" s="460" t="s">
        <v>128</v>
      </c>
      <c r="O22" s="460" t="s">
        <v>77</v>
      </c>
      <c r="P22" s="559">
        <f>AT2+1</f>
        <v>45874</v>
      </c>
      <c r="Q22" s="560"/>
      <c r="R22" s="560"/>
      <c r="S22" s="560"/>
      <c r="T22" s="560"/>
      <c r="U22" s="561">
        <f>P22+1</f>
        <v>45875</v>
      </c>
      <c r="V22" s="562"/>
      <c r="W22" s="562"/>
      <c r="X22" s="562"/>
      <c r="Y22" s="562"/>
      <c r="Z22" s="559">
        <f t="shared" ref="Z22" si="8">U22+1</f>
        <v>45876</v>
      </c>
      <c r="AA22" s="560"/>
      <c r="AB22" s="560"/>
      <c r="AC22" s="560"/>
      <c r="AD22" s="560"/>
      <c r="AE22" s="561">
        <f t="shared" ref="AE22" si="9">Z22+1</f>
        <v>45877</v>
      </c>
      <c r="AF22" s="562"/>
      <c r="AG22" s="562"/>
      <c r="AH22" s="562"/>
      <c r="AI22" s="562"/>
      <c r="AJ22" s="559">
        <f t="shared" ref="AJ22" si="10">AE22+1</f>
        <v>45878</v>
      </c>
      <c r="AK22" s="559"/>
      <c r="AL22" s="559"/>
      <c r="AM22" s="559"/>
      <c r="AN22" s="559"/>
      <c r="AO22" s="561">
        <f t="shared" ref="AO22" si="11">AJ22+1</f>
        <v>45879</v>
      </c>
      <c r="AP22" s="562"/>
      <c r="AQ22" s="562"/>
      <c r="AR22" s="562"/>
      <c r="AS22" s="562"/>
      <c r="AT22" s="559">
        <f t="shared" ref="AT22" si="12">AO22+1</f>
        <v>45880</v>
      </c>
      <c r="AU22" s="559"/>
      <c r="AV22" s="559"/>
      <c r="AW22" s="559"/>
      <c r="AX22" s="559"/>
    </row>
    <row r="23" spans="2:50" ht="14.25" hidden="1" customHeight="1" outlineLevel="1">
      <c r="B23" s="505"/>
      <c r="C23" s="505"/>
      <c r="D23" s="505"/>
      <c r="E23" s="505"/>
      <c r="F23" s="505"/>
      <c r="G23" s="505"/>
      <c r="H23" s="505"/>
      <c r="I23" s="197"/>
      <c r="J23" s="197"/>
      <c r="K23" s="197"/>
      <c r="L23" s="197"/>
      <c r="M23" s="220"/>
      <c r="N23" s="460"/>
      <c r="O23" s="460"/>
      <c r="P23" s="566">
        <f>P22</f>
        <v>45874</v>
      </c>
      <c r="Q23" s="566"/>
      <c r="R23" s="566"/>
      <c r="S23" s="566"/>
      <c r="T23" s="566"/>
      <c r="U23" s="567">
        <f>U22</f>
        <v>45875</v>
      </c>
      <c r="V23" s="567"/>
      <c r="W23" s="567"/>
      <c r="X23" s="567"/>
      <c r="Y23" s="567"/>
      <c r="Z23" s="566">
        <f t="shared" ref="Z23" si="13">Z22</f>
        <v>45876</v>
      </c>
      <c r="AA23" s="566"/>
      <c r="AB23" s="566"/>
      <c r="AC23" s="566"/>
      <c r="AD23" s="566"/>
      <c r="AE23" s="567">
        <f t="shared" ref="AE23" si="14">AE22</f>
        <v>45877</v>
      </c>
      <c r="AF23" s="567"/>
      <c r="AG23" s="567"/>
      <c r="AH23" s="567"/>
      <c r="AI23" s="567"/>
      <c r="AJ23" s="566">
        <f t="shared" ref="AJ23" si="15">AJ22</f>
        <v>45878</v>
      </c>
      <c r="AK23" s="566"/>
      <c r="AL23" s="566"/>
      <c r="AM23" s="566"/>
      <c r="AN23" s="566"/>
      <c r="AO23" s="567">
        <f t="shared" ref="AO23" si="16">AO22</f>
        <v>45879</v>
      </c>
      <c r="AP23" s="567"/>
      <c r="AQ23" s="567"/>
      <c r="AR23" s="567"/>
      <c r="AS23" s="567"/>
      <c r="AT23" s="566">
        <f t="shared" ref="AT23" si="17">AT22</f>
        <v>45880</v>
      </c>
      <c r="AU23" s="566"/>
      <c r="AV23" s="566"/>
      <c r="AW23" s="566"/>
      <c r="AX23" s="566"/>
    </row>
    <row r="24" spans="2:50" ht="14.25" hidden="1" customHeight="1" outlineLevel="1">
      <c r="B24" s="460" t="s">
        <v>129</v>
      </c>
      <c r="C24" s="460" t="s">
        <v>130</v>
      </c>
      <c r="D24" s="460"/>
      <c r="E24" s="460" t="s">
        <v>131</v>
      </c>
      <c r="F24" s="460"/>
      <c r="G24" s="460"/>
      <c r="H24" s="460" t="s">
        <v>132</v>
      </c>
      <c r="I24" s="499" t="s">
        <v>133</v>
      </c>
      <c r="J24" s="499"/>
      <c r="K24" s="499"/>
      <c r="L24" s="499" t="s">
        <v>132</v>
      </c>
      <c r="M24" s="499" t="s">
        <v>134</v>
      </c>
      <c r="N24" s="460"/>
      <c r="O24" s="460" t="s">
        <v>135</v>
      </c>
      <c r="P24" s="460" t="s">
        <v>136</v>
      </c>
      <c r="Q24" s="460"/>
      <c r="R24" s="460"/>
      <c r="S24" s="460"/>
      <c r="T24" s="460" t="s">
        <v>132</v>
      </c>
      <c r="U24" s="460" t="s">
        <v>136</v>
      </c>
      <c r="V24" s="460"/>
      <c r="W24" s="460"/>
      <c r="X24" s="460"/>
      <c r="Y24" s="460" t="s">
        <v>132</v>
      </c>
      <c r="Z24" s="460" t="s">
        <v>136</v>
      </c>
      <c r="AA24" s="460"/>
      <c r="AB24" s="460"/>
      <c r="AC24" s="460"/>
      <c r="AD24" s="460" t="s">
        <v>132</v>
      </c>
      <c r="AE24" s="460" t="s">
        <v>136</v>
      </c>
      <c r="AF24" s="460"/>
      <c r="AG24" s="460"/>
      <c r="AH24" s="460"/>
      <c r="AI24" s="460" t="s">
        <v>132</v>
      </c>
      <c r="AJ24" s="460" t="s">
        <v>136</v>
      </c>
      <c r="AK24" s="460"/>
      <c r="AL24" s="460"/>
      <c r="AM24" s="460"/>
      <c r="AN24" s="460" t="s">
        <v>132</v>
      </c>
      <c r="AO24" s="460" t="s">
        <v>136</v>
      </c>
      <c r="AP24" s="460"/>
      <c r="AQ24" s="460"/>
      <c r="AR24" s="460"/>
      <c r="AS24" s="460" t="s">
        <v>132</v>
      </c>
      <c r="AT24" s="460" t="s">
        <v>136</v>
      </c>
      <c r="AU24" s="460"/>
      <c r="AV24" s="460"/>
      <c r="AW24" s="460"/>
      <c r="AX24" s="460" t="s">
        <v>132</v>
      </c>
    </row>
    <row r="25" spans="2:50" ht="14.25" hidden="1" customHeight="1" outlineLevel="1">
      <c r="B25" s="460"/>
      <c r="C25" s="460"/>
      <c r="D25" s="460"/>
      <c r="E25" s="460" t="s">
        <v>137</v>
      </c>
      <c r="F25" s="460"/>
      <c r="G25" s="460"/>
      <c r="H25" s="460"/>
      <c r="I25" s="499" t="s">
        <v>137</v>
      </c>
      <c r="J25" s="499"/>
      <c r="K25" s="499"/>
      <c r="L25" s="499"/>
      <c r="M25" s="499"/>
      <c r="N25" s="460"/>
      <c r="O25" s="460"/>
      <c r="P25" s="460" t="s">
        <v>138</v>
      </c>
      <c r="Q25" s="460"/>
      <c r="R25" s="460"/>
      <c r="S25" s="460"/>
      <c r="T25" s="460"/>
      <c r="U25" s="460" t="s">
        <v>138</v>
      </c>
      <c r="V25" s="460"/>
      <c r="W25" s="460"/>
      <c r="X25" s="460"/>
      <c r="Y25" s="460"/>
      <c r="Z25" s="460" t="s">
        <v>138</v>
      </c>
      <c r="AA25" s="460"/>
      <c r="AB25" s="460"/>
      <c r="AC25" s="460"/>
      <c r="AD25" s="460"/>
      <c r="AE25" s="460" t="s">
        <v>138</v>
      </c>
      <c r="AF25" s="460"/>
      <c r="AG25" s="460"/>
      <c r="AH25" s="460"/>
      <c r="AI25" s="460"/>
      <c r="AJ25" s="460" t="s">
        <v>138</v>
      </c>
      <c r="AK25" s="460"/>
      <c r="AL25" s="460"/>
      <c r="AM25" s="460"/>
      <c r="AN25" s="460"/>
      <c r="AO25" s="460" t="s">
        <v>138</v>
      </c>
      <c r="AP25" s="460"/>
      <c r="AQ25" s="460"/>
      <c r="AR25" s="460"/>
      <c r="AS25" s="460"/>
      <c r="AT25" s="460" t="s">
        <v>138</v>
      </c>
      <c r="AU25" s="460"/>
      <c r="AV25" s="460"/>
      <c r="AW25" s="460"/>
      <c r="AX25" s="460"/>
    </row>
    <row r="26" spans="2:50" ht="14.25" hidden="1" customHeight="1" outlineLevel="1">
      <c r="B26" s="460"/>
      <c r="C26" s="460"/>
      <c r="D26" s="460"/>
      <c r="E26" s="209" t="s">
        <v>139</v>
      </c>
      <c r="F26" s="209" t="s">
        <v>140</v>
      </c>
      <c r="G26" s="209" t="s">
        <v>141</v>
      </c>
      <c r="H26" s="460"/>
      <c r="I26" s="210" t="s">
        <v>139</v>
      </c>
      <c r="J26" s="210" t="s">
        <v>140</v>
      </c>
      <c r="K26" s="210" t="s">
        <v>141</v>
      </c>
      <c r="L26" s="499"/>
      <c r="M26" s="499"/>
      <c r="N26" s="460"/>
      <c r="O26" s="460"/>
      <c r="P26" s="209" t="s">
        <v>139</v>
      </c>
      <c r="Q26" s="209" t="s">
        <v>140</v>
      </c>
      <c r="R26" s="209" t="s">
        <v>141</v>
      </c>
      <c r="S26" s="211" t="s">
        <v>134</v>
      </c>
      <c r="T26" s="460"/>
      <c r="U26" s="209" t="s">
        <v>139</v>
      </c>
      <c r="V26" s="209" t="s">
        <v>140</v>
      </c>
      <c r="W26" s="209" t="s">
        <v>141</v>
      </c>
      <c r="X26" s="211" t="s">
        <v>134</v>
      </c>
      <c r="Y26" s="460"/>
      <c r="Z26" s="209" t="s">
        <v>139</v>
      </c>
      <c r="AA26" s="209" t="s">
        <v>140</v>
      </c>
      <c r="AB26" s="209" t="s">
        <v>141</v>
      </c>
      <c r="AC26" s="211" t="s">
        <v>134</v>
      </c>
      <c r="AD26" s="460"/>
      <c r="AE26" s="209" t="s">
        <v>139</v>
      </c>
      <c r="AF26" s="209" t="s">
        <v>140</v>
      </c>
      <c r="AG26" s="209" t="s">
        <v>141</v>
      </c>
      <c r="AH26" s="211" t="s">
        <v>134</v>
      </c>
      <c r="AI26" s="460"/>
      <c r="AJ26" s="209" t="s">
        <v>139</v>
      </c>
      <c r="AK26" s="209" t="s">
        <v>140</v>
      </c>
      <c r="AL26" s="209" t="s">
        <v>141</v>
      </c>
      <c r="AM26" s="211" t="s">
        <v>134</v>
      </c>
      <c r="AN26" s="460"/>
      <c r="AO26" s="209" t="s">
        <v>139</v>
      </c>
      <c r="AP26" s="209" t="s">
        <v>140</v>
      </c>
      <c r="AQ26" s="209" t="s">
        <v>141</v>
      </c>
      <c r="AR26" s="211" t="s">
        <v>134</v>
      </c>
      <c r="AS26" s="460"/>
      <c r="AT26" s="209" t="s">
        <v>139</v>
      </c>
      <c r="AU26" s="209" t="s">
        <v>140</v>
      </c>
      <c r="AV26" s="209" t="s">
        <v>141</v>
      </c>
      <c r="AW26" s="211" t="s">
        <v>134</v>
      </c>
      <c r="AX26" s="460"/>
    </row>
    <row r="27" spans="2:50" ht="14.25" hidden="1" customHeight="1" outlineLevel="1">
      <c r="B27" s="460" t="s">
        <v>244</v>
      </c>
      <c r="C27" s="209">
        <v>1</v>
      </c>
      <c r="D27" s="212" t="s">
        <v>247</v>
      </c>
      <c r="E27" s="213">
        <v>6</v>
      </c>
      <c r="F27" s="209">
        <v>2600</v>
      </c>
      <c r="G27" s="214">
        <f t="shared" ref="G27:G28" si="18">F27/E27</f>
        <v>433.33333333333331</v>
      </c>
      <c r="H27" s="501">
        <f>AVERAGE(G27:G41)</f>
        <v>433.33333333333331</v>
      </c>
      <c r="I27" s="215">
        <f>AVERAGE(P27,U27,Z27,AE27,AJ27,AO27,AT27)</f>
        <v>6</v>
      </c>
      <c r="J27" s="215">
        <f>AVERAGE(Q27,V27,AA27,AF27,AK27,AP27,AU27)</f>
        <v>2095.5404603126394</v>
      </c>
      <c r="K27" s="216">
        <f>AVERAGE(R27,W27,AB27,AG27,AL27,AQ27,AV27)</f>
        <v>349.25674338543985</v>
      </c>
      <c r="L27" s="502">
        <f>IFERROR(AVERAGE(K27:K41),"-")</f>
        <v>355.84274710920249</v>
      </c>
      <c r="M27" s="215">
        <f>RANK(K27, K$27:$K$41)</f>
        <v>2</v>
      </c>
      <c r="N27" s="460"/>
      <c r="O27" s="460"/>
      <c r="P27" s="209">
        <v>6</v>
      </c>
      <c r="Q27" s="213">
        <v>2097.4296205630235</v>
      </c>
      <c r="R27" s="214">
        <f t="shared" ref="R27:R28" si="19">Q27/P27</f>
        <v>349.5716034271706</v>
      </c>
      <c r="S27" s="211">
        <f>RANK(R27, R$27:R$41)</f>
        <v>2</v>
      </c>
      <c r="T27" s="501">
        <f>AVERAGE(R27:R41)</f>
        <v>350.54573407797864</v>
      </c>
      <c r="U27" s="209">
        <v>6</v>
      </c>
      <c r="V27" s="213">
        <v>2097.9729729729734</v>
      </c>
      <c r="W27" s="214">
        <f t="shared" ref="W27:W28" si="20">V27/U27</f>
        <v>349.66216216216225</v>
      </c>
      <c r="X27" s="211">
        <f>RANK(W27, W$27:W$41)</f>
        <v>2</v>
      </c>
      <c r="Y27" s="501">
        <f>AVERAGE(W27:W41)</f>
        <v>352.76757571915095</v>
      </c>
      <c r="Z27" s="209">
        <v>6</v>
      </c>
      <c r="AA27" s="213">
        <v>2096.8560397131746</v>
      </c>
      <c r="AB27" s="214">
        <f t="shared" ref="AB27:AB28" si="21">AA27/Z27</f>
        <v>349.47600661886241</v>
      </c>
      <c r="AC27" s="211">
        <f>RANK(AB27, AB$27:AB$41)</f>
        <v>2</v>
      </c>
      <c r="AD27" s="501">
        <f>AVERAGE(AB27:AB41)</f>
        <v>353.98128115834282</v>
      </c>
      <c r="AE27" s="209">
        <v>6</v>
      </c>
      <c r="AF27" s="213">
        <v>2096.0526315789398</v>
      </c>
      <c r="AG27" s="214">
        <f t="shared" ref="AG27:AG28" si="22">AF27/AE27</f>
        <v>349.34210526315661</v>
      </c>
      <c r="AH27" s="211">
        <f>RANK(AG27, AG$27:AG$41)</f>
        <v>2</v>
      </c>
      <c r="AI27" s="460">
        <f>AVERAGE(AG27:AG41)</f>
        <v>356.62430805728781</v>
      </c>
      <c r="AJ27" s="209">
        <v>6</v>
      </c>
      <c r="AK27" s="213">
        <v>2093.6842105263145</v>
      </c>
      <c r="AL27" s="214">
        <f t="shared" ref="AL27:AL28" si="23">AK27/AJ27</f>
        <v>348.94736842105243</v>
      </c>
      <c r="AM27" s="211">
        <f>RANK(AL27, AL$27:AL$41)</f>
        <v>2</v>
      </c>
      <c r="AN27" s="460">
        <f>AVERAGE(AL27:AL41)</f>
        <v>358.9244688039642</v>
      </c>
      <c r="AO27" s="209">
        <v>6</v>
      </c>
      <c r="AP27" s="213">
        <v>2093.8775510204105</v>
      </c>
      <c r="AQ27" s="214">
        <f t="shared" ref="AQ27:AQ28" si="24">AP27/AO27</f>
        <v>348.9795918367351</v>
      </c>
      <c r="AR27" s="211">
        <f>RANK(AQ27, AQ$27:AQ$41)</f>
        <v>2</v>
      </c>
      <c r="AS27" s="460">
        <f>AVERAGE(AQ27:AQ41)</f>
        <v>358.93654593645374</v>
      </c>
      <c r="AT27" s="209">
        <v>6</v>
      </c>
      <c r="AU27" s="213">
        <v>2092.9101958136398</v>
      </c>
      <c r="AV27" s="214">
        <f t="shared" ref="AV27:AV28" si="25">AU27/AT27</f>
        <v>348.81836596893999</v>
      </c>
      <c r="AW27" s="211">
        <f>RANK(AV27, AV$27:AV$41)</f>
        <v>2</v>
      </c>
      <c r="AX27" s="460">
        <f>AVERAGE(AV27:AV41)</f>
        <v>359.11931601123945</v>
      </c>
    </row>
    <row r="28" spans="2:50" ht="14.25" hidden="1" customHeight="1" outlineLevel="1">
      <c r="B28" s="460"/>
      <c r="C28" s="209">
        <v>2</v>
      </c>
      <c r="D28" s="212" t="s">
        <v>248</v>
      </c>
      <c r="E28" s="213">
        <v>6</v>
      </c>
      <c r="F28" s="209">
        <v>2600</v>
      </c>
      <c r="G28" s="214">
        <f t="shared" si="18"/>
        <v>433.33333333333331</v>
      </c>
      <c r="H28" s="501"/>
      <c r="I28" s="215">
        <f t="shared" ref="I28:K28" si="26">AVERAGE(P28,U28,Z28,AE28,AJ28,AO28,AT28)</f>
        <v>6</v>
      </c>
      <c r="J28" s="215">
        <f t="shared" si="26"/>
        <v>2174.5725049977909</v>
      </c>
      <c r="K28" s="216">
        <f t="shared" si="26"/>
        <v>362.42875083296514</v>
      </c>
      <c r="L28" s="502"/>
      <c r="M28" s="215">
        <f>RANK(K28, K$27:$K$41)</f>
        <v>1</v>
      </c>
      <c r="N28" s="460"/>
      <c r="O28" s="460"/>
      <c r="P28" s="209">
        <v>6</v>
      </c>
      <c r="Q28" s="213">
        <v>2109.1191883727197</v>
      </c>
      <c r="R28" s="214">
        <f t="shared" si="19"/>
        <v>351.51986472878662</v>
      </c>
      <c r="S28" s="211">
        <f t="shared" ref="S28" si="27">RANK(R28, R$27:R$41)</f>
        <v>1</v>
      </c>
      <c r="T28" s="501"/>
      <c r="U28" s="209">
        <v>6</v>
      </c>
      <c r="V28" s="213">
        <v>2135.2379356568381</v>
      </c>
      <c r="W28" s="214">
        <f t="shared" si="20"/>
        <v>355.87298927613966</v>
      </c>
      <c r="X28" s="211">
        <f t="shared" ref="X28" si="28">RANK(W28, W$27:W$41)</f>
        <v>1</v>
      </c>
      <c r="Y28" s="501"/>
      <c r="Z28" s="209">
        <v>6</v>
      </c>
      <c r="AA28" s="213">
        <v>2150.9193341869395</v>
      </c>
      <c r="AB28" s="214">
        <f t="shared" si="21"/>
        <v>358.48655569782323</v>
      </c>
      <c r="AC28" s="211">
        <f t="shared" ref="AC28" si="29">RANK(AB28, AB$27:AB$41)</f>
        <v>1</v>
      </c>
      <c r="AD28" s="501"/>
      <c r="AE28" s="209">
        <v>6</v>
      </c>
      <c r="AF28" s="213">
        <v>2183.4390651085141</v>
      </c>
      <c r="AG28" s="214">
        <f t="shared" si="22"/>
        <v>363.906510851419</v>
      </c>
      <c r="AH28" s="211">
        <f t="shared" ref="AH28" si="30">RANK(AG28, AG$27:AG$41)</f>
        <v>1</v>
      </c>
      <c r="AI28" s="460"/>
      <c r="AJ28" s="209">
        <v>6</v>
      </c>
      <c r="AK28" s="213">
        <v>2213.4094151212557</v>
      </c>
      <c r="AL28" s="214">
        <f t="shared" si="23"/>
        <v>368.90156918687597</v>
      </c>
      <c r="AM28" s="211">
        <f t="shared" ref="AM28" si="31">RANK(AL28, AL$27:AL$41)</f>
        <v>1</v>
      </c>
      <c r="AN28" s="460"/>
      <c r="AO28" s="209">
        <v>6</v>
      </c>
      <c r="AP28" s="213">
        <v>2213.3610002170344</v>
      </c>
      <c r="AQ28" s="214">
        <f t="shared" si="24"/>
        <v>368.89350003617238</v>
      </c>
      <c r="AR28" s="211">
        <f t="shared" ref="AR28" si="32">RANK(AQ28, AQ$27:AQ$41)</f>
        <v>1</v>
      </c>
      <c r="AS28" s="460"/>
      <c r="AT28" s="209">
        <v>6</v>
      </c>
      <c r="AU28" s="213">
        <v>2216.5215963212331</v>
      </c>
      <c r="AV28" s="214">
        <f t="shared" si="25"/>
        <v>369.42026605353885</v>
      </c>
      <c r="AW28" s="211">
        <f t="shared" ref="AW28" si="33">RANK(AV28, AV$27:AV$41)</f>
        <v>1</v>
      </c>
      <c r="AX28" s="460"/>
    </row>
    <row r="29" spans="2:50" ht="14.25" hidden="1" customHeight="1" outlineLevel="1">
      <c r="B29" s="460"/>
      <c r="C29" s="209">
        <v>3</v>
      </c>
      <c r="D29" s="212"/>
      <c r="E29" s="213"/>
      <c r="F29" s="209"/>
      <c r="G29" s="214"/>
      <c r="H29" s="501"/>
      <c r="I29" s="215"/>
      <c r="J29" s="215"/>
      <c r="K29" s="216"/>
      <c r="L29" s="502"/>
      <c r="M29" s="215"/>
      <c r="N29" s="460"/>
      <c r="O29" s="460"/>
      <c r="P29" s="209"/>
      <c r="Q29" s="213"/>
      <c r="R29" s="214"/>
      <c r="S29" s="211"/>
      <c r="T29" s="501"/>
      <c r="U29" s="209"/>
      <c r="V29" s="213"/>
      <c r="W29" s="214"/>
      <c r="X29" s="211"/>
      <c r="Y29" s="501"/>
      <c r="Z29" s="209"/>
      <c r="AA29" s="213"/>
      <c r="AB29" s="214"/>
      <c r="AC29" s="211"/>
      <c r="AD29" s="501"/>
      <c r="AE29" s="209"/>
      <c r="AF29" s="213"/>
      <c r="AG29" s="214"/>
      <c r="AH29" s="211"/>
      <c r="AI29" s="460"/>
      <c r="AJ29" s="209"/>
      <c r="AK29" s="213"/>
      <c r="AL29" s="214"/>
      <c r="AM29" s="211"/>
      <c r="AN29" s="460"/>
      <c r="AO29" s="209"/>
      <c r="AP29" s="213"/>
      <c r="AQ29" s="214"/>
      <c r="AR29" s="211"/>
      <c r="AS29" s="460"/>
      <c r="AT29" s="209"/>
      <c r="AU29" s="213"/>
      <c r="AV29" s="214"/>
      <c r="AW29" s="211"/>
      <c r="AX29" s="460"/>
    </row>
    <row r="30" spans="2:50" ht="14.25" hidden="1" customHeight="1" outlineLevel="1">
      <c r="B30" s="460"/>
      <c r="C30" s="209">
        <v>4</v>
      </c>
      <c r="D30" s="212"/>
      <c r="E30" s="213"/>
      <c r="F30" s="209"/>
      <c r="G30" s="214"/>
      <c r="H30" s="501"/>
      <c r="I30" s="215"/>
      <c r="J30" s="215"/>
      <c r="K30" s="216"/>
      <c r="L30" s="502"/>
      <c r="M30" s="215"/>
      <c r="N30" s="460"/>
      <c r="O30" s="460"/>
      <c r="P30" s="209"/>
      <c r="Q30" s="213"/>
      <c r="R30" s="214"/>
      <c r="S30" s="211"/>
      <c r="T30" s="501"/>
      <c r="U30" s="209"/>
      <c r="V30" s="213"/>
      <c r="W30" s="214"/>
      <c r="X30" s="211"/>
      <c r="Y30" s="501"/>
      <c r="Z30" s="209"/>
      <c r="AA30" s="213"/>
      <c r="AB30" s="214"/>
      <c r="AC30" s="211"/>
      <c r="AD30" s="501"/>
      <c r="AE30" s="209"/>
      <c r="AF30" s="213"/>
      <c r="AG30" s="214"/>
      <c r="AH30" s="211"/>
      <c r="AI30" s="460"/>
      <c r="AJ30" s="209"/>
      <c r="AK30" s="213"/>
      <c r="AL30" s="214"/>
      <c r="AM30" s="211"/>
      <c r="AN30" s="460"/>
      <c r="AO30" s="209"/>
      <c r="AP30" s="213"/>
      <c r="AQ30" s="214"/>
      <c r="AR30" s="211"/>
      <c r="AS30" s="460"/>
      <c r="AT30" s="209"/>
      <c r="AU30" s="213"/>
      <c r="AV30" s="214"/>
      <c r="AW30" s="211"/>
      <c r="AX30" s="460"/>
    </row>
    <row r="31" spans="2:50" ht="14.25" hidden="1" customHeight="1" outlineLevel="1">
      <c r="B31" s="460"/>
      <c r="C31" s="209">
        <v>5</v>
      </c>
      <c r="D31" s="212"/>
      <c r="E31" s="213"/>
      <c r="F31" s="209"/>
      <c r="G31" s="214"/>
      <c r="H31" s="501"/>
      <c r="I31" s="215"/>
      <c r="J31" s="215"/>
      <c r="K31" s="216"/>
      <c r="L31" s="502"/>
      <c r="M31" s="215"/>
      <c r="N31" s="460"/>
      <c r="O31" s="460"/>
      <c r="P31" s="209"/>
      <c r="Q31" s="213"/>
      <c r="R31" s="214"/>
      <c r="S31" s="211"/>
      <c r="T31" s="501"/>
      <c r="U31" s="209"/>
      <c r="V31" s="213"/>
      <c r="W31" s="214"/>
      <c r="X31" s="211"/>
      <c r="Y31" s="501"/>
      <c r="Z31" s="209"/>
      <c r="AA31" s="213"/>
      <c r="AB31" s="214"/>
      <c r="AC31" s="211"/>
      <c r="AD31" s="501"/>
      <c r="AE31" s="209"/>
      <c r="AF31" s="213"/>
      <c r="AG31" s="214"/>
      <c r="AH31" s="211"/>
      <c r="AI31" s="460"/>
      <c r="AJ31" s="209"/>
      <c r="AK31" s="213"/>
      <c r="AL31" s="214"/>
      <c r="AM31" s="211"/>
      <c r="AN31" s="460"/>
      <c r="AO31" s="209"/>
      <c r="AP31" s="213"/>
      <c r="AQ31" s="214"/>
      <c r="AR31" s="211"/>
      <c r="AS31" s="460"/>
      <c r="AT31" s="209"/>
      <c r="AU31" s="213"/>
      <c r="AV31" s="214"/>
      <c r="AW31" s="211"/>
      <c r="AX31" s="460"/>
    </row>
    <row r="32" spans="2:50" ht="14.25" hidden="1" customHeight="1" outlineLevel="1">
      <c r="B32" s="460"/>
      <c r="C32" s="209">
        <v>6</v>
      </c>
      <c r="D32" s="212"/>
      <c r="E32" s="213"/>
      <c r="F32" s="209"/>
      <c r="G32" s="214"/>
      <c r="H32" s="501"/>
      <c r="I32" s="215"/>
      <c r="J32" s="215"/>
      <c r="K32" s="216"/>
      <c r="L32" s="502"/>
      <c r="M32" s="215"/>
      <c r="N32" s="460"/>
      <c r="O32" s="460"/>
      <c r="P32" s="209"/>
      <c r="Q32" s="213"/>
      <c r="R32" s="214"/>
      <c r="S32" s="211"/>
      <c r="T32" s="501"/>
      <c r="U32" s="209"/>
      <c r="V32" s="213"/>
      <c r="W32" s="214"/>
      <c r="X32" s="211"/>
      <c r="Y32" s="501"/>
      <c r="Z32" s="209"/>
      <c r="AA32" s="213"/>
      <c r="AB32" s="214"/>
      <c r="AC32" s="211"/>
      <c r="AD32" s="501"/>
      <c r="AE32" s="209"/>
      <c r="AF32" s="213"/>
      <c r="AG32" s="214"/>
      <c r="AH32" s="211"/>
      <c r="AI32" s="460"/>
      <c r="AJ32" s="209"/>
      <c r="AK32" s="213"/>
      <c r="AL32" s="214"/>
      <c r="AM32" s="211"/>
      <c r="AN32" s="460"/>
      <c r="AO32" s="209"/>
      <c r="AP32" s="213"/>
      <c r="AQ32" s="214"/>
      <c r="AR32" s="211"/>
      <c r="AS32" s="460"/>
      <c r="AT32" s="209"/>
      <c r="AU32" s="213"/>
      <c r="AV32" s="214"/>
      <c r="AW32" s="211"/>
      <c r="AX32" s="460"/>
    </row>
    <row r="33" spans="1:50" ht="14.25" hidden="1" customHeight="1" outlineLevel="1">
      <c r="B33" s="460"/>
      <c r="C33" s="209">
        <v>7</v>
      </c>
      <c r="D33" s="212"/>
      <c r="E33" s="213"/>
      <c r="F33" s="209"/>
      <c r="G33" s="214"/>
      <c r="H33" s="501"/>
      <c r="I33" s="215"/>
      <c r="J33" s="215"/>
      <c r="K33" s="216"/>
      <c r="L33" s="502"/>
      <c r="M33" s="215"/>
      <c r="N33" s="460"/>
      <c r="O33" s="460"/>
      <c r="P33" s="209"/>
      <c r="Q33" s="213"/>
      <c r="R33" s="214"/>
      <c r="S33" s="211"/>
      <c r="T33" s="501"/>
      <c r="U33" s="209"/>
      <c r="V33" s="213"/>
      <c r="W33" s="214"/>
      <c r="X33" s="211"/>
      <c r="Y33" s="501"/>
      <c r="Z33" s="209"/>
      <c r="AA33" s="213"/>
      <c r="AB33" s="214"/>
      <c r="AC33" s="211"/>
      <c r="AD33" s="501"/>
      <c r="AE33" s="209"/>
      <c r="AF33" s="213"/>
      <c r="AG33" s="214"/>
      <c r="AH33" s="211"/>
      <c r="AI33" s="460"/>
      <c r="AJ33" s="209"/>
      <c r="AK33" s="213"/>
      <c r="AL33" s="214"/>
      <c r="AM33" s="211"/>
      <c r="AN33" s="460"/>
      <c r="AO33" s="209"/>
      <c r="AP33" s="213"/>
      <c r="AQ33" s="214"/>
      <c r="AR33" s="211"/>
      <c r="AS33" s="460"/>
      <c r="AT33" s="209"/>
      <c r="AU33" s="213"/>
      <c r="AV33" s="214"/>
      <c r="AW33" s="211"/>
      <c r="AX33" s="460"/>
    </row>
    <row r="34" spans="1:50" ht="14.25" hidden="1" customHeight="1" outlineLevel="1">
      <c r="B34" s="460"/>
      <c r="C34" s="209">
        <v>8</v>
      </c>
      <c r="D34" s="212"/>
      <c r="E34" s="213"/>
      <c r="F34" s="209"/>
      <c r="G34" s="214"/>
      <c r="H34" s="501"/>
      <c r="I34" s="215"/>
      <c r="J34" s="215"/>
      <c r="K34" s="216"/>
      <c r="L34" s="502"/>
      <c r="M34" s="215"/>
      <c r="N34" s="460"/>
      <c r="O34" s="460"/>
      <c r="P34" s="209"/>
      <c r="Q34" s="213"/>
      <c r="R34" s="214"/>
      <c r="S34" s="211"/>
      <c r="T34" s="501"/>
      <c r="U34" s="209"/>
      <c r="V34" s="213"/>
      <c r="W34" s="214"/>
      <c r="X34" s="211"/>
      <c r="Y34" s="501"/>
      <c r="Z34" s="209"/>
      <c r="AA34" s="213"/>
      <c r="AB34" s="214"/>
      <c r="AC34" s="211"/>
      <c r="AD34" s="501"/>
      <c r="AE34" s="209"/>
      <c r="AF34" s="213"/>
      <c r="AG34" s="214"/>
      <c r="AH34" s="211"/>
      <c r="AI34" s="460"/>
      <c r="AJ34" s="209"/>
      <c r="AK34" s="213"/>
      <c r="AL34" s="214"/>
      <c r="AM34" s="211"/>
      <c r="AN34" s="460"/>
      <c r="AO34" s="209"/>
      <c r="AP34" s="213"/>
      <c r="AQ34" s="214"/>
      <c r="AR34" s="211"/>
      <c r="AS34" s="460"/>
      <c r="AT34" s="209"/>
      <c r="AU34" s="213"/>
      <c r="AV34" s="214"/>
      <c r="AW34" s="211"/>
      <c r="AX34" s="460"/>
    </row>
    <row r="35" spans="1:50" ht="14.25" hidden="1" customHeight="1" outlineLevel="1">
      <c r="B35" s="460"/>
      <c r="C35" s="209">
        <v>9</v>
      </c>
      <c r="D35" s="212"/>
      <c r="E35" s="213"/>
      <c r="F35" s="209"/>
      <c r="G35" s="214"/>
      <c r="H35" s="501"/>
      <c r="I35" s="215"/>
      <c r="J35" s="215"/>
      <c r="K35" s="216"/>
      <c r="L35" s="502"/>
      <c r="M35" s="215"/>
      <c r="N35" s="460"/>
      <c r="O35" s="460"/>
      <c r="P35" s="209"/>
      <c r="Q35" s="213"/>
      <c r="R35" s="214"/>
      <c r="S35" s="211"/>
      <c r="T35" s="501"/>
      <c r="U35" s="209"/>
      <c r="V35" s="213"/>
      <c r="W35" s="214"/>
      <c r="X35" s="211"/>
      <c r="Y35" s="501"/>
      <c r="Z35" s="209"/>
      <c r="AA35" s="213"/>
      <c r="AB35" s="214"/>
      <c r="AC35" s="211"/>
      <c r="AD35" s="501"/>
      <c r="AE35" s="209"/>
      <c r="AF35" s="213"/>
      <c r="AG35" s="214"/>
      <c r="AH35" s="211"/>
      <c r="AI35" s="460"/>
      <c r="AJ35" s="209"/>
      <c r="AK35" s="213"/>
      <c r="AL35" s="214"/>
      <c r="AM35" s="211"/>
      <c r="AN35" s="460"/>
      <c r="AO35" s="209"/>
      <c r="AP35" s="213"/>
      <c r="AQ35" s="214"/>
      <c r="AR35" s="211"/>
      <c r="AS35" s="460"/>
      <c r="AT35" s="209"/>
      <c r="AU35" s="213"/>
      <c r="AV35" s="214"/>
      <c r="AW35" s="211"/>
      <c r="AX35" s="460"/>
    </row>
    <row r="36" spans="1:50" ht="14.25" hidden="1" customHeight="1" outlineLevel="1">
      <c r="B36" s="460"/>
      <c r="C36" s="209">
        <v>10</v>
      </c>
      <c r="D36" s="212"/>
      <c r="E36" s="213"/>
      <c r="F36" s="209"/>
      <c r="G36" s="214"/>
      <c r="H36" s="501"/>
      <c r="I36" s="215"/>
      <c r="J36" s="215"/>
      <c r="K36" s="216"/>
      <c r="L36" s="502"/>
      <c r="M36" s="215"/>
      <c r="N36" s="460"/>
      <c r="O36" s="460"/>
      <c r="P36" s="209"/>
      <c r="Q36" s="213"/>
      <c r="R36" s="214"/>
      <c r="S36" s="211"/>
      <c r="T36" s="501"/>
      <c r="U36" s="209"/>
      <c r="V36" s="213"/>
      <c r="W36" s="214"/>
      <c r="X36" s="211"/>
      <c r="Y36" s="501"/>
      <c r="Z36" s="209"/>
      <c r="AA36" s="213"/>
      <c r="AB36" s="214"/>
      <c r="AC36" s="211"/>
      <c r="AD36" s="501"/>
      <c r="AE36" s="209"/>
      <c r="AF36" s="213"/>
      <c r="AG36" s="214"/>
      <c r="AH36" s="211"/>
      <c r="AI36" s="460"/>
      <c r="AJ36" s="209"/>
      <c r="AK36" s="213"/>
      <c r="AL36" s="214"/>
      <c r="AM36" s="211"/>
      <c r="AN36" s="460"/>
      <c r="AO36" s="209"/>
      <c r="AP36" s="213"/>
      <c r="AQ36" s="214"/>
      <c r="AR36" s="211"/>
      <c r="AS36" s="460"/>
      <c r="AT36" s="209"/>
      <c r="AU36" s="213"/>
      <c r="AV36" s="214"/>
      <c r="AW36" s="211"/>
      <c r="AX36" s="460"/>
    </row>
    <row r="37" spans="1:50" ht="14.25" hidden="1" customHeight="1" outlineLevel="1">
      <c r="B37" s="460"/>
      <c r="C37" s="209">
        <v>11</v>
      </c>
      <c r="D37" s="212"/>
      <c r="E37" s="213"/>
      <c r="F37" s="209"/>
      <c r="G37" s="214"/>
      <c r="H37" s="501"/>
      <c r="I37" s="215"/>
      <c r="J37" s="215"/>
      <c r="K37" s="216"/>
      <c r="L37" s="502"/>
      <c r="M37" s="215"/>
      <c r="N37" s="460"/>
      <c r="O37" s="460"/>
      <c r="P37" s="209"/>
      <c r="Q37" s="213"/>
      <c r="R37" s="214"/>
      <c r="S37" s="211"/>
      <c r="T37" s="501"/>
      <c r="U37" s="209"/>
      <c r="V37" s="213"/>
      <c r="W37" s="214"/>
      <c r="X37" s="211"/>
      <c r="Y37" s="501"/>
      <c r="Z37" s="209"/>
      <c r="AA37" s="213"/>
      <c r="AB37" s="214"/>
      <c r="AC37" s="211"/>
      <c r="AD37" s="501"/>
      <c r="AE37" s="209"/>
      <c r="AF37" s="213"/>
      <c r="AG37" s="214"/>
      <c r="AH37" s="211"/>
      <c r="AI37" s="460"/>
      <c r="AJ37" s="209"/>
      <c r="AK37" s="213"/>
      <c r="AL37" s="214"/>
      <c r="AM37" s="211"/>
      <c r="AN37" s="460"/>
      <c r="AO37" s="209"/>
      <c r="AP37" s="213"/>
      <c r="AQ37" s="214"/>
      <c r="AR37" s="211"/>
      <c r="AS37" s="460"/>
      <c r="AT37" s="209"/>
      <c r="AU37" s="213"/>
      <c r="AV37" s="214"/>
      <c r="AW37" s="211"/>
      <c r="AX37" s="460"/>
    </row>
    <row r="38" spans="1:50" ht="14.25" hidden="1" customHeight="1" outlineLevel="1">
      <c r="B38" s="460"/>
      <c r="C38" s="209">
        <v>12</v>
      </c>
      <c r="D38" s="212"/>
      <c r="E38" s="209"/>
      <c r="F38" s="209"/>
      <c r="G38" s="209"/>
      <c r="H38" s="501"/>
      <c r="I38" s="215"/>
      <c r="J38" s="215"/>
      <c r="K38" s="216"/>
      <c r="L38" s="502"/>
      <c r="M38" s="215"/>
      <c r="N38" s="460"/>
      <c r="O38" s="460"/>
      <c r="P38" s="209"/>
      <c r="Q38" s="213"/>
      <c r="R38" s="214"/>
      <c r="S38" s="211"/>
      <c r="T38" s="501"/>
      <c r="U38" s="209"/>
      <c r="V38" s="213"/>
      <c r="W38" s="214"/>
      <c r="X38" s="211"/>
      <c r="Y38" s="501"/>
      <c r="Z38" s="209"/>
      <c r="AA38" s="213"/>
      <c r="AB38" s="214"/>
      <c r="AC38" s="211"/>
      <c r="AD38" s="501"/>
      <c r="AE38" s="209"/>
      <c r="AF38" s="213"/>
      <c r="AG38" s="214"/>
      <c r="AH38" s="211"/>
      <c r="AI38" s="460"/>
      <c r="AJ38" s="209"/>
      <c r="AK38" s="213"/>
      <c r="AL38" s="214"/>
      <c r="AM38" s="211"/>
      <c r="AN38" s="460"/>
      <c r="AO38" s="209"/>
      <c r="AP38" s="213"/>
      <c r="AQ38" s="214"/>
      <c r="AR38" s="211"/>
      <c r="AS38" s="460"/>
      <c r="AT38" s="209"/>
      <c r="AU38" s="213"/>
      <c r="AV38" s="214"/>
      <c r="AW38" s="211"/>
      <c r="AX38" s="460"/>
    </row>
    <row r="39" spans="1:50" ht="14.25" hidden="1" customHeight="1" outlineLevel="1">
      <c r="B39" s="460"/>
      <c r="C39" s="209">
        <v>13</v>
      </c>
      <c r="D39" s="212"/>
      <c r="E39" s="209"/>
      <c r="F39" s="209"/>
      <c r="G39" s="209"/>
      <c r="H39" s="501"/>
      <c r="I39" s="215"/>
      <c r="J39" s="215"/>
      <c r="K39" s="216"/>
      <c r="L39" s="502"/>
      <c r="M39" s="215"/>
      <c r="N39" s="460"/>
      <c r="O39" s="460"/>
      <c r="P39" s="209"/>
      <c r="Q39" s="213"/>
      <c r="R39" s="214"/>
      <c r="S39" s="211"/>
      <c r="T39" s="501"/>
      <c r="U39" s="209"/>
      <c r="V39" s="213"/>
      <c r="W39" s="214"/>
      <c r="X39" s="211"/>
      <c r="Y39" s="501"/>
      <c r="Z39" s="209"/>
      <c r="AA39" s="213"/>
      <c r="AB39" s="214"/>
      <c r="AC39" s="211"/>
      <c r="AD39" s="501"/>
      <c r="AE39" s="209"/>
      <c r="AF39" s="213"/>
      <c r="AG39" s="214"/>
      <c r="AH39" s="211"/>
      <c r="AI39" s="460"/>
      <c r="AJ39" s="209"/>
      <c r="AK39" s="213"/>
      <c r="AL39" s="214"/>
      <c r="AM39" s="211"/>
      <c r="AN39" s="460"/>
      <c r="AO39" s="209"/>
      <c r="AP39" s="213"/>
      <c r="AQ39" s="214"/>
      <c r="AR39" s="211"/>
      <c r="AS39" s="460"/>
      <c r="AT39" s="209"/>
      <c r="AU39" s="213"/>
      <c r="AV39" s="214"/>
      <c r="AW39" s="211"/>
      <c r="AX39" s="460"/>
    </row>
    <row r="40" spans="1:50" ht="14.25" hidden="1" customHeight="1" outlineLevel="1">
      <c r="B40" s="460"/>
      <c r="C40" s="209">
        <v>14</v>
      </c>
      <c r="D40" s="212"/>
      <c r="E40" s="209"/>
      <c r="F40" s="209"/>
      <c r="G40" s="209"/>
      <c r="H40" s="501"/>
      <c r="I40" s="215"/>
      <c r="J40" s="215"/>
      <c r="K40" s="216"/>
      <c r="L40" s="502"/>
      <c r="M40" s="215"/>
      <c r="N40" s="460"/>
      <c r="O40" s="460"/>
      <c r="P40" s="209"/>
      <c r="Q40" s="213"/>
      <c r="R40" s="214"/>
      <c r="S40" s="211"/>
      <c r="T40" s="501"/>
      <c r="U40" s="209"/>
      <c r="V40" s="213"/>
      <c r="W40" s="214"/>
      <c r="X40" s="211"/>
      <c r="Y40" s="501"/>
      <c r="Z40" s="209"/>
      <c r="AA40" s="213"/>
      <c r="AB40" s="214"/>
      <c r="AC40" s="211"/>
      <c r="AD40" s="501"/>
      <c r="AE40" s="209"/>
      <c r="AF40" s="213"/>
      <c r="AG40" s="214"/>
      <c r="AH40" s="211"/>
      <c r="AI40" s="460"/>
      <c r="AJ40" s="209"/>
      <c r="AK40" s="213"/>
      <c r="AL40" s="214"/>
      <c r="AM40" s="211"/>
      <c r="AN40" s="460"/>
      <c r="AO40" s="209"/>
      <c r="AP40" s="213"/>
      <c r="AQ40" s="214"/>
      <c r="AR40" s="211"/>
      <c r="AS40" s="460"/>
      <c r="AT40" s="209"/>
      <c r="AU40" s="213"/>
      <c r="AV40" s="214"/>
      <c r="AW40" s="211"/>
      <c r="AX40" s="460"/>
    </row>
    <row r="41" spans="1:50" ht="14.25" hidden="1" customHeight="1" outlineLevel="1">
      <c r="B41" s="460"/>
      <c r="C41" s="209">
        <v>15</v>
      </c>
      <c r="D41" s="212"/>
      <c r="E41" s="209"/>
      <c r="F41" s="209"/>
      <c r="G41" s="209"/>
      <c r="H41" s="501"/>
      <c r="I41" s="215"/>
      <c r="J41" s="215"/>
      <c r="K41" s="216"/>
      <c r="L41" s="502"/>
      <c r="M41" s="215"/>
      <c r="N41" s="460"/>
      <c r="O41" s="460"/>
      <c r="P41" s="209"/>
      <c r="Q41" s="213"/>
      <c r="R41" s="214"/>
      <c r="S41" s="211"/>
      <c r="T41" s="501"/>
      <c r="U41" s="209"/>
      <c r="V41" s="213"/>
      <c r="W41" s="214"/>
      <c r="X41" s="211"/>
      <c r="Y41" s="501"/>
      <c r="Z41" s="209"/>
      <c r="AA41" s="213"/>
      <c r="AB41" s="214"/>
      <c r="AC41" s="211"/>
      <c r="AD41" s="501"/>
      <c r="AE41" s="209"/>
      <c r="AF41" s="213"/>
      <c r="AG41" s="214"/>
      <c r="AH41" s="211"/>
      <c r="AI41" s="460"/>
      <c r="AJ41" s="209"/>
      <c r="AK41" s="213"/>
      <c r="AL41" s="214"/>
      <c r="AM41" s="211"/>
      <c r="AN41" s="460"/>
      <c r="AO41" s="209"/>
      <c r="AP41" s="213"/>
      <c r="AQ41" s="214"/>
      <c r="AR41" s="211"/>
      <c r="AS41" s="460"/>
      <c r="AT41" s="209"/>
      <c r="AU41" s="213"/>
      <c r="AV41" s="214"/>
      <c r="AW41" s="211"/>
      <c r="AX41" s="460"/>
    </row>
    <row r="42" spans="1:50" ht="14.25" hidden="1" customHeight="1" outlineLevel="1" collapsed="1">
      <c r="B42" s="552" t="s">
        <v>224</v>
      </c>
      <c r="C42" s="503"/>
      <c r="D42" s="503"/>
      <c r="E42" s="503"/>
      <c r="F42" s="503"/>
      <c r="G42" s="503"/>
      <c r="H42" s="503"/>
      <c r="I42" s="503"/>
      <c r="J42" s="503"/>
      <c r="K42" s="503"/>
      <c r="L42" s="503"/>
      <c r="M42" s="504"/>
      <c r="N42" s="521" t="s">
        <v>128</v>
      </c>
      <c r="O42" s="521" t="s">
        <v>77</v>
      </c>
      <c r="P42" s="559">
        <v>45881</v>
      </c>
      <c r="Q42" s="560"/>
      <c r="R42" s="560"/>
      <c r="S42" s="560"/>
      <c r="T42" s="560"/>
      <c r="U42" s="561">
        <f>P42+1</f>
        <v>45882</v>
      </c>
      <c r="V42" s="562"/>
      <c r="W42" s="562"/>
      <c r="X42" s="562"/>
      <c r="Y42" s="562"/>
      <c r="Z42" s="559">
        <f t="shared" ref="Z42" si="34">U42+1</f>
        <v>45883</v>
      </c>
      <c r="AA42" s="560"/>
      <c r="AB42" s="560"/>
      <c r="AC42" s="560"/>
      <c r="AD42" s="560"/>
      <c r="AE42" s="561">
        <f t="shared" ref="AE42" si="35">Z42+1</f>
        <v>45884</v>
      </c>
      <c r="AF42" s="562"/>
      <c r="AG42" s="562"/>
      <c r="AH42" s="562"/>
      <c r="AI42" s="562"/>
      <c r="AJ42" s="563">
        <f t="shared" ref="AJ42" si="36">AE42+1</f>
        <v>45885</v>
      </c>
      <c r="AK42" s="564"/>
      <c r="AL42" s="564"/>
      <c r="AM42" s="564"/>
      <c r="AN42" s="565"/>
      <c r="AO42" s="561">
        <f t="shared" ref="AO42" si="37">AJ42+1</f>
        <v>45886</v>
      </c>
      <c r="AP42" s="562"/>
      <c r="AQ42" s="562"/>
      <c r="AR42" s="562"/>
      <c r="AS42" s="562"/>
      <c r="AT42" s="563">
        <f t="shared" ref="AT42" si="38">AO42+1</f>
        <v>45887</v>
      </c>
      <c r="AU42" s="564"/>
      <c r="AV42" s="564"/>
      <c r="AW42" s="564"/>
      <c r="AX42" s="565"/>
    </row>
    <row r="43" spans="1:50" ht="14.25" hidden="1" customHeight="1" outlineLevel="1">
      <c r="B43" s="505"/>
      <c r="C43" s="505"/>
      <c r="D43" s="505"/>
      <c r="E43" s="505"/>
      <c r="F43" s="505"/>
      <c r="G43" s="505"/>
      <c r="H43" s="505"/>
      <c r="I43" s="505"/>
      <c r="J43" s="505"/>
      <c r="K43" s="505"/>
      <c r="L43" s="505"/>
      <c r="M43" s="506"/>
      <c r="N43" s="523"/>
      <c r="O43" s="523"/>
      <c r="P43" s="566">
        <f>P42</f>
        <v>45881</v>
      </c>
      <c r="Q43" s="566"/>
      <c r="R43" s="566"/>
      <c r="S43" s="566"/>
      <c r="T43" s="566"/>
      <c r="U43" s="567">
        <f>U42</f>
        <v>45882</v>
      </c>
      <c r="V43" s="567"/>
      <c r="W43" s="567"/>
      <c r="X43" s="567"/>
      <c r="Y43" s="567"/>
      <c r="Z43" s="566">
        <f t="shared" ref="Z43" si="39">Z42</f>
        <v>45883</v>
      </c>
      <c r="AA43" s="566"/>
      <c r="AB43" s="566"/>
      <c r="AC43" s="566"/>
      <c r="AD43" s="566"/>
      <c r="AE43" s="567">
        <f t="shared" ref="AE43" si="40">AE42</f>
        <v>45884</v>
      </c>
      <c r="AF43" s="567"/>
      <c r="AG43" s="567"/>
      <c r="AH43" s="567"/>
      <c r="AI43" s="567"/>
      <c r="AJ43" s="568">
        <f t="shared" ref="AJ43" si="41">AJ42</f>
        <v>45885</v>
      </c>
      <c r="AK43" s="569"/>
      <c r="AL43" s="569"/>
      <c r="AM43" s="569"/>
      <c r="AN43" s="570"/>
      <c r="AO43" s="567">
        <f t="shared" ref="AO43" si="42">AO42</f>
        <v>45886</v>
      </c>
      <c r="AP43" s="567"/>
      <c r="AQ43" s="567"/>
      <c r="AR43" s="567"/>
      <c r="AS43" s="567"/>
      <c r="AT43" s="568">
        <f t="shared" ref="AT43" si="43">AT42</f>
        <v>45887</v>
      </c>
      <c r="AU43" s="569"/>
      <c r="AV43" s="569"/>
      <c r="AW43" s="569"/>
      <c r="AX43" s="570"/>
    </row>
    <row r="44" spans="1:50" ht="14.25" hidden="1" customHeight="1" outlineLevel="1">
      <c r="B44" s="460" t="s">
        <v>129</v>
      </c>
      <c r="C44" s="460" t="s">
        <v>130</v>
      </c>
      <c r="D44" s="460"/>
      <c r="E44" s="460" t="s">
        <v>131</v>
      </c>
      <c r="F44" s="460"/>
      <c r="G44" s="460"/>
      <c r="H44" s="460" t="s">
        <v>132</v>
      </c>
      <c r="I44" s="499" t="s">
        <v>133</v>
      </c>
      <c r="J44" s="499"/>
      <c r="K44" s="499"/>
      <c r="L44" s="499" t="s">
        <v>132</v>
      </c>
      <c r="M44" s="499" t="s">
        <v>134</v>
      </c>
      <c r="N44" s="460"/>
      <c r="O44" s="460" t="s">
        <v>135</v>
      </c>
      <c r="P44" s="460" t="s">
        <v>136</v>
      </c>
      <c r="Q44" s="460"/>
      <c r="R44" s="460"/>
      <c r="S44" s="460"/>
      <c r="T44" s="460" t="s">
        <v>132</v>
      </c>
      <c r="U44" s="460" t="s">
        <v>136</v>
      </c>
      <c r="V44" s="460"/>
      <c r="W44" s="460"/>
      <c r="X44" s="460"/>
      <c r="Y44" s="460" t="s">
        <v>132</v>
      </c>
      <c r="Z44" s="460" t="s">
        <v>136</v>
      </c>
      <c r="AA44" s="460"/>
      <c r="AB44" s="460"/>
      <c r="AC44" s="460"/>
      <c r="AD44" s="460" t="s">
        <v>132</v>
      </c>
      <c r="AE44" s="460" t="s">
        <v>136</v>
      </c>
      <c r="AF44" s="460"/>
      <c r="AG44" s="460"/>
      <c r="AH44" s="460"/>
      <c r="AI44" s="460" t="s">
        <v>132</v>
      </c>
      <c r="AJ44" s="460" t="s">
        <v>136</v>
      </c>
      <c r="AK44" s="460"/>
      <c r="AL44" s="460"/>
      <c r="AM44" s="460"/>
      <c r="AN44" s="460" t="s">
        <v>132</v>
      </c>
      <c r="AO44" s="460" t="s">
        <v>136</v>
      </c>
      <c r="AP44" s="460"/>
      <c r="AQ44" s="460"/>
      <c r="AR44" s="460"/>
      <c r="AS44" s="460" t="s">
        <v>132</v>
      </c>
      <c r="AT44" s="460" t="s">
        <v>136</v>
      </c>
      <c r="AU44" s="460"/>
      <c r="AV44" s="460"/>
      <c r="AW44" s="460"/>
      <c r="AX44" s="460" t="s">
        <v>132</v>
      </c>
    </row>
    <row r="45" spans="1:50" ht="14.25" hidden="1" customHeight="1" outlineLevel="1">
      <c r="B45" s="460"/>
      <c r="C45" s="460"/>
      <c r="D45" s="460"/>
      <c r="E45" s="460" t="s">
        <v>137</v>
      </c>
      <c r="F45" s="460"/>
      <c r="G45" s="460"/>
      <c r="H45" s="460"/>
      <c r="I45" s="499" t="s">
        <v>137</v>
      </c>
      <c r="J45" s="499"/>
      <c r="K45" s="499"/>
      <c r="L45" s="499"/>
      <c r="M45" s="499"/>
      <c r="N45" s="460"/>
      <c r="O45" s="460"/>
      <c r="P45" s="460" t="s">
        <v>138</v>
      </c>
      <c r="Q45" s="460"/>
      <c r="R45" s="460"/>
      <c r="S45" s="460"/>
      <c r="T45" s="460"/>
      <c r="U45" s="460" t="s">
        <v>138</v>
      </c>
      <c r="V45" s="460"/>
      <c r="W45" s="460"/>
      <c r="X45" s="460"/>
      <c r="Y45" s="460"/>
      <c r="Z45" s="460" t="s">
        <v>138</v>
      </c>
      <c r="AA45" s="460"/>
      <c r="AB45" s="460"/>
      <c r="AC45" s="460"/>
      <c r="AD45" s="460"/>
      <c r="AE45" s="460" t="s">
        <v>138</v>
      </c>
      <c r="AF45" s="460"/>
      <c r="AG45" s="460"/>
      <c r="AH45" s="460"/>
      <c r="AI45" s="460"/>
      <c r="AJ45" s="460" t="s">
        <v>138</v>
      </c>
      <c r="AK45" s="460"/>
      <c r="AL45" s="460"/>
      <c r="AM45" s="460"/>
      <c r="AN45" s="460"/>
      <c r="AO45" s="460" t="s">
        <v>138</v>
      </c>
      <c r="AP45" s="460"/>
      <c r="AQ45" s="460"/>
      <c r="AR45" s="460"/>
      <c r="AS45" s="460"/>
      <c r="AT45" s="460" t="s">
        <v>138</v>
      </c>
      <c r="AU45" s="460"/>
      <c r="AV45" s="460"/>
      <c r="AW45" s="460"/>
      <c r="AX45" s="460"/>
    </row>
    <row r="46" spans="1:50" ht="14.25" hidden="1" customHeight="1" outlineLevel="1">
      <c r="B46" s="460"/>
      <c r="C46" s="460"/>
      <c r="D46" s="460"/>
      <c r="E46" s="209" t="s">
        <v>139</v>
      </c>
      <c r="F46" s="209" t="s">
        <v>140</v>
      </c>
      <c r="G46" s="209" t="s">
        <v>141</v>
      </c>
      <c r="H46" s="460"/>
      <c r="I46" s="210" t="s">
        <v>139</v>
      </c>
      <c r="J46" s="210" t="s">
        <v>140</v>
      </c>
      <c r="K46" s="210" t="s">
        <v>141</v>
      </c>
      <c r="L46" s="499"/>
      <c r="M46" s="499"/>
      <c r="N46" s="460"/>
      <c r="O46" s="460"/>
      <c r="P46" s="209" t="s">
        <v>139</v>
      </c>
      <c r="Q46" s="209" t="s">
        <v>140</v>
      </c>
      <c r="R46" s="209" t="s">
        <v>141</v>
      </c>
      <c r="S46" s="211" t="s">
        <v>134</v>
      </c>
      <c r="T46" s="460"/>
      <c r="U46" s="209" t="s">
        <v>139</v>
      </c>
      <c r="V46" s="209" t="s">
        <v>140</v>
      </c>
      <c r="W46" s="209" t="s">
        <v>141</v>
      </c>
      <c r="X46" s="211" t="s">
        <v>134</v>
      </c>
      <c r="Y46" s="460"/>
      <c r="Z46" s="209" t="s">
        <v>139</v>
      </c>
      <c r="AA46" s="209" t="s">
        <v>140</v>
      </c>
      <c r="AB46" s="209" t="s">
        <v>141</v>
      </c>
      <c r="AC46" s="211" t="s">
        <v>134</v>
      </c>
      <c r="AD46" s="460"/>
      <c r="AE46" s="209" t="s">
        <v>139</v>
      </c>
      <c r="AF46" s="209" t="s">
        <v>140</v>
      </c>
      <c r="AG46" s="209" t="s">
        <v>141</v>
      </c>
      <c r="AH46" s="211" t="s">
        <v>134</v>
      </c>
      <c r="AI46" s="460"/>
      <c r="AJ46" s="209" t="s">
        <v>139</v>
      </c>
      <c r="AK46" s="209" t="s">
        <v>140</v>
      </c>
      <c r="AL46" s="209" t="s">
        <v>141</v>
      </c>
      <c r="AM46" s="211" t="s">
        <v>134</v>
      </c>
      <c r="AN46" s="460"/>
      <c r="AO46" s="209" t="s">
        <v>139</v>
      </c>
      <c r="AP46" s="209" t="s">
        <v>140</v>
      </c>
      <c r="AQ46" s="209" t="s">
        <v>141</v>
      </c>
      <c r="AR46" s="211" t="s">
        <v>134</v>
      </c>
      <c r="AS46" s="460"/>
      <c r="AT46" s="209" t="s">
        <v>139</v>
      </c>
      <c r="AU46" s="209" t="s">
        <v>140</v>
      </c>
      <c r="AV46" s="209" t="s">
        <v>141</v>
      </c>
      <c r="AW46" s="211" t="s">
        <v>134</v>
      </c>
      <c r="AX46" s="460"/>
    </row>
    <row r="47" spans="1:50" ht="14.25" hidden="1" customHeight="1" outlineLevel="1">
      <c r="A47" s="286"/>
      <c r="B47" s="460" t="s">
        <v>244</v>
      </c>
      <c r="C47" s="209">
        <v>1</v>
      </c>
      <c r="D47" s="212" t="s">
        <v>247</v>
      </c>
      <c r="E47" s="209">
        <v>6</v>
      </c>
      <c r="F47" s="209">
        <v>2600</v>
      </c>
      <c r="G47" s="214">
        <f t="shared" ref="G47:G48" si="44">F47/E47</f>
        <v>433.33333333333331</v>
      </c>
      <c r="H47" s="501">
        <f>AVERAGE(G47:G61)</f>
        <v>433.33333333333331</v>
      </c>
      <c r="I47" s="215">
        <f>AVERAGE(P47,U47,Z47,AE47,AJ47,AO47,AT47)</f>
        <v>6</v>
      </c>
      <c r="J47" s="215">
        <f>AVERAGE(Q47,V47,AA47,AF47,AK47,AP47,AU47)</f>
        <v>2091.0437399630619</v>
      </c>
      <c r="K47" s="216">
        <f>AVERAGE(R47,W47,AB47,AG47,AL47,AQ47,AV47)</f>
        <v>348.50728999384364</v>
      </c>
      <c r="L47" s="502">
        <f>IFERROR(AVERAGE(K47:K61),"-")</f>
        <v>359.15619911162401</v>
      </c>
      <c r="M47" s="215">
        <f>RANK(K47, K$47:$K$61)</f>
        <v>2</v>
      </c>
      <c r="N47" s="460"/>
      <c r="O47" s="460"/>
      <c r="P47" s="209">
        <v>6</v>
      </c>
      <c r="Q47" s="213">
        <v>2091.6666666666647</v>
      </c>
      <c r="R47" s="214">
        <f t="shared" ref="R47:R48" si="45">Q47/P47</f>
        <v>348.6111111111108</v>
      </c>
      <c r="S47" s="211">
        <f>RANK(R47, R$47:R$61)</f>
        <v>2</v>
      </c>
      <c r="T47" s="501">
        <f>AVERAGE(R47:R61)</f>
        <v>359.02583527583494</v>
      </c>
      <c r="U47" s="209">
        <v>6</v>
      </c>
      <c r="V47" s="213">
        <v>2091.2536443148683</v>
      </c>
      <c r="W47" s="214">
        <f t="shared" ref="W47:W48" si="46">V47/U47</f>
        <v>348.54227405247804</v>
      </c>
      <c r="X47" s="211">
        <f>RANK(W47, W$47:W$61)</f>
        <v>2</v>
      </c>
      <c r="Y47" s="501">
        <f>AVERAGE(W47:W61)</f>
        <v>359.01962797191322</v>
      </c>
      <c r="Z47" s="209">
        <v>6</v>
      </c>
      <c r="AA47" s="213">
        <v>2090.7303370786508</v>
      </c>
      <c r="AB47" s="214">
        <f t="shared" ref="AB47:AB48" si="47">AA47/Z47</f>
        <v>348.45505617977511</v>
      </c>
      <c r="AC47" s="211">
        <f>RANK(AB47, AB$47:AB$61)</f>
        <v>2</v>
      </c>
      <c r="AD47" s="501">
        <f>AVERAGE(AB47:AB61)</f>
        <v>359.00984008661197</v>
      </c>
      <c r="AE47" s="209">
        <v>6</v>
      </c>
      <c r="AF47" s="213">
        <v>2091.8541505042617</v>
      </c>
      <c r="AG47" s="214">
        <f t="shared" ref="AG47:AG48" si="48">AF47/AE47</f>
        <v>348.64235841737695</v>
      </c>
      <c r="AH47" s="211">
        <f>RANK(AG47, AG$47:AG$61)</f>
        <v>2</v>
      </c>
      <c r="AI47" s="501">
        <f>AVERAGE(AG47:AG61)</f>
        <v>359.17626381247453</v>
      </c>
      <c r="AJ47" s="209">
        <v>6</v>
      </c>
      <c r="AK47" s="213">
        <v>2090.936555891235</v>
      </c>
      <c r="AL47" s="214">
        <f t="shared" ref="AL47:AL48" si="49">AK47/AJ47</f>
        <v>348.4894259818725</v>
      </c>
      <c r="AM47" s="211">
        <f>RANK(AL47, AL$47:AL$61)</f>
        <v>2</v>
      </c>
      <c r="AN47" s="501">
        <f>AVERAGE(AL47:AL61)</f>
        <v>359.10726208054689</v>
      </c>
      <c r="AO47" s="209">
        <v>6</v>
      </c>
      <c r="AP47" s="213">
        <v>2090.5422446405964</v>
      </c>
      <c r="AQ47" s="214">
        <f t="shared" ref="AQ47:AQ48" si="50">AP47/AO47</f>
        <v>348.42370744009941</v>
      </c>
      <c r="AR47" s="211">
        <f>RANK(AQ47, AQ$47:AQ$61)</f>
        <v>2</v>
      </c>
      <c r="AS47" s="501">
        <f>AVERAGE(AQ47:AQ61)</f>
        <v>359.27678878498455</v>
      </c>
      <c r="AT47" s="209">
        <v>6</v>
      </c>
      <c r="AU47" s="213">
        <v>2090.3225806451555</v>
      </c>
      <c r="AV47" s="214">
        <f t="shared" ref="AV47:AV48" si="51">AU47/AT47</f>
        <v>348.38709677419257</v>
      </c>
      <c r="AW47" s="211">
        <f>RANK(AV47, AV$47:AV$61)</f>
        <v>2</v>
      </c>
      <c r="AX47" s="501">
        <f>AVERAGE(AV47:AV61)</f>
        <v>359.4777757690016</v>
      </c>
    </row>
    <row r="48" spans="1:50" ht="14.25" hidden="1" customHeight="1" outlineLevel="1">
      <c r="A48" s="286"/>
      <c r="B48" s="460"/>
      <c r="C48" s="209">
        <v>2</v>
      </c>
      <c r="D48" s="212" t="s">
        <v>248</v>
      </c>
      <c r="E48" s="209">
        <v>6</v>
      </c>
      <c r="F48" s="209">
        <v>2600</v>
      </c>
      <c r="G48" s="214">
        <f t="shared" si="44"/>
        <v>433.33333333333331</v>
      </c>
      <c r="H48" s="501"/>
      <c r="I48" s="215">
        <f t="shared" ref="I48:K48" si="52">AVERAGE(P48,U48,Z48,AE48,AJ48,AO48,AT48)</f>
        <v>6</v>
      </c>
      <c r="J48" s="215">
        <f t="shared" si="52"/>
        <v>2218.8306493764258</v>
      </c>
      <c r="K48" s="216">
        <f t="shared" si="52"/>
        <v>369.80510822940431</v>
      </c>
      <c r="L48" s="502"/>
      <c r="M48" s="215">
        <f>RANK(K48, K$47:$K$61)</f>
        <v>1</v>
      </c>
      <c r="N48" s="460"/>
      <c r="O48" s="460"/>
      <c r="P48" s="209">
        <v>6</v>
      </c>
      <c r="Q48" s="213">
        <v>2216.6433566433543</v>
      </c>
      <c r="R48" s="214">
        <f t="shared" si="45"/>
        <v>369.44055944055907</v>
      </c>
      <c r="S48" s="211">
        <f t="shared" ref="S48" si="53">RANK(R48, R$47:R$61)</f>
        <v>1</v>
      </c>
      <c r="T48" s="501"/>
      <c r="U48" s="209">
        <v>6</v>
      </c>
      <c r="V48" s="213">
        <v>2216.9818913480904</v>
      </c>
      <c r="W48" s="214">
        <f t="shared" si="46"/>
        <v>369.49698189134841</v>
      </c>
      <c r="X48" s="211">
        <f t="shared" ref="X48" si="54">RANK(W48, W$47:W$61)</f>
        <v>1</v>
      </c>
      <c r="Y48" s="501"/>
      <c r="Z48" s="209">
        <v>6</v>
      </c>
      <c r="AA48" s="213">
        <v>2217.3877439606931</v>
      </c>
      <c r="AB48" s="214">
        <f t="shared" si="47"/>
        <v>369.56462399344883</v>
      </c>
      <c r="AC48" s="211">
        <f t="shared" ref="AC48" si="55">RANK(AB48, AB$47:AB$61)</f>
        <v>1</v>
      </c>
      <c r="AD48" s="501"/>
      <c r="AE48" s="209">
        <v>6</v>
      </c>
      <c r="AF48" s="213">
        <v>2218.2610152454326</v>
      </c>
      <c r="AG48" s="214">
        <f t="shared" si="48"/>
        <v>369.71016920757211</v>
      </c>
      <c r="AH48" s="211">
        <f t="shared" ref="AH48" si="56">RANK(AG48, AG$47:AG$61)</f>
        <v>1</v>
      </c>
      <c r="AI48" s="501"/>
      <c r="AJ48" s="209">
        <v>6</v>
      </c>
      <c r="AK48" s="213">
        <v>2218.3505890753281</v>
      </c>
      <c r="AL48" s="214">
        <f t="shared" si="49"/>
        <v>369.72509817922133</v>
      </c>
      <c r="AM48" s="211">
        <f t="shared" ref="AM48" si="57">RANK(AL48, AL$47:AL$61)</f>
        <v>1</v>
      </c>
      <c r="AN48" s="501"/>
      <c r="AO48" s="209">
        <v>6</v>
      </c>
      <c r="AP48" s="213">
        <v>2220.7792207792186</v>
      </c>
      <c r="AQ48" s="214">
        <f t="shared" si="50"/>
        <v>370.12987012986974</v>
      </c>
      <c r="AR48" s="211">
        <f t="shared" ref="AR48" si="58">RANK(AQ48, AQ$47:AQ$61)</f>
        <v>1</v>
      </c>
      <c r="AS48" s="501"/>
      <c r="AT48" s="209">
        <v>6</v>
      </c>
      <c r="AU48" s="213">
        <v>2223.4107285828641</v>
      </c>
      <c r="AV48" s="214">
        <f t="shared" si="51"/>
        <v>370.56845476381068</v>
      </c>
      <c r="AW48" s="211">
        <f t="shared" ref="AW48" si="59">RANK(AV48, AV$47:AV$61)</f>
        <v>1</v>
      </c>
      <c r="AX48" s="501"/>
    </row>
    <row r="49" spans="1:50" ht="14.25" hidden="1" customHeight="1" outlineLevel="1">
      <c r="A49" s="286"/>
      <c r="B49" s="460"/>
      <c r="C49" s="209">
        <v>3</v>
      </c>
      <c r="D49" s="212"/>
      <c r="E49" s="209"/>
      <c r="F49" s="209"/>
      <c r="G49" s="209"/>
      <c r="H49" s="501"/>
      <c r="I49" s="215"/>
      <c r="J49" s="215"/>
      <c r="K49" s="216"/>
      <c r="L49" s="502"/>
      <c r="M49" s="215"/>
      <c r="N49" s="460"/>
      <c r="O49" s="460"/>
      <c r="P49" s="209"/>
      <c r="Q49" s="213"/>
      <c r="R49" s="214"/>
      <c r="S49" s="211"/>
      <c r="T49" s="501"/>
      <c r="U49" s="209"/>
      <c r="V49" s="213"/>
      <c r="W49" s="214"/>
      <c r="X49" s="211"/>
      <c r="Y49" s="501"/>
      <c r="Z49" s="209"/>
      <c r="AA49" s="213"/>
      <c r="AB49" s="214"/>
      <c r="AC49" s="211"/>
      <c r="AD49" s="501"/>
      <c r="AE49" s="209"/>
      <c r="AF49" s="213"/>
      <c r="AG49" s="214"/>
      <c r="AH49" s="211"/>
      <c r="AI49" s="501"/>
      <c r="AJ49" s="209"/>
      <c r="AK49" s="213"/>
      <c r="AL49" s="214"/>
      <c r="AM49" s="211"/>
      <c r="AN49" s="501"/>
      <c r="AO49" s="209"/>
      <c r="AP49" s="213"/>
      <c r="AQ49" s="214"/>
      <c r="AR49" s="211"/>
      <c r="AS49" s="501"/>
      <c r="AT49" s="209"/>
      <c r="AU49" s="213"/>
      <c r="AV49" s="214"/>
      <c r="AW49" s="211"/>
      <c r="AX49" s="501"/>
    </row>
    <row r="50" spans="1:50" ht="14.25" hidden="1" customHeight="1" outlineLevel="1">
      <c r="B50" s="460"/>
      <c r="C50" s="209">
        <v>4</v>
      </c>
      <c r="D50" s="212"/>
      <c r="E50" s="209"/>
      <c r="F50" s="209"/>
      <c r="G50" s="209"/>
      <c r="H50" s="501"/>
      <c r="I50" s="215"/>
      <c r="J50" s="215"/>
      <c r="K50" s="216"/>
      <c r="L50" s="502"/>
      <c r="M50" s="215"/>
      <c r="N50" s="460"/>
      <c r="O50" s="460"/>
      <c r="P50" s="209"/>
      <c r="Q50" s="213"/>
      <c r="R50" s="214"/>
      <c r="S50" s="211"/>
      <c r="T50" s="501"/>
      <c r="U50" s="209"/>
      <c r="V50" s="213"/>
      <c r="W50" s="214"/>
      <c r="X50" s="211"/>
      <c r="Y50" s="501"/>
      <c r="Z50" s="209"/>
      <c r="AA50" s="213"/>
      <c r="AB50" s="214"/>
      <c r="AC50" s="211"/>
      <c r="AD50" s="501"/>
      <c r="AE50" s="209"/>
      <c r="AF50" s="213"/>
      <c r="AG50" s="214"/>
      <c r="AH50" s="211"/>
      <c r="AI50" s="501"/>
      <c r="AJ50" s="209"/>
      <c r="AK50" s="213"/>
      <c r="AL50" s="214"/>
      <c r="AM50" s="211"/>
      <c r="AN50" s="501"/>
      <c r="AO50" s="209"/>
      <c r="AP50" s="213"/>
      <c r="AQ50" s="214"/>
      <c r="AR50" s="211"/>
      <c r="AS50" s="501"/>
      <c r="AT50" s="209"/>
      <c r="AU50" s="213"/>
      <c r="AV50" s="214"/>
      <c r="AW50" s="211"/>
      <c r="AX50" s="501"/>
    </row>
    <row r="51" spans="1:50" ht="14.25" hidden="1" customHeight="1" outlineLevel="1">
      <c r="B51" s="460"/>
      <c r="C51" s="209">
        <v>5</v>
      </c>
      <c r="D51" s="212"/>
      <c r="E51" s="209"/>
      <c r="F51" s="209"/>
      <c r="G51" s="209"/>
      <c r="H51" s="501"/>
      <c r="I51" s="215"/>
      <c r="J51" s="215"/>
      <c r="K51" s="216"/>
      <c r="L51" s="502"/>
      <c r="M51" s="215"/>
      <c r="N51" s="460"/>
      <c r="O51" s="460"/>
      <c r="P51" s="209"/>
      <c r="Q51" s="213"/>
      <c r="R51" s="214"/>
      <c r="S51" s="211"/>
      <c r="T51" s="501"/>
      <c r="U51" s="209"/>
      <c r="V51" s="213"/>
      <c r="W51" s="214"/>
      <c r="X51" s="211"/>
      <c r="Y51" s="501"/>
      <c r="Z51" s="209"/>
      <c r="AA51" s="213"/>
      <c r="AB51" s="214"/>
      <c r="AC51" s="211"/>
      <c r="AD51" s="501"/>
      <c r="AE51" s="209"/>
      <c r="AF51" s="213"/>
      <c r="AG51" s="214"/>
      <c r="AH51" s="211"/>
      <c r="AI51" s="501"/>
      <c r="AJ51" s="209"/>
      <c r="AK51" s="213"/>
      <c r="AL51" s="214"/>
      <c r="AM51" s="211"/>
      <c r="AN51" s="501"/>
      <c r="AO51" s="209"/>
      <c r="AP51" s="213"/>
      <c r="AQ51" s="214"/>
      <c r="AR51" s="211"/>
      <c r="AS51" s="501"/>
      <c r="AT51" s="209"/>
      <c r="AU51" s="213"/>
      <c r="AV51" s="214"/>
      <c r="AW51" s="211"/>
      <c r="AX51" s="501"/>
    </row>
    <row r="52" spans="1:50" ht="14.25" hidden="1" customHeight="1" outlineLevel="1">
      <c r="B52" s="460"/>
      <c r="C52" s="209">
        <v>6</v>
      </c>
      <c r="D52" s="212"/>
      <c r="E52" s="209"/>
      <c r="F52" s="209"/>
      <c r="G52" s="209"/>
      <c r="H52" s="501"/>
      <c r="I52" s="215"/>
      <c r="J52" s="215"/>
      <c r="K52" s="216"/>
      <c r="L52" s="502"/>
      <c r="M52" s="215"/>
      <c r="N52" s="460"/>
      <c r="O52" s="460"/>
      <c r="P52" s="209"/>
      <c r="Q52" s="213"/>
      <c r="R52" s="214"/>
      <c r="S52" s="211"/>
      <c r="T52" s="501"/>
      <c r="U52" s="209"/>
      <c r="V52" s="213"/>
      <c r="W52" s="214"/>
      <c r="X52" s="211"/>
      <c r="Y52" s="501"/>
      <c r="Z52" s="209"/>
      <c r="AA52" s="213"/>
      <c r="AB52" s="214"/>
      <c r="AC52" s="211"/>
      <c r="AD52" s="501"/>
      <c r="AE52" s="209"/>
      <c r="AF52" s="213"/>
      <c r="AG52" s="214"/>
      <c r="AH52" s="211"/>
      <c r="AI52" s="501"/>
      <c r="AJ52" s="209"/>
      <c r="AK52" s="213"/>
      <c r="AL52" s="214"/>
      <c r="AM52" s="211"/>
      <c r="AN52" s="501"/>
      <c r="AO52" s="209"/>
      <c r="AP52" s="213"/>
      <c r="AQ52" s="214"/>
      <c r="AR52" s="211"/>
      <c r="AS52" s="501"/>
      <c r="AT52" s="209"/>
      <c r="AU52" s="213"/>
      <c r="AV52" s="214"/>
      <c r="AW52" s="211"/>
      <c r="AX52" s="501"/>
    </row>
    <row r="53" spans="1:50" ht="14.25" hidden="1" customHeight="1" outlineLevel="1">
      <c r="B53" s="460"/>
      <c r="C53" s="209">
        <v>7</v>
      </c>
      <c r="D53" s="212"/>
      <c r="E53" s="209"/>
      <c r="F53" s="209"/>
      <c r="G53" s="209"/>
      <c r="H53" s="501"/>
      <c r="I53" s="215"/>
      <c r="J53" s="215"/>
      <c r="K53" s="216"/>
      <c r="L53" s="502"/>
      <c r="M53" s="215"/>
      <c r="N53" s="460"/>
      <c r="O53" s="460"/>
      <c r="P53" s="209"/>
      <c r="Q53" s="213"/>
      <c r="R53" s="214"/>
      <c r="S53" s="211"/>
      <c r="T53" s="501"/>
      <c r="U53" s="209"/>
      <c r="V53" s="213"/>
      <c r="W53" s="214"/>
      <c r="X53" s="211"/>
      <c r="Y53" s="501"/>
      <c r="Z53" s="209"/>
      <c r="AA53" s="213"/>
      <c r="AB53" s="214"/>
      <c r="AC53" s="211"/>
      <c r="AD53" s="501"/>
      <c r="AE53" s="209"/>
      <c r="AF53" s="213"/>
      <c r="AG53" s="214"/>
      <c r="AH53" s="211"/>
      <c r="AI53" s="501"/>
      <c r="AJ53" s="209"/>
      <c r="AK53" s="213"/>
      <c r="AL53" s="214"/>
      <c r="AM53" s="211"/>
      <c r="AN53" s="501"/>
      <c r="AO53" s="209"/>
      <c r="AP53" s="213"/>
      <c r="AQ53" s="214"/>
      <c r="AR53" s="211"/>
      <c r="AS53" s="501"/>
      <c r="AT53" s="209"/>
      <c r="AU53" s="213"/>
      <c r="AV53" s="214"/>
      <c r="AW53" s="211"/>
      <c r="AX53" s="501"/>
    </row>
    <row r="54" spans="1:50" ht="14.25" hidden="1" customHeight="1" outlineLevel="1">
      <c r="B54" s="460"/>
      <c r="C54" s="209">
        <v>8</v>
      </c>
      <c r="D54" s="212"/>
      <c r="E54" s="209"/>
      <c r="F54" s="209"/>
      <c r="G54" s="209"/>
      <c r="H54" s="501"/>
      <c r="I54" s="215"/>
      <c r="J54" s="215"/>
      <c r="K54" s="216"/>
      <c r="L54" s="502"/>
      <c r="M54" s="215"/>
      <c r="N54" s="460"/>
      <c r="O54" s="460"/>
      <c r="P54" s="209"/>
      <c r="Q54" s="213"/>
      <c r="R54" s="214"/>
      <c r="S54" s="211"/>
      <c r="T54" s="501"/>
      <c r="U54" s="209"/>
      <c r="V54" s="213"/>
      <c r="W54" s="214"/>
      <c r="X54" s="211"/>
      <c r="Y54" s="501"/>
      <c r="Z54" s="209"/>
      <c r="AA54" s="213"/>
      <c r="AB54" s="214"/>
      <c r="AC54" s="211"/>
      <c r="AD54" s="501"/>
      <c r="AE54" s="209"/>
      <c r="AF54" s="213"/>
      <c r="AG54" s="214"/>
      <c r="AH54" s="211"/>
      <c r="AI54" s="501"/>
      <c r="AJ54" s="209"/>
      <c r="AK54" s="213"/>
      <c r="AL54" s="214"/>
      <c r="AM54" s="211"/>
      <c r="AN54" s="501"/>
      <c r="AO54" s="209"/>
      <c r="AP54" s="213"/>
      <c r="AQ54" s="214"/>
      <c r="AR54" s="211"/>
      <c r="AS54" s="501"/>
      <c r="AT54" s="209"/>
      <c r="AU54" s="213"/>
      <c r="AV54" s="214"/>
      <c r="AW54" s="211"/>
      <c r="AX54" s="501"/>
    </row>
    <row r="55" spans="1:50" ht="14.25" hidden="1" customHeight="1" outlineLevel="1">
      <c r="B55" s="460"/>
      <c r="C55" s="209">
        <v>9</v>
      </c>
      <c r="D55" s="212"/>
      <c r="E55" s="209"/>
      <c r="F55" s="209"/>
      <c r="G55" s="209"/>
      <c r="H55" s="501"/>
      <c r="I55" s="215"/>
      <c r="J55" s="215"/>
      <c r="K55" s="216"/>
      <c r="L55" s="502"/>
      <c r="M55" s="215"/>
      <c r="N55" s="460"/>
      <c r="O55" s="460"/>
      <c r="P55" s="209"/>
      <c r="Q55" s="213"/>
      <c r="R55" s="214"/>
      <c r="S55" s="211"/>
      <c r="T55" s="501"/>
      <c r="U55" s="209"/>
      <c r="V55" s="213"/>
      <c r="W55" s="214"/>
      <c r="X55" s="211"/>
      <c r="Y55" s="501"/>
      <c r="Z55" s="209"/>
      <c r="AA55" s="213"/>
      <c r="AB55" s="214"/>
      <c r="AC55" s="211"/>
      <c r="AD55" s="501"/>
      <c r="AE55" s="209"/>
      <c r="AF55" s="213"/>
      <c r="AG55" s="214"/>
      <c r="AH55" s="211"/>
      <c r="AI55" s="501"/>
      <c r="AJ55" s="209"/>
      <c r="AK55" s="213"/>
      <c r="AL55" s="214"/>
      <c r="AM55" s="211"/>
      <c r="AN55" s="501"/>
      <c r="AO55" s="209"/>
      <c r="AP55" s="213"/>
      <c r="AQ55" s="214"/>
      <c r="AR55" s="211"/>
      <c r="AS55" s="501"/>
      <c r="AT55" s="209"/>
      <c r="AU55" s="213"/>
      <c r="AV55" s="214"/>
      <c r="AW55" s="211"/>
      <c r="AX55" s="501"/>
    </row>
    <row r="56" spans="1:50" ht="14.25" hidden="1" customHeight="1" outlineLevel="1">
      <c r="B56" s="460"/>
      <c r="C56" s="209">
        <v>10</v>
      </c>
      <c r="D56" s="212"/>
      <c r="E56" s="209"/>
      <c r="F56" s="209"/>
      <c r="G56" s="209"/>
      <c r="H56" s="501"/>
      <c r="I56" s="215"/>
      <c r="J56" s="215"/>
      <c r="K56" s="216"/>
      <c r="L56" s="502"/>
      <c r="M56" s="215"/>
      <c r="N56" s="460"/>
      <c r="O56" s="460"/>
      <c r="P56" s="209"/>
      <c r="Q56" s="213"/>
      <c r="R56" s="214"/>
      <c r="S56" s="211"/>
      <c r="T56" s="501"/>
      <c r="U56" s="209"/>
      <c r="V56" s="213"/>
      <c r="W56" s="214"/>
      <c r="X56" s="211"/>
      <c r="Y56" s="501"/>
      <c r="Z56" s="209"/>
      <c r="AA56" s="213"/>
      <c r="AB56" s="214"/>
      <c r="AC56" s="211"/>
      <c r="AD56" s="501"/>
      <c r="AE56" s="209"/>
      <c r="AF56" s="213"/>
      <c r="AG56" s="214"/>
      <c r="AH56" s="211"/>
      <c r="AI56" s="501"/>
      <c r="AJ56" s="209"/>
      <c r="AK56" s="213"/>
      <c r="AL56" s="214"/>
      <c r="AM56" s="211"/>
      <c r="AN56" s="501"/>
      <c r="AO56" s="209"/>
      <c r="AP56" s="213"/>
      <c r="AQ56" s="214"/>
      <c r="AR56" s="211"/>
      <c r="AS56" s="501"/>
      <c r="AT56" s="209"/>
      <c r="AU56" s="213"/>
      <c r="AV56" s="214"/>
      <c r="AW56" s="211"/>
      <c r="AX56" s="501"/>
    </row>
    <row r="57" spans="1:50" ht="14.25" hidden="1" customHeight="1" outlineLevel="1">
      <c r="B57" s="460"/>
      <c r="C57" s="209">
        <v>11</v>
      </c>
      <c r="D57" s="212"/>
      <c r="E57" s="209"/>
      <c r="F57" s="209"/>
      <c r="G57" s="209"/>
      <c r="H57" s="501"/>
      <c r="I57" s="215"/>
      <c r="J57" s="215"/>
      <c r="K57" s="216"/>
      <c r="L57" s="502"/>
      <c r="M57" s="215"/>
      <c r="N57" s="460"/>
      <c r="O57" s="460"/>
      <c r="P57" s="209"/>
      <c r="Q57" s="213"/>
      <c r="R57" s="214"/>
      <c r="S57" s="211"/>
      <c r="T57" s="501"/>
      <c r="U57" s="209"/>
      <c r="V57" s="213"/>
      <c r="W57" s="214"/>
      <c r="X57" s="211"/>
      <c r="Y57" s="501"/>
      <c r="Z57" s="209"/>
      <c r="AA57" s="213"/>
      <c r="AB57" s="214"/>
      <c r="AC57" s="211"/>
      <c r="AD57" s="501"/>
      <c r="AE57" s="209"/>
      <c r="AF57" s="213"/>
      <c r="AG57" s="214"/>
      <c r="AH57" s="211"/>
      <c r="AI57" s="501"/>
      <c r="AJ57" s="209"/>
      <c r="AK57" s="213"/>
      <c r="AL57" s="214"/>
      <c r="AM57" s="211"/>
      <c r="AN57" s="501"/>
      <c r="AO57" s="209"/>
      <c r="AP57" s="213"/>
      <c r="AQ57" s="214"/>
      <c r="AR57" s="211"/>
      <c r="AS57" s="501"/>
      <c r="AT57" s="209"/>
      <c r="AU57" s="213"/>
      <c r="AV57" s="214"/>
      <c r="AW57" s="211"/>
      <c r="AX57" s="501"/>
    </row>
    <row r="58" spans="1:50" ht="14.25" hidden="1" customHeight="1" outlineLevel="1">
      <c r="B58" s="460"/>
      <c r="C58" s="209">
        <v>12</v>
      </c>
      <c r="D58" s="212"/>
      <c r="E58" s="209"/>
      <c r="F58" s="209"/>
      <c r="G58" s="209"/>
      <c r="H58" s="501"/>
      <c r="I58" s="215"/>
      <c r="J58" s="215"/>
      <c r="K58" s="216"/>
      <c r="L58" s="502"/>
      <c r="M58" s="215"/>
      <c r="N58" s="460"/>
      <c r="O58" s="460"/>
      <c r="P58" s="209"/>
      <c r="Q58" s="213"/>
      <c r="R58" s="214"/>
      <c r="S58" s="211"/>
      <c r="T58" s="501"/>
      <c r="U58" s="209"/>
      <c r="V58" s="213"/>
      <c r="W58" s="214"/>
      <c r="X58" s="211"/>
      <c r="Y58" s="501"/>
      <c r="Z58" s="209"/>
      <c r="AA58" s="213"/>
      <c r="AB58" s="214"/>
      <c r="AC58" s="211"/>
      <c r="AD58" s="501"/>
      <c r="AE58" s="209"/>
      <c r="AF58" s="213"/>
      <c r="AG58" s="214"/>
      <c r="AH58" s="211"/>
      <c r="AI58" s="501"/>
      <c r="AJ58" s="209"/>
      <c r="AK58" s="213"/>
      <c r="AL58" s="214"/>
      <c r="AM58" s="211"/>
      <c r="AN58" s="501"/>
      <c r="AO58" s="209"/>
      <c r="AP58" s="213"/>
      <c r="AQ58" s="214"/>
      <c r="AR58" s="211"/>
      <c r="AS58" s="501"/>
      <c r="AT58" s="209"/>
      <c r="AU58" s="213"/>
      <c r="AV58" s="214"/>
      <c r="AW58" s="211"/>
      <c r="AX58" s="501"/>
    </row>
    <row r="59" spans="1:50" ht="14.25" hidden="1" customHeight="1" outlineLevel="1">
      <c r="B59" s="460"/>
      <c r="C59" s="209">
        <v>13</v>
      </c>
      <c r="D59" s="212"/>
      <c r="E59" s="209"/>
      <c r="F59" s="209"/>
      <c r="G59" s="209"/>
      <c r="H59" s="501"/>
      <c r="I59" s="215"/>
      <c r="J59" s="215"/>
      <c r="K59" s="216"/>
      <c r="L59" s="502"/>
      <c r="M59" s="215"/>
      <c r="N59" s="460"/>
      <c r="O59" s="460"/>
      <c r="P59" s="209"/>
      <c r="Q59" s="213"/>
      <c r="R59" s="214"/>
      <c r="S59" s="211"/>
      <c r="T59" s="501"/>
      <c r="U59" s="209"/>
      <c r="V59" s="213"/>
      <c r="W59" s="214"/>
      <c r="X59" s="211"/>
      <c r="Y59" s="501"/>
      <c r="Z59" s="209"/>
      <c r="AA59" s="213"/>
      <c r="AB59" s="214"/>
      <c r="AC59" s="211"/>
      <c r="AD59" s="501"/>
      <c r="AE59" s="209"/>
      <c r="AF59" s="213"/>
      <c r="AG59" s="214"/>
      <c r="AH59" s="211"/>
      <c r="AI59" s="501"/>
      <c r="AJ59" s="209"/>
      <c r="AK59" s="213"/>
      <c r="AL59" s="214"/>
      <c r="AM59" s="211"/>
      <c r="AN59" s="501"/>
      <c r="AO59" s="209"/>
      <c r="AP59" s="213"/>
      <c r="AQ59" s="214"/>
      <c r="AR59" s="211"/>
      <c r="AS59" s="501"/>
      <c r="AT59" s="209"/>
      <c r="AU59" s="213"/>
      <c r="AV59" s="214"/>
      <c r="AW59" s="211"/>
      <c r="AX59" s="501"/>
    </row>
    <row r="60" spans="1:50" ht="14.25" hidden="1" customHeight="1" outlineLevel="1">
      <c r="B60" s="460"/>
      <c r="C60" s="209">
        <v>14</v>
      </c>
      <c r="D60" s="212"/>
      <c r="E60" s="209"/>
      <c r="F60" s="209"/>
      <c r="G60" s="209"/>
      <c r="H60" s="501"/>
      <c r="I60" s="215"/>
      <c r="J60" s="215"/>
      <c r="K60" s="216"/>
      <c r="L60" s="502"/>
      <c r="M60" s="215"/>
      <c r="N60" s="460"/>
      <c r="O60" s="460"/>
      <c r="P60" s="209"/>
      <c r="Q60" s="213"/>
      <c r="R60" s="214"/>
      <c r="S60" s="211"/>
      <c r="T60" s="501"/>
      <c r="U60" s="209"/>
      <c r="V60" s="213"/>
      <c r="W60" s="214"/>
      <c r="X60" s="211"/>
      <c r="Y60" s="501"/>
      <c r="Z60" s="209"/>
      <c r="AA60" s="213"/>
      <c r="AB60" s="214"/>
      <c r="AC60" s="211"/>
      <c r="AD60" s="501"/>
      <c r="AE60" s="209"/>
      <c r="AF60" s="213"/>
      <c r="AG60" s="214"/>
      <c r="AH60" s="211"/>
      <c r="AI60" s="501"/>
      <c r="AJ60" s="209"/>
      <c r="AK60" s="213"/>
      <c r="AL60" s="214"/>
      <c r="AM60" s="211"/>
      <c r="AN60" s="501"/>
      <c r="AO60" s="209"/>
      <c r="AP60" s="213"/>
      <c r="AQ60" s="214"/>
      <c r="AR60" s="211"/>
      <c r="AS60" s="501"/>
      <c r="AT60" s="209"/>
      <c r="AU60" s="213"/>
      <c r="AV60" s="214"/>
      <c r="AW60" s="211"/>
      <c r="AX60" s="501"/>
    </row>
    <row r="61" spans="1:50" ht="14.25" hidden="1" customHeight="1" outlineLevel="1">
      <c r="B61" s="460"/>
      <c r="C61" s="209">
        <v>15</v>
      </c>
      <c r="D61" s="212"/>
      <c r="E61" s="209"/>
      <c r="F61" s="209"/>
      <c r="G61" s="209"/>
      <c r="H61" s="501"/>
      <c r="I61" s="215"/>
      <c r="J61" s="215"/>
      <c r="K61" s="216"/>
      <c r="L61" s="502"/>
      <c r="M61" s="215"/>
      <c r="N61" s="460"/>
      <c r="O61" s="460"/>
      <c r="P61" s="209"/>
      <c r="Q61" s="213"/>
      <c r="R61" s="214"/>
      <c r="S61" s="211"/>
      <c r="T61" s="501"/>
      <c r="U61" s="209"/>
      <c r="V61" s="213"/>
      <c r="W61" s="214"/>
      <c r="X61" s="211"/>
      <c r="Y61" s="501"/>
      <c r="Z61" s="209"/>
      <c r="AA61" s="213"/>
      <c r="AB61" s="214"/>
      <c r="AC61" s="211"/>
      <c r="AD61" s="501"/>
      <c r="AE61" s="209"/>
      <c r="AF61" s="213"/>
      <c r="AG61" s="214"/>
      <c r="AH61" s="211"/>
      <c r="AI61" s="501"/>
      <c r="AJ61" s="209"/>
      <c r="AK61" s="213"/>
      <c r="AL61" s="214"/>
      <c r="AM61" s="211"/>
      <c r="AN61" s="501"/>
      <c r="AO61" s="209"/>
      <c r="AP61" s="213"/>
      <c r="AQ61" s="214"/>
      <c r="AR61" s="211"/>
      <c r="AS61" s="501"/>
      <c r="AT61" s="209"/>
      <c r="AU61" s="213"/>
      <c r="AV61" s="214"/>
      <c r="AW61" s="211"/>
      <c r="AX61" s="501"/>
    </row>
    <row r="62" spans="1:50" ht="14.25" hidden="1" customHeight="1" outlineLevel="1" collapsed="1">
      <c r="B62" s="552" t="s">
        <v>200</v>
      </c>
      <c r="C62" s="503"/>
      <c r="D62" s="503"/>
      <c r="E62" s="503"/>
      <c r="F62" s="503"/>
      <c r="G62" s="503"/>
      <c r="H62" s="503"/>
      <c r="I62" s="503"/>
      <c r="J62" s="503"/>
      <c r="K62" s="503"/>
      <c r="L62" s="503"/>
      <c r="M62" s="504"/>
      <c r="N62" s="521" t="s">
        <v>128</v>
      </c>
      <c r="O62" s="521" t="s">
        <v>77</v>
      </c>
      <c r="P62" s="559">
        <v>45888</v>
      </c>
      <c r="Q62" s="560"/>
      <c r="R62" s="560"/>
      <c r="S62" s="560"/>
      <c r="T62" s="560"/>
      <c r="U62" s="561">
        <f>P62+1</f>
        <v>45889</v>
      </c>
      <c r="V62" s="562"/>
      <c r="W62" s="562"/>
      <c r="X62" s="562"/>
      <c r="Y62" s="562"/>
      <c r="Z62" s="559">
        <f t="shared" ref="Z62" si="60">U62+1</f>
        <v>45890</v>
      </c>
      <c r="AA62" s="560"/>
      <c r="AB62" s="560"/>
      <c r="AC62" s="560"/>
      <c r="AD62" s="560"/>
      <c r="AE62" s="561">
        <f t="shared" ref="AE62" si="61">Z62+1</f>
        <v>45891</v>
      </c>
      <c r="AF62" s="562"/>
      <c r="AG62" s="562"/>
      <c r="AH62" s="562"/>
      <c r="AI62" s="562"/>
      <c r="AJ62" s="563">
        <f t="shared" ref="AJ62" si="62">AE62+1</f>
        <v>45892</v>
      </c>
      <c r="AK62" s="564"/>
      <c r="AL62" s="564"/>
      <c r="AM62" s="564"/>
      <c r="AN62" s="565"/>
      <c r="AO62" s="561">
        <f t="shared" ref="AO62" si="63">AJ62+1</f>
        <v>45893</v>
      </c>
      <c r="AP62" s="562"/>
      <c r="AQ62" s="562"/>
      <c r="AR62" s="562"/>
      <c r="AS62" s="562"/>
      <c r="AT62" s="563">
        <f t="shared" ref="AT62" si="64">AO62+1</f>
        <v>45894</v>
      </c>
      <c r="AU62" s="564"/>
      <c r="AV62" s="564"/>
      <c r="AW62" s="564"/>
      <c r="AX62" s="565"/>
    </row>
    <row r="63" spans="1:50" ht="14.25" hidden="1" customHeight="1" outlineLevel="1">
      <c r="B63" s="505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6"/>
      <c r="N63" s="523"/>
      <c r="O63" s="523"/>
      <c r="P63" s="566">
        <f>P62</f>
        <v>45888</v>
      </c>
      <c r="Q63" s="566"/>
      <c r="R63" s="566"/>
      <c r="S63" s="566"/>
      <c r="T63" s="566"/>
      <c r="U63" s="567">
        <f>U62</f>
        <v>45889</v>
      </c>
      <c r="V63" s="567"/>
      <c r="W63" s="567"/>
      <c r="X63" s="567"/>
      <c r="Y63" s="567"/>
      <c r="Z63" s="566">
        <f t="shared" ref="Z63" si="65">Z62</f>
        <v>45890</v>
      </c>
      <c r="AA63" s="566"/>
      <c r="AB63" s="566"/>
      <c r="AC63" s="566"/>
      <c r="AD63" s="566"/>
      <c r="AE63" s="567">
        <f t="shared" ref="AE63" si="66">AE62</f>
        <v>45891</v>
      </c>
      <c r="AF63" s="567"/>
      <c r="AG63" s="567"/>
      <c r="AH63" s="567"/>
      <c r="AI63" s="567"/>
      <c r="AJ63" s="568">
        <f t="shared" ref="AJ63" si="67">AJ62</f>
        <v>45892</v>
      </c>
      <c r="AK63" s="569"/>
      <c r="AL63" s="569"/>
      <c r="AM63" s="569"/>
      <c r="AN63" s="570"/>
      <c r="AO63" s="567">
        <f t="shared" ref="AO63" si="68">AO62</f>
        <v>45893</v>
      </c>
      <c r="AP63" s="567"/>
      <c r="AQ63" s="567"/>
      <c r="AR63" s="567"/>
      <c r="AS63" s="567"/>
      <c r="AT63" s="568">
        <f t="shared" ref="AT63" si="69">AT62</f>
        <v>45894</v>
      </c>
      <c r="AU63" s="569"/>
      <c r="AV63" s="569"/>
      <c r="AW63" s="569"/>
      <c r="AX63" s="570"/>
    </row>
    <row r="64" spans="1:50" ht="14.25" hidden="1" customHeight="1" outlineLevel="1">
      <c r="B64" s="460" t="s">
        <v>129</v>
      </c>
      <c r="C64" s="460" t="s">
        <v>130</v>
      </c>
      <c r="D64" s="460"/>
      <c r="E64" s="460" t="s">
        <v>131</v>
      </c>
      <c r="F64" s="460"/>
      <c r="G64" s="460"/>
      <c r="H64" s="460" t="s">
        <v>132</v>
      </c>
      <c r="I64" s="499" t="s">
        <v>133</v>
      </c>
      <c r="J64" s="499"/>
      <c r="K64" s="499"/>
      <c r="L64" s="499" t="s">
        <v>132</v>
      </c>
      <c r="M64" s="499" t="s">
        <v>134</v>
      </c>
      <c r="N64" s="460"/>
      <c r="O64" s="460" t="s">
        <v>135</v>
      </c>
      <c r="P64" s="460" t="s">
        <v>136</v>
      </c>
      <c r="Q64" s="460"/>
      <c r="R64" s="460"/>
      <c r="S64" s="460"/>
      <c r="T64" s="460" t="s">
        <v>132</v>
      </c>
      <c r="U64" s="460" t="s">
        <v>136</v>
      </c>
      <c r="V64" s="460"/>
      <c r="W64" s="460"/>
      <c r="X64" s="460"/>
      <c r="Y64" s="460" t="s">
        <v>132</v>
      </c>
      <c r="Z64" s="460" t="s">
        <v>136</v>
      </c>
      <c r="AA64" s="460"/>
      <c r="AB64" s="460"/>
      <c r="AC64" s="460"/>
      <c r="AD64" s="460" t="s">
        <v>132</v>
      </c>
      <c r="AE64" s="460" t="s">
        <v>136</v>
      </c>
      <c r="AF64" s="460"/>
      <c r="AG64" s="460"/>
      <c r="AH64" s="460"/>
      <c r="AI64" s="460" t="s">
        <v>132</v>
      </c>
      <c r="AJ64" s="460" t="s">
        <v>136</v>
      </c>
      <c r="AK64" s="460"/>
      <c r="AL64" s="460"/>
      <c r="AM64" s="460"/>
      <c r="AN64" s="460" t="s">
        <v>132</v>
      </c>
      <c r="AO64" s="460" t="s">
        <v>136</v>
      </c>
      <c r="AP64" s="460"/>
      <c r="AQ64" s="460"/>
      <c r="AR64" s="460"/>
      <c r="AS64" s="460" t="s">
        <v>132</v>
      </c>
      <c r="AT64" s="460" t="s">
        <v>136</v>
      </c>
      <c r="AU64" s="460"/>
      <c r="AV64" s="460"/>
      <c r="AW64" s="460"/>
      <c r="AX64" s="460" t="s">
        <v>132</v>
      </c>
    </row>
    <row r="65" spans="2:50" ht="14.25" hidden="1" customHeight="1" outlineLevel="1">
      <c r="B65" s="460"/>
      <c r="C65" s="460"/>
      <c r="D65" s="460"/>
      <c r="E65" s="460" t="s">
        <v>137</v>
      </c>
      <c r="F65" s="460"/>
      <c r="G65" s="460"/>
      <c r="H65" s="460"/>
      <c r="I65" s="499" t="s">
        <v>137</v>
      </c>
      <c r="J65" s="499"/>
      <c r="K65" s="499"/>
      <c r="L65" s="499"/>
      <c r="M65" s="499"/>
      <c r="N65" s="460"/>
      <c r="O65" s="460"/>
      <c r="P65" s="460" t="s">
        <v>138</v>
      </c>
      <c r="Q65" s="460"/>
      <c r="R65" s="460"/>
      <c r="S65" s="460"/>
      <c r="T65" s="460"/>
      <c r="U65" s="460" t="s">
        <v>138</v>
      </c>
      <c r="V65" s="460"/>
      <c r="W65" s="460"/>
      <c r="X65" s="460"/>
      <c r="Y65" s="460"/>
      <c r="Z65" s="460" t="s">
        <v>138</v>
      </c>
      <c r="AA65" s="460"/>
      <c r="AB65" s="460"/>
      <c r="AC65" s="460"/>
      <c r="AD65" s="460"/>
      <c r="AE65" s="460" t="s">
        <v>138</v>
      </c>
      <c r="AF65" s="460"/>
      <c r="AG65" s="460"/>
      <c r="AH65" s="460"/>
      <c r="AI65" s="460"/>
      <c r="AJ65" s="460" t="s">
        <v>138</v>
      </c>
      <c r="AK65" s="460"/>
      <c r="AL65" s="460"/>
      <c r="AM65" s="460"/>
      <c r="AN65" s="460"/>
      <c r="AO65" s="460" t="s">
        <v>138</v>
      </c>
      <c r="AP65" s="460"/>
      <c r="AQ65" s="460"/>
      <c r="AR65" s="460"/>
      <c r="AS65" s="460"/>
      <c r="AT65" s="460" t="s">
        <v>138</v>
      </c>
      <c r="AU65" s="460"/>
      <c r="AV65" s="460"/>
      <c r="AW65" s="460"/>
      <c r="AX65" s="460"/>
    </row>
    <row r="66" spans="2:50" ht="14.25" hidden="1" customHeight="1" outlineLevel="1">
      <c r="B66" s="460"/>
      <c r="C66" s="460"/>
      <c r="D66" s="460"/>
      <c r="E66" s="209" t="s">
        <v>139</v>
      </c>
      <c r="F66" s="209" t="s">
        <v>140</v>
      </c>
      <c r="G66" s="209" t="s">
        <v>141</v>
      </c>
      <c r="H66" s="460"/>
      <c r="I66" s="210" t="s">
        <v>139</v>
      </c>
      <c r="J66" s="210" t="s">
        <v>140</v>
      </c>
      <c r="K66" s="210" t="s">
        <v>141</v>
      </c>
      <c r="L66" s="499"/>
      <c r="M66" s="499"/>
      <c r="N66" s="460"/>
      <c r="O66" s="460"/>
      <c r="P66" s="209" t="s">
        <v>139</v>
      </c>
      <c r="Q66" s="209" t="s">
        <v>140</v>
      </c>
      <c r="R66" s="209" t="s">
        <v>141</v>
      </c>
      <c r="S66" s="211" t="s">
        <v>134</v>
      </c>
      <c r="T66" s="460"/>
      <c r="U66" s="209" t="s">
        <v>139</v>
      </c>
      <c r="V66" s="209" t="s">
        <v>140</v>
      </c>
      <c r="W66" s="209" t="s">
        <v>141</v>
      </c>
      <c r="X66" s="211" t="s">
        <v>134</v>
      </c>
      <c r="Y66" s="460"/>
      <c r="Z66" s="209" t="s">
        <v>139</v>
      </c>
      <c r="AA66" s="209" t="s">
        <v>140</v>
      </c>
      <c r="AB66" s="209" t="s">
        <v>141</v>
      </c>
      <c r="AC66" s="211" t="s">
        <v>134</v>
      </c>
      <c r="AD66" s="460"/>
      <c r="AE66" s="209" t="s">
        <v>139</v>
      </c>
      <c r="AF66" s="209" t="s">
        <v>140</v>
      </c>
      <c r="AG66" s="209" t="s">
        <v>141</v>
      </c>
      <c r="AH66" s="211" t="s">
        <v>134</v>
      </c>
      <c r="AI66" s="460"/>
      <c r="AJ66" s="209" t="s">
        <v>139</v>
      </c>
      <c r="AK66" s="209" t="s">
        <v>140</v>
      </c>
      <c r="AL66" s="209" t="s">
        <v>141</v>
      </c>
      <c r="AM66" s="211" t="s">
        <v>134</v>
      </c>
      <c r="AN66" s="460"/>
      <c r="AO66" s="209" t="s">
        <v>139</v>
      </c>
      <c r="AP66" s="209" t="s">
        <v>140</v>
      </c>
      <c r="AQ66" s="209" t="s">
        <v>141</v>
      </c>
      <c r="AR66" s="211" t="s">
        <v>134</v>
      </c>
      <c r="AS66" s="460"/>
      <c r="AT66" s="209" t="s">
        <v>139</v>
      </c>
      <c r="AU66" s="209" t="s">
        <v>140</v>
      </c>
      <c r="AV66" s="209" t="s">
        <v>141</v>
      </c>
      <c r="AW66" s="211" t="s">
        <v>134</v>
      </c>
      <c r="AX66" s="460"/>
    </row>
    <row r="67" spans="2:50" ht="14.25" hidden="1" customHeight="1" outlineLevel="1">
      <c r="B67" s="460" t="s">
        <v>244</v>
      </c>
      <c r="C67" s="209">
        <v>1</v>
      </c>
      <c r="D67" s="212" t="s">
        <v>247</v>
      </c>
      <c r="E67" s="209">
        <v>6</v>
      </c>
      <c r="F67" s="209">
        <v>2600</v>
      </c>
      <c r="G67" s="214">
        <f t="shared" ref="G67:G68" si="70">F67/E67</f>
        <v>433.33333333333331</v>
      </c>
      <c r="H67" s="501">
        <f>AVERAGE(G67:G81)</f>
        <v>433.33333333333331</v>
      </c>
      <c r="I67" s="215">
        <f>AVERAGE(P67,U67,Z67,AE67,AJ67,AO67,AT67)</f>
        <v>6</v>
      </c>
      <c r="J67" s="215">
        <f>AVERAGE(Q67,V67,AA67,AF67,AK67,AP67,AU67)</f>
        <v>2094.9879784787431</v>
      </c>
      <c r="K67" s="216">
        <f>AVERAGE(R67,W67,AB67,AG67,AL67,AQ67,AV67)</f>
        <v>349.16466307979056</v>
      </c>
      <c r="L67" s="502">
        <f>IFERROR(AVERAGE(K67:K81),"-")</f>
        <v>360.21810143425512</v>
      </c>
      <c r="M67" s="215">
        <f>RANK(K67, K$67:$K$81)</f>
        <v>2</v>
      </c>
      <c r="N67" s="460"/>
      <c r="O67" s="460"/>
      <c r="P67" s="209">
        <v>6</v>
      </c>
      <c r="Q67" s="213">
        <v>2090.1569186875745</v>
      </c>
      <c r="R67" s="214">
        <f t="shared" ref="R67:R68" si="71">Q67/P67</f>
        <v>348.3594864479291</v>
      </c>
      <c r="S67" s="211">
        <f>RANK(R67, R$67:R$81)</f>
        <v>2</v>
      </c>
      <c r="T67" s="501">
        <f>AVERAGE(R67:R81)</f>
        <v>359.47563088695318</v>
      </c>
      <c r="U67" s="209">
        <v>6</v>
      </c>
      <c r="V67" s="213">
        <v>2089.8876404494267</v>
      </c>
      <c r="W67" s="214">
        <f t="shared" ref="W67:W68" si="72">V67/U67</f>
        <v>348.31460674157114</v>
      </c>
      <c r="X67" s="211">
        <f>RANK(W67, W$67:W$81)</f>
        <v>2</v>
      </c>
      <c r="Y67" s="501">
        <f>AVERAGE(W67:W81)</f>
        <v>359.4739204553581</v>
      </c>
      <c r="Z67" s="209">
        <v>6</v>
      </c>
      <c r="AA67" s="213">
        <v>2089.8431048719972</v>
      </c>
      <c r="AB67" s="214">
        <f t="shared" ref="AB67:AB68" si="73">AA67/Z67</f>
        <v>348.30718414533288</v>
      </c>
      <c r="AC67" s="211">
        <f>RANK(AB67, AB$67:AB$81)</f>
        <v>2</v>
      </c>
      <c r="AD67" s="501">
        <f>AVERAGE(AB67:AB81)</f>
        <v>359.64305592969453</v>
      </c>
      <c r="AE67" s="209">
        <v>6</v>
      </c>
      <c r="AF67" s="213">
        <v>2096.45131938125</v>
      </c>
      <c r="AG67" s="214">
        <f t="shared" ref="AG67:AG68" si="74">AF67/AE67</f>
        <v>349.40855323020833</v>
      </c>
      <c r="AH67" s="211">
        <f t="shared" ref="AH67:AH68" si="75">RANK(AG67, AG$67:AG$81)</f>
        <v>2</v>
      </c>
      <c r="AI67" s="501">
        <f>AVERAGE(AG67:AG81)</f>
        <v>360.50758195241087</v>
      </c>
      <c r="AJ67" s="209">
        <v>6</v>
      </c>
      <c r="AK67" s="213">
        <v>2096.4513193812545</v>
      </c>
      <c r="AL67" s="214">
        <f t="shared" ref="AL67:AL68" si="76">AK67/AJ67</f>
        <v>349.40855323020907</v>
      </c>
      <c r="AM67" s="211">
        <f>RANK(AL67, AL$67:AL$81)</f>
        <v>2</v>
      </c>
      <c r="AN67" s="501">
        <f>AVERAGE(AL67:AL81)</f>
        <v>360.50758195241156</v>
      </c>
      <c r="AO67" s="209">
        <v>6</v>
      </c>
      <c r="AP67" s="213">
        <v>2097.0873786407651</v>
      </c>
      <c r="AQ67" s="214">
        <f t="shared" ref="AQ67:AQ68" si="77">AP67/AO67</f>
        <v>349.51456310679418</v>
      </c>
      <c r="AR67" s="211">
        <f>RANK(AQ67, AQ$67:AQ$81)</f>
        <v>2</v>
      </c>
      <c r="AS67" s="501">
        <f>AVERAGE(AQ67:AQ81)</f>
        <v>360.59965019393087</v>
      </c>
      <c r="AT67" s="209">
        <v>6</v>
      </c>
      <c r="AU67" s="213">
        <v>2105.0381679389361</v>
      </c>
      <c r="AV67" s="214">
        <f t="shared" ref="AV67:AV68" si="78">AU67/AT67</f>
        <v>350.83969465648937</v>
      </c>
      <c r="AW67" s="211">
        <f>RANK(AV67, AV$67:AV$81)</f>
        <v>2</v>
      </c>
      <c r="AX67" s="501">
        <f>AVERAGE(AV67:AV81)</f>
        <v>361.31928866902672</v>
      </c>
    </row>
    <row r="68" spans="2:50" ht="14.25" hidden="1" customHeight="1" outlineLevel="1">
      <c r="B68" s="460"/>
      <c r="C68" s="209">
        <v>2</v>
      </c>
      <c r="D68" s="212" t="s">
        <v>248</v>
      </c>
      <c r="E68" s="209">
        <v>6</v>
      </c>
      <c r="F68" s="209">
        <v>2600</v>
      </c>
      <c r="G68" s="214">
        <f t="shared" si="70"/>
        <v>433.33333333333331</v>
      </c>
      <c r="H68" s="501"/>
      <c r="I68" s="215">
        <f t="shared" ref="I68:J68" si="79">AVERAGE(P68,U68,Z68,AE68,AJ68,AO68,AT68)</f>
        <v>6</v>
      </c>
      <c r="J68" s="215">
        <f t="shared" si="79"/>
        <v>2227.6292387323183</v>
      </c>
      <c r="K68" s="216">
        <f>AVERAGE(R68,W68,AB68,AG68,AL68,AQ68,AV68)</f>
        <v>371.27153978871962</v>
      </c>
      <c r="L68" s="502"/>
      <c r="M68" s="215">
        <f>RANK(K68, K$67:$K$81)</f>
        <v>1</v>
      </c>
      <c r="N68" s="460"/>
      <c r="O68" s="460"/>
      <c r="P68" s="209">
        <v>6</v>
      </c>
      <c r="Q68" s="213">
        <v>2223.5506519558635</v>
      </c>
      <c r="R68" s="214">
        <f t="shared" si="71"/>
        <v>370.59177532597727</v>
      </c>
      <c r="S68" s="211">
        <f t="shared" ref="S68" si="80">RANK(R68, R$67:R$81)</f>
        <v>1</v>
      </c>
      <c r="T68" s="501"/>
      <c r="U68" s="209">
        <v>6</v>
      </c>
      <c r="V68" s="213">
        <v>2223.79940501487</v>
      </c>
      <c r="W68" s="214">
        <f t="shared" si="72"/>
        <v>370.633234169145</v>
      </c>
      <c r="X68" s="211">
        <f t="shared" ref="X68" si="81">RANK(W68, W$67:W$81)</f>
        <v>1</v>
      </c>
      <c r="Y68" s="501"/>
      <c r="Z68" s="209">
        <v>6</v>
      </c>
      <c r="AA68" s="213">
        <v>2225.8735662843369</v>
      </c>
      <c r="AB68" s="214">
        <f t="shared" si="73"/>
        <v>370.97892771405617</v>
      </c>
      <c r="AC68" s="211">
        <f t="shared" ref="AC68" si="82">RANK(AB68, AB$67:AB$81)</f>
        <v>1</v>
      </c>
      <c r="AD68" s="501"/>
      <c r="AE68" s="209">
        <v>6</v>
      </c>
      <c r="AF68" s="213">
        <v>2229.6396640476801</v>
      </c>
      <c r="AG68" s="214">
        <f t="shared" si="74"/>
        <v>371.60661067461336</v>
      </c>
      <c r="AH68" s="211">
        <f t="shared" si="75"/>
        <v>1</v>
      </c>
      <c r="AI68" s="501"/>
      <c r="AJ68" s="209">
        <v>6</v>
      </c>
      <c r="AK68" s="213">
        <v>2229.6396640476846</v>
      </c>
      <c r="AL68" s="214">
        <f t="shared" si="76"/>
        <v>371.6066106746141</v>
      </c>
      <c r="AM68" s="211">
        <f t="shared" ref="AM68" si="83">RANK(AL68, AL$67:AL$81)</f>
        <v>1</v>
      </c>
      <c r="AN68" s="501"/>
      <c r="AO68" s="209">
        <v>6</v>
      </c>
      <c r="AP68" s="213">
        <v>2230.1084236864053</v>
      </c>
      <c r="AQ68" s="214">
        <f t="shared" si="77"/>
        <v>371.68473728106756</v>
      </c>
      <c r="AR68" s="211">
        <f t="shared" ref="AR68" si="84">RANK(AQ68, AQ$67:AQ$81)</f>
        <v>1</v>
      </c>
      <c r="AS68" s="501"/>
      <c r="AT68" s="209">
        <v>6</v>
      </c>
      <c r="AU68" s="213">
        <v>2230.7932960893841</v>
      </c>
      <c r="AV68" s="214">
        <f t="shared" si="78"/>
        <v>371.79888268156401</v>
      </c>
      <c r="AW68" s="211">
        <f t="shared" ref="AW68" si="85">RANK(AV68, AV$67:AV$81)</f>
        <v>1</v>
      </c>
      <c r="AX68" s="501"/>
    </row>
    <row r="69" spans="2:50" ht="14.25" hidden="1" customHeight="1" outlineLevel="1">
      <c r="B69" s="460"/>
      <c r="C69" s="209">
        <v>3</v>
      </c>
      <c r="D69" s="212"/>
      <c r="E69" s="209"/>
      <c r="F69" s="209"/>
      <c r="G69" s="214"/>
      <c r="H69" s="501"/>
      <c r="I69" s="215"/>
      <c r="J69" s="215"/>
      <c r="K69" s="216"/>
      <c r="L69" s="502"/>
      <c r="M69" s="215"/>
      <c r="N69" s="460"/>
      <c r="O69" s="460"/>
      <c r="P69" s="209"/>
      <c r="Q69" s="213"/>
      <c r="R69" s="214"/>
      <c r="S69" s="211"/>
      <c r="T69" s="501"/>
      <c r="U69" s="209"/>
      <c r="V69" s="213"/>
      <c r="W69" s="214"/>
      <c r="X69" s="211"/>
      <c r="Y69" s="501"/>
      <c r="Z69" s="209"/>
      <c r="AA69" s="213"/>
      <c r="AB69" s="214"/>
      <c r="AC69" s="211"/>
      <c r="AD69" s="501"/>
      <c r="AE69" s="209"/>
      <c r="AF69" s="213"/>
      <c r="AG69" s="214"/>
      <c r="AH69" s="211"/>
      <c r="AI69" s="501"/>
      <c r="AJ69" s="209"/>
      <c r="AK69" s="213"/>
      <c r="AL69" s="214"/>
      <c r="AM69" s="211"/>
      <c r="AN69" s="501"/>
      <c r="AO69" s="209"/>
      <c r="AP69" s="213"/>
      <c r="AQ69" s="214"/>
      <c r="AR69" s="211"/>
      <c r="AS69" s="501"/>
      <c r="AT69" s="209"/>
      <c r="AU69" s="213"/>
      <c r="AV69" s="214"/>
      <c r="AW69" s="211"/>
      <c r="AX69" s="501"/>
    </row>
    <row r="70" spans="2:50" ht="14.25" hidden="1" customHeight="1" outlineLevel="1">
      <c r="B70" s="460"/>
      <c r="C70" s="209">
        <v>4</v>
      </c>
      <c r="D70" s="212"/>
      <c r="E70" s="209"/>
      <c r="F70" s="209"/>
      <c r="G70" s="214"/>
      <c r="H70" s="501"/>
      <c r="I70" s="215"/>
      <c r="J70" s="215"/>
      <c r="K70" s="216"/>
      <c r="L70" s="502"/>
      <c r="M70" s="215"/>
      <c r="N70" s="460"/>
      <c r="O70" s="460"/>
      <c r="P70" s="209"/>
      <c r="Q70" s="213"/>
      <c r="R70" s="214"/>
      <c r="S70" s="211"/>
      <c r="T70" s="501"/>
      <c r="U70" s="209"/>
      <c r="V70" s="213"/>
      <c r="W70" s="214"/>
      <c r="X70" s="211"/>
      <c r="Y70" s="501"/>
      <c r="Z70" s="209"/>
      <c r="AA70" s="213"/>
      <c r="AB70" s="214"/>
      <c r="AC70" s="211"/>
      <c r="AD70" s="501"/>
      <c r="AE70" s="209"/>
      <c r="AF70" s="213"/>
      <c r="AG70" s="214"/>
      <c r="AH70" s="211"/>
      <c r="AI70" s="501"/>
      <c r="AJ70" s="209"/>
      <c r="AK70" s="213"/>
      <c r="AL70" s="214"/>
      <c r="AM70" s="211"/>
      <c r="AN70" s="501"/>
      <c r="AO70" s="209"/>
      <c r="AP70" s="213"/>
      <c r="AQ70" s="214"/>
      <c r="AR70" s="211"/>
      <c r="AS70" s="501"/>
      <c r="AT70" s="209"/>
      <c r="AU70" s="213"/>
      <c r="AV70" s="214"/>
      <c r="AW70" s="211"/>
      <c r="AX70" s="501"/>
    </row>
    <row r="71" spans="2:50" ht="14.25" hidden="1" customHeight="1" outlineLevel="1">
      <c r="B71" s="460"/>
      <c r="C71" s="209">
        <v>5</v>
      </c>
      <c r="D71" s="212"/>
      <c r="E71" s="209"/>
      <c r="F71" s="209"/>
      <c r="G71" s="214"/>
      <c r="H71" s="501"/>
      <c r="I71" s="215"/>
      <c r="J71" s="215"/>
      <c r="K71" s="216"/>
      <c r="L71" s="502"/>
      <c r="M71" s="215"/>
      <c r="N71" s="460"/>
      <c r="O71" s="460"/>
      <c r="P71" s="209"/>
      <c r="Q71" s="213"/>
      <c r="R71" s="214"/>
      <c r="S71" s="211"/>
      <c r="T71" s="501"/>
      <c r="U71" s="209"/>
      <c r="V71" s="213"/>
      <c r="W71" s="214"/>
      <c r="X71" s="211"/>
      <c r="Y71" s="501"/>
      <c r="Z71" s="209"/>
      <c r="AA71" s="213"/>
      <c r="AB71" s="214"/>
      <c r="AC71" s="211"/>
      <c r="AD71" s="501"/>
      <c r="AE71" s="209"/>
      <c r="AF71" s="213"/>
      <c r="AG71" s="214"/>
      <c r="AH71" s="211"/>
      <c r="AI71" s="501"/>
      <c r="AJ71" s="209"/>
      <c r="AK71" s="213"/>
      <c r="AL71" s="214"/>
      <c r="AM71" s="211"/>
      <c r="AN71" s="501"/>
      <c r="AO71" s="209"/>
      <c r="AP71" s="213"/>
      <c r="AQ71" s="214"/>
      <c r="AR71" s="211"/>
      <c r="AS71" s="501"/>
      <c r="AT71" s="209"/>
      <c r="AU71" s="213"/>
      <c r="AV71" s="214"/>
      <c r="AW71" s="211"/>
      <c r="AX71" s="501"/>
    </row>
    <row r="72" spans="2:50" ht="14.25" hidden="1" customHeight="1" outlineLevel="1">
      <c r="B72" s="460"/>
      <c r="C72" s="209">
        <v>6</v>
      </c>
      <c r="D72" s="212"/>
      <c r="E72" s="209"/>
      <c r="F72" s="209"/>
      <c r="G72" s="214"/>
      <c r="H72" s="501"/>
      <c r="I72" s="215"/>
      <c r="J72" s="215"/>
      <c r="K72" s="216"/>
      <c r="L72" s="502"/>
      <c r="M72" s="215"/>
      <c r="N72" s="460"/>
      <c r="O72" s="460"/>
      <c r="P72" s="209"/>
      <c r="Q72" s="213"/>
      <c r="R72" s="214"/>
      <c r="S72" s="211"/>
      <c r="T72" s="501"/>
      <c r="U72" s="209"/>
      <c r="V72" s="213"/>
      <c r="W72" s="214"/>
      <c r="X72" s="211"/>
      <c r="Y72" s="501"/>
      <c r="Z72" s="209"/>
      <c r="AA72" s="213"/>
      <c r="AB72" s="214"/>
      <c r="AC72" s="211"/>
      <c r="AD72" s="501"/>
      <c r="AE72" s="209"/>
      <c r="AF72" s="213"/>
      <c r="AG72" s="214"/>
      <c r="AH72" s="211"/>
      <c r="AI72" s="501"/>
      <c r="AJ72" s="209"/>
      <c r="AK72" s="213"/>
      <c r="AL72" s="214"/>
      <c r="AM72" s="211"/>
      <c r="AN72" s="501"/>
      <c r="AO72" s="209"/>
      <c r="AP72" s="213"/>
      <c r="AQ72" s="214"/>
      <c r="AR72" s="211"/>
      <c r="AS72" s="501"/>
      <c r="AT72" s="209"/>
      <c r="AU72" s="213"/>
      <c r="AV72" s="214"/>
      <c r="AW72" s="211"/>
      <c r="AX72" s="501"/>
    </row>
    <row r="73" spans="2:50" ht="14.25" hidden="1" customHeight="1" outlineLevel="1">
      <c r="B73" s="460"/>
      <c r="C73" s="209">
        <v>7</v>
      </c>
      <c r="D73" s="212"/>
      <c r="E73" s="209"/>
      <c r="F73" s="209"/>
      <c r="G73" s="214"/>
      <c r="H73" s="501"/>
      <c r="I73" s="215"/>
      <c r="J73" s="215"/>
      <c r="K73" s="216"/>
      <c r="L73" s="502"/>
      <c r="M73" s="215"/>
      <c r="N73" s="460"/>
      <c r="O73" s="460"/>
      <c r="P73" s="209"/>
      <c r="Q73" s="213"/>
      <c r="R73" s="214"/>
      <c r="S73" s="211"/>
      <c r="T73" s="501"/>
      <c r="U73" s="209"/>
      <c r="V73" s="213"/>
      <c r="W73" s="214"/>
      <c r="X73" s="211"/>
      <c r="Y73" s="501"/>
      <c r="Z73" s="209"/>
      <c r="AA73" s="213"/>
      <c r="AB73" s="214"/>
      <c r="AC73" s="211"/>
      <c r="AD73" s="501"/>
      <c r="AE73" s="209"/>
      <c r="AF73" s="213"/>
      <c r="AG73" s="214"/>
      <c r="AH73" s="211"/>
      <c r="AI73" s="501"/>
      <c r="AJ73" s="209"/>
      <c r="AK73" s="213"/>
      <c r="AL73" s="214"/>
      <c r="AM73" s="211"/>
      <c r="AN73" s="501"/>
      <c r="AO73" s="209"/>
      <c r="AP73" s="213"/>
      <c r="AQ73" s="214"/>
      <c r="AR73" s="211"/>
      <c r="AS73" s="501"/>
      <c r="AT73" s="209"/>
      <c r="AU73" s="213"/>
      <c r="AV73" s="214"/>
      <c r="AW73" s="211"/>
      <c r="AX73" s="501"/>
    </row>
    <row r="74" spans="2:50" ht="14.25" hidden="1" customHeight="1" outlineLevel="1">
      <c r="B74" s="460"/>
      <c r="C74" s="209">
        <v>8</v>
      </c>
      <c r="D74" s="212"/>
      <c r="E74" s="209"/>
      <c r="F74" s="209"/>
      <c r="G74" s="214"/>
      <c r="H74" s="501"/>
      <c r="I74" s="215"/>
      <c r="J74" s="215"/>
      <c r="K74" s="216"/>
      <c r="L74" s="502"/>
      <c r="M74" s="215"/>
      <c r="N74" s="460"/>
      <c r="O74" s="460"/>
      <c r="P74" s="209"/>
      <c r="Q74" s="213"/>
      <c r="R74" s="214"/>
      <c r="S74" s="211"/>
      <c r="T74" s="501"/>
      <c r="U74" s="209"/>
      <c r="V74" s="213"/>
      <c r="W74" s="214"/>
      <c r="X74" s="211"/>
      <c r="Y74" s="501"/>
      <c r="Z74" s="209"/>
      <c r="AA74" s="213"/>
      <c r="AB74" s="214"/>
      <c r="AC74" s="211"/>
      <c r="AD74" s="501"/>
      <c r="AE74" s="209"/>
      <c r="AF74" s="213"/>
      <c r="AG74" s="214"/>
      <c r="AH74" s="211"/>
      <c r="AI74" s="501"/>
      <c r="AJ74" s="209"/>
      <c r="AK74" s="213"/>
      <c r="AL74" s="214"/>
      <c r="AM74" s="211"/>
      <c r="AN74" s="501"/>
      <c r="AO74" s="209"/>
      <c r="AP74" s="213"/>
      <c r="AQ74" s="214"/>
      <c r="AR74" s="211"/>
      <c r="AS74" s="501"/>
      <c r="AT74" s="209"/>
      <c r="AU74" s="213"/>
      <c r="AV74" s="214"/>
      <c r="AW74" s="211"/>
      <c r="AX74" s="501"/>
    </row>
    <row r="75" spans="2:50" ht="14.25" hidden="1" customHeight="1" outlineLevel="1">
      <c r="B75" s="460"/>
      <c r="C75" s="209">
        <v>9</v>
      </c>
      <c r="D75" s="212"/>
      <c r="E75" s="209"/>
      <c r="F75" s="209"/>
      <c r="G75" s="214"/>
      <c r="H75" s="501"/>
      <c r="I75" s="215"/>
      <c r="J75" s="215"/>
      <c r="K75" s="216"/>
      <c r="L75" s="502"/>
      <c r="M75" s="215"/>
      <c r="N75" s="460"/>
      <c r="O75" s="460"/>
      <c r="P75" s="209"/>
      <c r="Q75" s="213"/>
      <c r="R75" s="214"/>
      <c r="S75" s="211"/>
      <c r="T75" s="501"/>
      <c r="U75" s="209"/>
      <c r="V75" s="213"/>
      <c r="W75" s="214"/>
      <c r="X75" s="211"/>
      <c r="Y75" s="501"/>
      <c r="Z75" s="209"/>
      <c r="AA75" s="213"/>
      <c r="AB75" s="214"/>
      <c r="AC75" s="211"/>
      <c r="AD75" s="501"/>
      <c r="AE75" s="209"/>
      <c r="AF75" s="213"/>
      <c r="AG75" s="214"/>
      <c r="AH75" s="211"/>
      <c r="AI75" s="501"/>
      <c r="AJ75" s="209"/>
      <c r="AK75" s="213"/>
      <c r="AL75" s="214"/>
      <c r="AM75" s="211"/>
      <c r="AN75" s="501"/>
      <c r="AO75" s="209"/>
      <c r="AP75" s="213"/>
      <c r="AQ75" s="214"/>
      <c r="AR75" s="211"/>
      <c r="AS75" s="501"/>
      <c r="AT75" s="209"/>
      <c r="AU75" s="213"/>
      <c r="AV75" s="214"/>
      <c r="AW75" s="211"/>
      <c r="AX75" s="501"/>
    </row>
    <row r="76" spans="2:50" ht="14.25" hidden="1" customHeight="1" outlineLevel="1">
      <c r="B76" s="460"/>
      <c r="C76" s="209">
        <v>10</v>
      </c>
      <c r="D76" s="212"/>
      <c r="E76" s="209"/>
      <c r="F76" s="209"/>
      <c r="G76" s="214"/>
      <c r="H76" s="501"/>
      <c r="I76" s="215"/>
      <c r="J76" s="215"/>
      <c r="K76" s="216"/>
      <c r="L76" s="502"/>
      <c r="M76" s="215"/>
      <c r="N76" s="460"/>
      <c r="O76" s="460"/>
      <c r="P76" s="209"/>
      <c r="Q76" s="213"/>
      <c r="R76" s="214"/>
      <c r="S76" s="211"/>
      <c r="T76" s="501"/>
      <c r="U76" s="209"/>
      <c r="V76" s="213"/>
      <c r="W76" s="214"/>
      <c r="X76" s="211"/>
      <c r="Y76" s="501"/>
      <c r="Z76" s="209"/>
      <c r="AA76" s="213"/>
      <c r="AB76" s="214"/>
      <c r="AC76" s="211"/>
      <c r="AD76" s="501"/>
      <c r="AE76" s="209"/>
      <c r="AF76" s="213"/>
      <c r="AG76" s="214"/>
      <c r="AH76" s="211"/>
      <c r="AI76" s="501"/>
      <c r="AJ76" s="209"/>
      <c r="AK76" s="213"/>
      <c r="AL76" s="214"/>
      <c r="AM76" s="211"/>
      <c r="AN76" s="501"/>
      <c r="AO76" s="209"/>
      <c r="AP76" s="213"/>
      <c r="AQ76" s="214"/>
      <c r="AR76" s="211"/>
      <c r="AS76" s="501"/>
      <c r="AT76" s="209"/>
      <c r="AU76" s="213"/>
      <c r="AV76" s="214"/>
      <c r="AW76" s="211"/>
      <c r="AX76" s="501"/>
    </row>
    <row r="77" spans="2:50" ht="14.25" hidden="1" customHeight="1" outlineLevel="1">
      <c r="B77" s="460"/>
      <c r="C77" s="209">
        <v>11</v>
      </c>
      <c r="D77" s="212"/>
      <c r="E77" s="209"/>
      <c r="F77" s="209"/>
      <c r="G77" s="214"/>
      <c r="H77" s="501"/>
      <c r="I77" s="215"/>
      <c r="J77" s="215"/>
      <c r="K77" s="216"/>
      <c r="L77" s="502"/>
      <c r="M77" s="215"/>
      <c r="N77" s="460"/>
      <c r="O77" s="460"/>
      <c r="P77" s="209"/>
      <c r="Q77" s="213"/>
      <c r="R77" s="214"/>
      <c r="S77" s="211"/>
      <c r="T77" s="501"/>
      <c r="U77" s="209"/>
      <c r="V77" s="213"/>
      <c r="W77" s="214"/>
      <c r="X77" s="211"/>
      <c r="Y77" s="501"/>
      <c r="Z77" s="209"/>
      <c r="AA77" s="213"/>
      <c r="AB77" s="214"/>
      <c r="AC77" s="211"/>
      <c r="AD77" s="501"/>
      <c r="AE77" s="209"/>
      <c r="AF77" s="213"/>
      <c r="AG77" s="214"/>
      <c r="AH77" s="211"/>
      <c r="AI77" s="501"/>
      <c r="AJ77" s="209"/>
      <c r="AK77" s="213"/>
      <c r="AL77" s="214"/>
      <c r="AM77" s="211"/>
      <c r="AN77" s="501"/>
      <c r="AO77" s="209"/>
      <c r="AP77" s="213"/>
      <c r="AQ77" s="214"/>
      <c r="AR77" s="211"/>
      <c r="AS77" s="501"/>
      <c r="AT77" s="209"/>
      <c r="AU77" s="213"/>
      <c r="AV77" s="214"/>
      <c r="AW77" s="211"/>
      <c r="AX77" s="501"/>
    </row>
    <row r="78" spans="2:50" ht="14.25" hidden="1" customHeight="1" outlineLevel="1">
      <c r="B78" s="460"/>
      <c r="C78" s="209">
        <v>12</v>
      </c>
      <c r="D78" s="212"/>
      <c r="E78" s="209"/>
      <c r="F78" s="209"/>
      <c r="G78" s="214"/>
      <c r="H78" s="501"/>
      <c r="I78" s="215"/>
      <c r="J78" s="215"/>
      <c r="K78" s="216"/>
      <c r="L78" s="502"/>
      <c r="M78" s="215"/>
      <c r="N78" s="460"/>
      <c r="O78" s="460"/>
      <c r="P78" s="209"/>
      <c r="Q78" s="213"/>
      <c r="R78" s="214"/>
      <c r="S78" s="211"/>
      <c r="T78" s="501"/>
      <c r="U78" s="209"/>
      <c r="V78" s="213"/>
      <c r="W78" s="214"/>
      <c r="X78" s="211"/>
      <c r="Y78" s="501"/>
      <c r="Z78" s="209"/>
      <c r="AA78" s="213"/>
      <c r="AB78" s="214"/>
      <c r="AC78" s="211"/>
      <c r="AD78" s="501"/>
      <c r="AE78" s="209"/>
      <c r="AF78" s="213"/>
      <c r="AG78" s="214"/>
      <c r="AH78" s="211"/>
      <c r="AI78" s="501"/>
      <c r="AJ78" s="209"/>
      <c r="AK78" s="213"/>
      <c r="AL78" s="214"/>
      <c r="AM78" s="211"/>
      <c r="AN78" s="501"/>
      <c r="AO78" s="209"/>
      <c r="AP78" s="213"/>
      <c r="AQ78" s="214"/>
      <c r="AR78" s="211"/>
      <c r="AS78" s="501"/>
      <c r="AT78" s="209"/>
      <c r="AU78" s="213"/>
      <c r="AV78" s="214"/>
      <c r="AW78" s="211"/>
      <c r="AX78" s="501"/>
    </row>
    <row r="79" spans="2:50" ht="14.25" hidden="1" customHeight="1" outlineLevel="1">
      <c r="B79" s="460"/>
      <c r="C79" s="209">
        <v>13</v>
      </c>
      <c r="D79" s="212"/>
      <c r="E79" s="209"/>
      <c r="F79" s="209"/>
      <c r="G79" s="214"/>
      <c r="H79" s="501"/>
      <c r="I79" s="215"/>
      <c r="J79" s="215"/>
      <c r="K79" s="216"/>
      <c r="L79" s="502"/>
      <c r="M79" s="215"/>
      <c r="N79" s="460"/>
      <c r="O79" s="460"/>
      <c r="P79" s="209"/>
      <c r="Q79" s="213"/>
      <c r="R79" s="214"/>
      <c r="S79" s="211"/>
      <c r="T79" s="501"/>
      <c r="U79" s="209"/>
      <c r="V79" s="213"/>
      <c r="W79" s="214"/>
      <c r="X79" s="211"/>
      <c r="Y79" s="501"/>
      <c r="Z79" s="209"/>
      <c r="AA79" s="213"/>
      <c r="AB79" s="214"/>
      <c r="AC79" s="211"/>
      <c r="AD79" s="501"/>
      <c r="AE79" s="209"/>
      <c r="AF79" s="213"/>
      <c r="AG79" s="214"/>
      <c r="AH79" s="211"/>
      <c r="AI79" s="501"/>
      <c r="AJ79" s="209"/>
      <c r="AK79" s="213"/>
      <c r="AL79" s="214"/>
      <c r="AM79" s="211"/>
      <c r="AN79" s="501"/>
      <c r="AO79" s="209"/>
      <c r="AP79" s="213"/>
      <c r="AQ79" s="214"/>
      <c r="AR79" s="211"/>
      <c r="AS79" s="501"/>
      <c r="AT79" s="209"/>
      <c r="AU79" s="213"/>
      <c r="AV79" s="214"/>
      <c r="AW79" s="211"/>
      <c r="AX79" s="501"/>
    </row>
    <row r="80" spans="2:50" ht="14.25" hidden="1" customHeight="1" outlineLevel="1">
      <c r="B80" s="460"/>
      <c r="C80" s="209">
        <v>14</v>
      </c>
      <c r="D80" s="212"/>
      <c r="E80" s="209"/>
      <c r="F80" s="209"/>
      <c r="G80" s="214"/>
      <c r="H80" s="501"/>
      <c r="I80" s="215"/>
      <c r="J80" s="215"/>
      <c r="K80" s="216"/>
      <c r="L80" s="502"/>
      <c r="M80" s="215"/>
      <c r="N80" s="460"/>
      <c r="O80" s="460"/>
      <c r="P80" s="209"/>
      <c r="Q80" s="213"/>
      <c r="R80" s="214"/>
      <c r="S80" s="211"/>
      <c r="T80" s="501"/>
      <c r="U80" s="209"/>
      <c r="V80" s="213"/>
      <c r="W80" s="214"/>
      <c r="X80" s="211"/>
      <c r="Y80" s="501"/>
      <c r="Z80" s="209"/>
      <c r="AA80" s="213"/>
      <c r="AB80" s="214"/>
      <c r="AC80" s="211"/>
      <c r="AD80" s="501"/>
      <c r="AE80" s="209"/>
      <c r="AF80" s="213"/>
      <c r="AG80" s="214"/>
      <c r="AH80" s="211"/>
      <c r="AI80" s="501"/>
      <c r="AJ80" s="209"/>
      <c r="AK80" s="213"/>
      <c r="AL80" s="214"/>
      <c r="AM80" s="211"/>
      <c r="AN80" s="501"/>
      <c r="AO80" s="209"/>
      <c r="AP80" s="213"/>
      <c r="AQ80" s="214"/>
      <c r="AR80" s="211"/>
      <c r="AS80" s="501"/>
      <c r="AT80" s="209"/>
      <c r="AU80" s="213"/>
      <c r="AV80" s="214"/>
      <c r="AW80" s="211"/>
      <c r="AX80" s="501"/>
    </row>
    <row r="81" spans="2:50" ht="14.25" hidden="1" customHeight="1" outlineLevel="1">
      <c r="B81" s="460"/>
      <c r="C81" s="209">
        <v>15</v>
      </c>
      <c r="D81" s="212"/>
      <c r="E81" s="209"/>
      <c r="F81" s="209"/>
      <c r="G81" s="214"/>
      <c r="H81" s="501"/>
      <c r="I81" s="215"/>
      <c r="J81" s="215"/>
      <c r="K81" s="216"/>
      <c r="L81" s="502"/>
      <c r="M81" s="215"/>
      <c r="N81" s="460"/>
      <c r="O81" s="460"/>
      <c r="P81" s="209"/>
      <c r="Q81" s="213"/>
      <c r="R81" s="214"/>
      <c r="S81" s="211"/>
      <c r="T81" s="501"/>
      <c r="U81" s="209"/>
      <c r="V81" s="213"/>
      <c r="W81" s="214"/>
      <c r="X81" s="211"/>
      <c r="Y81" s="501"/>
      <c r="Z81" s="209"/>
      <c r="AA81" s="213"/>
      <c r="AB81" s="214"/>
      <c r="AC81" s="211"/>
      <c r="AD81" s="501"/>
      <c r="AE81" s="209"/>
      <c r="AF81" s="213"/>
      <c r="AG81" s="214"/>
      <c r="AH81" s="211"/>
      <c r="AI81" s="501"/>
      <c r="AJ81" s="209"/>
      <c r="AK81" s="213"/>
      <c r="AL81" s="214"/>
      <c r="AM81" s="211"/>
      <c r="AN81" s="501"/>
      <c r="AO81" s="209"/>
      <c r="AP81" s="213"/>
      <c r="AQ81" s="214"/>
      <c r="AR81" s="211"/>
      <c r="AS81" s="501"/>
      <c r="AT81" s="209"/>
      <c r="AU81" s="213"/>
      <c r="AV81" s="214"/>
      <c r="AW81" s="211"/>
      <c r="AX81" s="501"/>
    </row>
    <row r="82" spans="2:50" ht="14.25" hidden="1" customHeight="1" outlineLevel="1" collapsed="1">
      <c r="B82" s="503" t="s">
        <v>202</v>
      </c>
      <c r="C82" s="503"/>
      <c r="D82" s="503"/>
      <c r="E82" s="503"/>
      <c r="F82" s="503"/>
      <c r="G82" s="503"/>
      <c r="H82" s="503"/>
      <c r="I82" s="503"/>
      <c r="J82" s="503"/>
      <c r="K82" s="503"/>
      <c r="L82" s="503"/>
      <c r="M82" s="504"/>
      <c r="N82" s="521" t="s">
        <v>128</v>
      </c>
      <c r="O82" s="521" t="s">
        <v>77</v>
      </c>
      <c r="P82" s="559">
        <f>AT62+1</f>
        <v>45895</v>
      </c>
      <c r="Q82" s="560"/>
      <c r="R82" s="560"/>
      <c r="S82" s="560"/>
      <c r="T82" s="560"/>
      <c r="U82" s="561">
        <f>P82+1</f>
        <v>45896</v>
      </c>
      <c r="V82" s="562"/>
      <c r="W82" s="562"/>
      <c r="X82" s="562"/>
      <c r="Y82" s="562"/>
      <c r="Z82" s="559">
        <f t="shared" ref="Z82" si="86">U82+1</f>
        <v>45897</v>
      </c>
      <c r="AA82" s="560"/>
      <c r="AB82" s="560"/>
      <c r="AC82" s="560"/>
      <c r="AD82" s="560"/>
      <c r="AE82" s="561">
        <f t="shared" ref="AE82" si="87">Z82+1</f>
        <v>45898</v>
      </c>
      <c r="AF82" s="562"/>
      <c r="AG82" s="562"/>
      <c r="AH82" s="562"/>
      <c r="AI82" s="562"/>
      <c r="AJ82" s="563">
        <f t="shared" ref="AJ82" si="88">AE82+1</f>
        <v>45899</v>
      </c>
      <c r="AK82" s="564"/>
      <c r="AL82" s="564"/>
      <c r="AM82" s="564"/>
      <c r="AN82" s="565"/>
      <c r="AO82" s="561">
        <f t="shared" ref="AO82" si="89">AJ82+1</f>
        <v>45900</v>
      </c>
      <c r="AP82" s="562"/>
      <c r="AQ82" s="562"/>
      <c r="AR82" s="562"/>
      <c r="AS82" s="562"/>
      <c r="AT82" s="563">
        <f t="shared" ref="AT82" si="90">AO82+1</f>
        <v>45901</v>
      </c>
      <c r="AU82" s="564"/>
      <c r="AV82" s="564"/>
      <c r="AW82" s="564"/>
      <c r="AX82" s="565"/>
    </row>
    <row r="83" spans="2:50" ht="14.25" hidden="1" customHeight="1" outlineLevel="1">
      <c r="B83" s="505"/>
      <c r="C83" s="505"/>
      <c r="D83" s="505"/>
      <c r="E83" s="505"/>
      <c r="F83" s="505"/>
      <c r="G83" s="505"/>
      <c r="H83" s="505"/>
      <c r="I83" s="505"/>
      <c r="J83" s="505"/>
      <c r="K83" s="505"/>
      <c r="L83" s="505"/>
      <c r="M83" s="506"/>
      <c r="N83" s="523"/>
      <c r="O83" s="523"/>
      <c r="P83" s="566">
        <f>P82</f>
        <v>45895</v>
      </c>
      <c r="Q83" s="566"/>
      <c r="R83" s="566"/>
      <c r="S83" s="566"/>
      <c r="T83" s="566"/>
      <c r="U83" s="567">
        <f>U82</f>
        <v>45896</v>
      </c>
      <c r="V83" s="567"/>
      <c r="W83" s="567"/>
      <c r="X83" s="567"/>
      <c r="Y83" s="567"/>
      <c r="Z83" s="566">
        <f t="shared" ref="Z83" si="91">Z82</f>
        <v>45897</v>
      </c>
      <c r="AA83" s="566"/>
      <c r="AB83" s="566"/>
      <c r="AC83" s="566"/>
      <c r="AD83" s="566"/>
      <c r="AE83" s="567">
        <f t="shared" ref="AE83" si="92">AE82</f>
        <v>45898</v>
      </c>
      <c r="AF83" s="567"/>
      <c r="AG83" s="567"/>
      <c r="AH83" s="567"/>
      <c r="AI83" s="567"/>
      <c r="AJ83" s="568">
        <f t="shared" ref="AJ83" si="93">AJ82</f>
        <v>45899</v>
      </c>
      <c r="AK83" s="569"/>
      <c r="AL83" s="569"/>
      <c r="AM83" s="569"/>
      <c r="AN83" s="570"/>
      <c r="AO83" s="567">
        <f t="shared" ref="AO83" si="94">AO82</f>
        <v>45900</v>
      </c>
      <c r="AP83" s="567"/>
      <c r="AQ83" s="567"/>
      <c r="AR83" s="567"/>
      <c r="AS83" s="567"/>
      <c r="AT83" s="568">
        <f t="shared" ref="AT83" si="95">AT82</f>
        <v>45901</v>
      </c>
      <c r="AU83" s="569"/>
      <c r="AV83" s="569"/>
      <c r="AW83" s="569"/>
      <c r="AX83" s="570"/>
    </row>
    <row r="84" spans="2:50" ht="14.25" hidden="1" customHeight="1" outlineLevel="1">
      <c r="B84" s="460" t="s">
        <v>129</v>
      </c>
      <c r="C84" s="460" t="s">
        <v>130</v>
      </c>
      <c r="D84" s="460"/>
      <c r="E84" s="460" t="s">
        <v>131</v>
      </c>
      <c r="F84" s="460"/>
      <c r="G84" s="460"/>
      <c r="H84" s="460" t="s">
        <v>132</v>
      </c>
      <c r="I84" s="499" t="s">
        <v>133</v>
      </c>
      <c r="J84" s="499"/>
      <c r="K84" s="499"/>
      <c r="L84" s="499" t="s">
        <v>132</v>
      </c>
      <c r="M84" s="499" t="s">
        <v>134</v>
      </c>
      <c r="N84" s="460"/>
      <c r="O84" s="460" t="s">
        <v>135</v>
      </c>
      <c r="P84" s="460" t="s">
        <v>136</v>
      </c>
      <c r="Q84" s="460"/>
      <c r="R84" s="460"/>
      <c r="S84" s="460"/>
      <c r="T84" s="460" t="s">
        <v>132</v>
      </c>
      <c r="U84" s="460" t="s">
        <v>136</v>
      </c>
      <c r="V84" s="460"/>
      <c r="W84" s="460"/>
      <c r="X84" s="460"/>
      <c r="Y84" s="460" t="s">
        <v>132</v>
      </c>
      <c r="Z84" s="460" t="s">
        <v>136</v>
      </c>
      <c r="AA84" s="460"/>
      <c r="AB84" s="460"/>
      <c r="AC84" s="460"/>
      <c r="AD84" s="460" t="s">
        <v>132</v>
      </c>
      <c r="AE84" s="460" t="s">
        <v>136</v>
      </c>
      <c r="AF84" s="460"/>
      <c r="AG84" s="460"/>
      <c r="AH84" s="460"/>
      <c r="AI84" s="460" t="s">
        <v>132</v>
      </c>
      <c r="AJ84" s="460" t="s">
        <v>136</v>
      </c>
      <c r="AK84" s="460"/>
      <c r="AL84" s="460"/>
      <c r="AM84" s="460"/>
      <c r="AN84" s="460" t="s">
        <v>132</v>
      </c>
      <c r="AO84" s="460" t="s">
        <v>136</v>
      </c>
      <c r="AP84" s="460"/>
      <c r="AQ84" s="460"/>
      <c r="AR84" s="460"/>
      <c r="AS84" s="460" t="s">
        <v>132</v>
      </c>
      <c r="AT84" s="460" t="s">
        <v>136</v>
      </c>
      <c r="AU84" s="460"/>
      <c r="AV84" s="460"/>
      <c r="AW84" s="460"/>
      <c r="AX84" s="460" t="s">
        <v>132</v>
      </c>
    </row>
    <row r="85" spans="2:50" ht="14.25" hidden="1" customHeight="1" outlineLevel="1">
      <c r="B85" s="460"/>
      <c r="C85" s="460"/>
      <c r="D85" s="460"/>
      <c r="E85" s="460" t="s">
        <v>137</v>
      </c>
      <c r="F85" s="460"/>
      <c r="G85" s="460"/>
      <c r="H85" s="460"/>
      <c r="I85" s="499" t="s">
        <v>137</v>
      </c>
      <c r="J85" s="499"/>
      <c r="K85" s="499"/>
      <c r="L85" s="499"/>
      <c r="M85" s="499"/>
      <c r="N85" s="460"/>
      <c r="O85" s="460"/>
      <c r="P85" s="460" t="s">
        <v>138</v>
      </c>
      <c r="Q85" s="460"/>
      <c r="R85" s="460"/>
      <c r="S85" s="460"/>
      <c r="T85" s="460"/>
      <c r="U85" s="460" t="s">
        <v>138</v>
      </c>
      <c r="V85" s="460"/>
      <c r="W85" s="460"/>
      <c r="X85" s="460"/>
      <c r="Y85" s="460"/>
      <c r="Z85" s="460" t="s">
        <v>138</v>
      </c>
      <c r="AA85" s="460"/>
      <c r="AB85" s="460"/>
      <c r="AC85" s="460"/>
      <c r="AD85" s="460"/>
      <c r="AE85" s="460" t="s">
        <v>138</v>
      </c>
      <c r="AF85" s="460"/>
      <c r="AG85" s="460"/>
      <c r="AH85" s="460"/>
      <c r="AI85" s="460"/>
      <c r="AJ85" s="460" t="s">
        <v>138</v>
      </c>
      <c r="AK85" s="460"/>
      <c r="AL85" s="460"/>
      <c r="AM85" s="460"/>
      <c r="AN85" s="460"/>
      <c r="AO85" s="460" t="s">
        <v>138</v>
      </c>
      <c r="AP85" s="460"/>
      <c r="AQ85" s="460"/>
      <c r="AR85" s="460"/>
      <c r="AS85" s="460"/>
      <c r="AT85" s="460" t="s">
        <v>138</v>
      </c>
      <c r="AU85" s="460"/>
      <c r="AV85" s="460"/>
      <c r="AW85" s="460"/>
      <c r="AX85" s="460"/>
    </row>
    <row r="86" spans="2:50" ht="14.25" hidden="1" customHeight="1" outlineLevel="1">
      <c r="B86" s="460"/>
      <c r="C86" s="460"/>
      <c r="D86" s="460"/>
      <c r="E86" s="209" t="s">
        <v>139</v>
      </c>
      <c r="F86" s="209" t="s">
        <v>140</v>
      </c>
      <c r="G86" s="209" t="s">
        <v>141</v>
      </c>
      <c r="H86" s="460"/>
      <c r="I86" s="210" t="s">
        <v>139</v>
      </c>
      <c r="J86" s="210" t="s">
        <v>140</v>
      </c>
      <c r="K86" s="210" t="s">
        <v>141</v>
      </c>
      <c r="L86" s="499"/>
      <c r="M86" s="499"/>
      <c r="N86" s="460"/>
      <c r="O86" s="460"/>
      <c r="P86" s="209" t="s">
        <v>139</v>
      </c>
      <c r="Q86" s="209" t="s">
        <v>140</v>
      </c>
      <c r="R86" s="209" t="s">
        <v>141</v>
      </c>
      <c r="S86" s="211" t="s">
        <v>134</v>
      </c>
      <c r="T86" s="460"/>
      <c r="U86" s="209" t="s">
        <v>139</v>
      </c>
      <c r="V86" s="209" t="s">
        <v>140</v>
      </c>
      <c r="W86" s="209" t="s">
        <v>141</v>
      </c>
      <c r="X86" s="211" t="s">
        <v>134</v>
      </c>
      <c r="Y86" s="460"/>
      <c r="Z86" s="209" t="s">
        <v>139</v>
      </c>
      <c r="AA86" s="209" t="s">
        <v>140</v>
      </c>
      <c r="AB86" s="209" t="s">
        <v>141</v>
      </c>
      <c r="AC86" s="211" t="s">
        <v>134</v>
      </c>
      <c r="AD86" s="460"/>
      <c r="AE86" s="209" t="s">
        <v>139</v>
      </c>
      <c r="AF86" s="209" t="s">
        <v>140</v>
      </c>
      <c r="AG86" s="209" t="s">
        <v>141</v>
      </c>
      <c r="AH86" s="211" t="s">
        <v>134</v>
      </c>
      <c r="AI86" s="460"/>
      <c r="AJ86" s="209" t="s">
        <v>139</v>
      </c>
      <c r="AK86" s="209" t="s">
        <v>140</v>
      </c>
      <c r="AL86" s="209" t="s">
        <v>141</v>
      </c>
      <c r="AM86" s="211" t="s">
        <v>134</v>
      </c>
      <c r="AN86" s="460"/>
      <c r="AO86" s="209" t="s">
        <v>139</v>
      </c>
      <c r="AP86" s="209" t="s">
        <v>140</v>
      </c>
      <c r="AQ86" s="209" t="s">
        <v>141</v>
      </c>
      <c r="AR86" s="211" t="s">
        <v>134</v>
      </c>
      <c r="AS86" s="460"/>
      <c r="AT86" s="209" t="s">
        <v>139</v>
      </c>
      <c r="AU86" s="209" t="s">
        <v>140</v>
      </c>
      <c r="AV86" s="209" t="s">
        <v>141</v>
      </c>
      <c r="AW86" s="211" t="s">
        <v>134</v>
      </c>
      <c r="AX86" s="460"/>
    </row>
    <row r="87" spans="2:50" ht="14.25" hidden="1" customHeight="1" outlineLevel="1">
      <c r="B87" s="460" t="s">
        <v>244</v>
      </c>
      <c r="C87" s="209">
        <v>1</v>
      </c>
      <c r="D87" s="212" t="s">
        <v>247</v>
      </c>
      <c r="E87" s="209">
        <v>6</v>
      </c>
      <c r="F87" s="209">
        <v>2600</v>
      </c>
      <c r="G87" s="214">
        <f t="shared" ref="G87:G88" si="96">F87/E87</f>
        <v>433.33333333333331</v>
      </c>
      <c r="H87" s="501">
        <f>AVERAGE(G87:G101)</f>
        <v>433.33333333333331</v>
      </c>
      <c r="I87" s="215">
        <f>AVERAGE(P87,U87,Z87,AE87,AJ87,AO87,AT87)</f>
        <v>6</v>
      </c>
      <c r="J87" s="215">
        <f>AVERAGE(Q87,V87,AA87,AF87,AK87,AP87,AU87)</f>
        <v>2163.7144679742328</v>
      </c>
      <c r="K87" s="216">
        <f>AVERAGE(R87,W87,AB87,AG87,AL87,AQ87,AV87)</f>
        <v>360.61907799570548</v>
      </c>
      <c r="L87" s="502">
        <f>IFERROR(AVERAGE(K87:K101),"-")</f>
        <v>366.45033352073926</v>
      </c>
      <c r="M87" s="215">
        <f>RANK(K87, K$87:$K$101)</f>
        <v>2</v>
      </c>
      <c r="N87" s="460"/>
      <c r="O87" s="460"/>
      <c r="P87" s="213">
        <v>6</v>
      </c>
      <c r="Q87" s="213">
        <v>2105.3833605220093</v>
      </c>
      <c r="R87" s="214">
        <f t="shared" ref="R87:R88" si="97">Q87/P87</f>
        <v>350.89722675366824</v>
      </c>
      <c r="S87" s="211">
        <f>RANK(R87, R$87:R$101)</f>
        <v>2</v>
      </c>
      <c r="T87" s="501">
        <f>AVERAGE(R87:R101)</f>
        <v>361.37166735834325</v>
      </c>
      <c r="U87" s="213">
        <v>6</v>
      </c>
      <c r="V87" s="213">
        <v>2139.677419354849</v>
      </c>
      <c r="W87" s="214">
        <f t="shared" ref="W87:W88" si="98">V87/U87</f>
        <v>356.61290322580817</v>
      </c>
      <c r="X87" s="211">
        <f>RANK(W87, W$87:W$101)</f>
        <v>2</v>
      </c>
      <c r="Y87" s="501">
        <f>AVERAGE(W87:W101)</f>
        <v>364.23261128472495</v>
      </c>
      <c r="Z87" s="213">
        <v>6</v>
      </c>
      <c r="AA87" s="213">
        <v>2160.0000000000018</v>
      </c>
      <c r="AB87" s="214">
        <f t="shared" ref="AB87:AB88" si="99">AA87/Z87</f>
        <v>360.00000000000028</v>
      </c>
      <c r="AC87" s="211">
        <f>RANK(AB87, AB$87:AB$101)</f>
        <v>2</v>
      </c>
      <c r="AD87" s="501">
        <f>AVERAGE(AB87:AB101)</f>
        <v>365.96938775510171</v>
      </c>
      <c r="AE87" s="213">
        <v>6</v>
      </c>
      <c r="AF87" s="213">
        <v>2176.7441860465178</v>
      </c>
      <c r="AG87" s="214">
        <f t="shared" ref="AG87:AG88" si="100">AF87/AE87</f>
        <v>362.79069767441962</v>
      </c>
      <c r="AH87" s="211">
        <f>RANK(AG87, AG$87:AG$101)</f>
        <v>2</v>
      </c>
      <c r="AI87" s="501">
        <f>AVERAGE(AG87:AG101)</f>
        <v>367.42549959097857</v>
      </c>
      <c r="AJ87" s="213">
        <v>6</v>
      </c>
      <c r="AK87" s="213">
        <v>2181.2658227848133</v>
      </c>
      <c r="AL87" s="214">
        <f t="shared" ref="AL87:AL88" si="101">AK87/AJ87</f>
        <v>363.5443037974689</v>
      </c>
      <c r="AM87" s="211">
        <f>RANK(AL87, AL$87:AL$101)</f>
        <v>2</v>
      </c>
      <c r="AN87" s="501">
        <f>AVERAGE(AL87:AL101)</f>
        <v>368.00661015805946</v>
      </c>
      <c r="AO87" s="213">
        <v>6</v>
      </c>
      <c r="AP87" s="213">
        <v>2180.7429871114509</v>
      </c>
      <c r="AQ87" s="214">
        <f t="shared" ref="AQ87:AQ88" si="102">AP87/AO87</f>
        <v>363.45716451857515</v>
      </c>
      <c r="AR87" s="211">
        <f>RANK(AQ87, AQ$87:AQ$101)</f>
        <v>2</v>
      </c>
      <c r="AS87" s="501">
        <f>AVERAGE(AQ87:AQ101)</f>
        <v>368.02926218877587</v>
      </c>
      <c r="AT87" s="213">
        <v>6</v>
      </c>
      <c r="AU87" s="213">
        <v>2202.1874999999891</v>
      </c>
      <c r="AV87" s="214">
        <f t="shared" ref="AV87:AV88" si="103">AU87/AT87</f>
        <v>367.03124999999818</v>
      </c>
      <c r="AW87" s="211">
        <f>RANK(AV87, AV$87:AV$101)</f>
        <v>2</v>
      </c>
      <c r="AX87" s="501">
        <f>AVERAGE(AV87:AV101)</f>
        <v>370.11729630919137</v>
      </c>
    </row>
    <row r="88" spans="2:50" ht="14.25" hidden="1" customHeight="1" outlineLevel="1">
      <c r="B88" s="460"/>
      <c r="C88" s="209">
        <v>2</v>
      </c>
      <c r="D88" s="212" t="s">
        <v>248</v>
      </c>
      <c r="E88" s="209">
        <v>6</v>
      </c>
      <c r="F88" s="209">
        <v>2600</v>
      </c>
      <c r="G88" s="214">
        <f t="shared" si="96"/>
        <v>433.33333333333331</v>
      </c>
      <c r="H88" s="501"/>
      <c r="I88" s="215">
        <f t="shared" ref="I88:K88" si="104">AVERAGE(P88,U88,Z88,AE88,AJ88,AO88,AT88)</f>
        <v>6</v>
      </c>
      <c r="J88" s="215">
        <f t="shared" si="104"/>
        <v>2233.6895342746388</v>
      </c>
      <c r="K88" s="216">
        <f t="shared" si="104"/>
        <v>372.2815890457731</v>
      </c>
      <c r="L88" s="502"/>
      <c r="M88" s="215">
        <f>RANK(K88, K$87:$K$101)</f>
        <v>1</v>
      </c>
      <c r="N88" s="460"/>
      <c r="O88" s="460"/>
      <c r="P88" s="213">
        <v>6</v>
      </c>
      <c r="Q88" s="213">
        <v>2231.0766477781094</v>
      </c>
      <c r="R88" s="214">
        <f t="shared" si="97"/>
        <v>371.84610796301826</v>
      </c>
      <c r="S88" s="211">
        <f t="shared" ref="S88" si="105">RANK(R88, R$87:R$101)</f>
        <v>1</v>
      </c>
      <c r="T88" s="501"/>
      <c r="U88" s="213">
        <v>6</v>
      </c>
      <c r="V88" s="213">
        <v>2231.1139160618504</v>
      </c>
      <c r="W88" s="214">
        <f t="shared" si="98"/>
        <v>371.85231934364174</v>
      </c>
      <c r="X88" s="211">
        <f t="shared" ref="X88" si="106">RANK(W88, W$87:W$101)</f>
        <v>1</v>
      </c>
      <c r="Y88" s="501"/>
      <c r="Z88" s="213">
        <v>6</v>
      </c>
      <c r="AA88" s="213">
        <v>2231.6326530612187</v>
      </c>
      <c r="AB88" s="214">
        <f t="shared" si="99"/>
        <v>371.93877551020313</v>
      </c>
      <c r="AC88" s="211">
        <f t="shared" ref="AC88" si="107">RANK(AB88, AB$87:AB$101)</f>
        <v>1</v>
      </c>
      <c r="AD88" s="501"/>
      <c r="AE88" s="213">
        <v>6</v>
      </c>
      <c r="AF88" s="213">
        <v>2232.3618090452251</v>
      </c>
      <c r="AG88" s="214">
        <f t="shared" si="100"/>
        <v>372.06030150753753</v>
      </c>
      <c r="AH88" s="211">
        <f t="shared" ref="AH88" si="108">RANK(AG88, AG$87:AG$101)</f>
        <v>1</v>
      </c>
      <c r="AI88" s="501"/>
      <c r="AJ88" s="213">
        <v>6</v>
      </c>
      <c r="AK88" s="213">
        <v>2234.8134991119</v>
      </c>
      <c r="AL88" s="214">
        <f t="shared" si="101"/>
        <v>372.46891651865002</v>
      </c>
      <c r="AM88" s="211">
        <f t="shared" ref="AM88" si="109">RANK(AL88, AL$87:AL$101)</f>
        <v>1</v>
      </c>
      <c r="AN88" s="501"/>
      <c r="AO88" s="213">
        <v>6</v>
      </c>
      <c r="AP88" s="213">
        <v>2235.6081591538596</v>
      </c>
      <c r="AQ88" s="214">
        <f t="shared" si="102"/>
        <v>372.60135985897659</v>
      </c>
      <c r="AR88" s="211">
        <f t="shared" ref="AR88" si="110">RANK(AQ88, AQ$87:AQ$101)</f>
        <v>1</v>
      </c>
      <c r="AS88" s="501"/>
      <c r="AT88" s="213">
        <v>6</v>
      </c>
      <c r="AU88" s="213">
        <v>2239.2200557103074</v>
      </c>
      <c r="AV88" s="214">
        <f t="shared" si="103"/>
        <v>373.20334261838457</v>
      </c>
      <c r="AW88" s="211">
        <f t="shared" ref="AW88" si="111">RANK(AV88, AV$87:AV$101)</f>
        <v>1</v>
      </c>
      <c r="AX88" s="501"/>
    </row>
    <row r="89" spans="2:50" ht="14.25" hidden="1" customHeight="1" outlineLevel="1">
      <c r="B89" s="460"/>
      <c r="C89" s="209">
        <v>3</v>
      </c>
      <c r="D89" s="212"/>
      <c r="E89" s="209"/>
      <c r="F89" s="209"/>
      <c r="G89" s="214"/>
      <c r="H89" s="501"/>
      <c r="I89" s="215"/>
      <c r="J89" s="215"/>
      <c r="K89" s="216"/>
      <c r="L89" s="502"/>
      <c r="M89" s="215"/>
      <c r="N89" s="460"/>
      <c r="O89" s="460"/>
      <c r="P89" s="209"/>
      <c r="Q89" s="209"/>
      <c r="R89" s="214"/>
      <c r="S89" s="211"/>
      <c r="T89" s="501"/>
      <c r="U89" s="209"/>
      <c r="V89" s="209"/>
      <c r="W89" s="214"/>
      <c r="X89" s="211"/>
      <c r="Y89" s="501"/>
      <c r="Z89" s="209"/>
      <c r="AA89" s="209"/>
      <c r="AB89" s="214"/>
      <c r="AC89" s="211"/>
      <c r="AD89" s="501"/>
      <c r="AE89" s="209"/>
      <c r="AF89" s="209"/>
      <c r="AG89" s="214"/>
      <c r="AH89" s="211"/>
      <c r="AI89" s="501"/>
      <c r="AJ89" s="209"/>
      <c r="AK89" s="209"/>
      <c r="AL89" s="214"/>
      <c r="AM89" s="211"/>
      <c r="AN89" s="501"/>
      <c r="AO89" s="209"/>
      <c r="AP89" s="209"/>
      <c r="AQ89" s="214"/>
      <c r="AR89" s="211"/>
      <c r="AS89" s="501"/>
      <c r="AT89" s="209"/>
      <c r="AU89" s="209"/>
      <c r="AV89" s="214"/>
      <c r="AW89" s="211"/>
      <c r="AX89" s="501"/>
    </row>
    <row r="90" spans="2:50" ht="14.25" hidden="1" customHeight="1" outlineLevel="1">
      <c r="B90" s="460"/>
      <c r="C90" s="209">
        <v>4</v>
      </c>
      <c r="D90" s="212"/>
      <c r="E90" s="209"/>
      <c r="F90" s="209"/>
      <c r="G90" s="214"/>
      <c r="H90" s="501"/>
      <c r="I90" s="215"/>
      <c r="J90" s="215"/>
      <c r="K90" s="216"/>
      <c r="L90" s="502"/>
      <c r="M90" s="215"/>
      <c r="N90" s="460"/>
      <c r="O90" s="460"/>
      <c r="P90" s="209"/>
      <c r="Q90" s="209"/>
      <c r="R90" s="214"/>
      <c r="S90" s="211"/>
      <c r="T90" s="501"/>
      <c r="U90" s="209"/>
      <c r="V90" s="209"/>
      <c r="W90" s="214"/>
      <c r="X90" s="211"/>
      <c r="Y90" s="501"/>
      <c r="Z90" s="209"/>
      <c r="AA90" s="209"/>
      <c r="AB90" s="214"/>
      <c r="AC90" s="211"/>
      <c r="AD90" s="501"/>
      <c r="AE90" s="209"/>
      <c r="AF90" s="209"/>
      <c r="AG90" s="214"/>
      <c r="AH90" s="211"/>
      <c r="AI90" s="501"/>
      <c r="AJ90" s="209"/>
      <c r="AK90" s="209"/>
      <c r="AL90" s="214"/>
      <c r="AM90" s="211"/>
      <c r="AN90" s="501"/>
      <c r="AO90" s="209"/>
      <c r="AP90" s="209"/>
      <c r="AQ90" s="214"/>
      <c r="AR90" s="211"/>
      <c r="AS90" s="501"/>
      <c r="AT90" s="209"/>
      <c r="AU90" s="209"/>
      <c r="AV90" s="214"/>
      <c r="AW90" s="211"/>
      <c r="AX90" s="501"/>
    </row>
    <row r="91" spans="2:50" ht="14.25" hidden="1" customHeight="1" outlineLevel="1">
      <c r="B91" s="460"/>
      <c r="C91" s="209">
        <v>5</v>
      </c>
      <c r="D91" s="212"/>
      <c r="E91" s="209"/>
      <c r="F91" s="209"/>
      <c r="G91" s="214"/>
      <c r="H91" s="501"/>
      <c r="I91" s="215"/>
      <c r="J91" s="215"/>
      <c r="K91" s="216"/>
      <c r="L91" s="502"/>
      <c r="M91" s="215"/>
      <c r="N91" s="460"/>
      <c r="O91" s="460"/>
      <c r="P91" s="209"/>
      <c r="Q91" s="209"/>
      <c r="R91" s="214"/>
      <c r="S91" s="211"/>
      <c r="T91" s="501"/>
      <c r="U91" s="209"/>
      <c r="V91" s="209"/>
      <c r="W91" s="214"/>
      <c r="X91" s="211"/>
      <c r="Y91" s="501"/>
      <c r="Z91" s="209"/>
      <c r="AA91" s="209"/>
      <c r="AB91" s="214"/>
      <c r="AC91" s="211"/>
      <c r="AD91" s="501"/>
      <c r="AE91" s="209"/>
      <c r="AF91" s="209"/>
      <c r="AG91" s="214"/>
      <c r="AH91" s="211"/>
      <c r="AI91" s="501"/>
      <c r="AJ91" s="209"/>
      <c r="AK91" s="209"/>
      <c r="AL91" s="214"/>
      <c r="AM91" s="211"/>
      <c r="AN91" s="501"/>
      <c r="AO91" s="209"/>
      <c r="AP91" s="209"/>
      <c r="AQ91" s="214"/>
      <c r="AR91" s="211"/>
      <c r="AS91" s="501"/>
      <c r="AT91" s="209"/>
      <c r="AU91" s="209"/>
      <c r="AV91" s="214"/>
      <c r="AW91" s="211"/>
      <c r="AX91" s="501"/>
    </row>
    <row r="92" spans="2:50" ht="14.25" hidden="1" customHeight="1" outlineLevel="1">
      <c r="B92" s="460"/>
      <c r="C92" s="209">
        <v>6</v>
      </c>
      <c r="D92" s="212"/>
      <c r="E92" s="209"/>
      <c r="F92" s="209"/>
      <c r="G92" s="214"/>
      <c r="H92" s="501"/>
      <c r="I92" s="215"/>
      <c r="J92" s="215"/>
      <c r="K92" s="216"/>
      <c r="L92" s="502"/>
      <c r="M92" s="215"/>
      <c r="N92" s="460"/>
      <c r="O92" s="460"/>
      <c r="P92" s="209"/>
      <c r="Q92" s="209"/>
      <c r="R92" s="214"/>
      <c r="S92" s="211"/>
      <c r="T92" s="501"/>
      <c r="U92" s="209"/>
      <c r="V92" s="209"/>
      <c r="W92" s="214"/>
      <c r="X92" s="211"/>
      <c r="Y92" s="501"/>
      <c r="Z92" s="209"/>
      <c r="AA92" s="209"/>
      <c r="AB92" s="214"/>
      <c r="AC92" s="211"/>
      <c r="AD92" s="501"/>
      <c r="AE92" s="209"/>
      <c r="AF92" s="209"/>
      <c r="AG92" s="214"/>
      <c r="AH92" s="211"/>
      <c r="AI92" s="501"/>
      <c r="AJ92" s="209"/>
      <c r="AK92" s="209"/>
      <c r="AL92" s="214"/>
      <c r="AM92" s="211"/>
      <c r="AN92" s="501"/>
      <c r="AO92" s="209"/>
      <c r="AP92" s="209"/>
      <c r="AQ92" s="214"/>
      <c r="AR92" s="211"/>
      <c r="AS92" s="501"/>
      <c r="AT92" s="209"/>
      <c r="AU92" s="209"/>
      <c r="AV92" s="214"/>
      <c r="AW92" s="211"/>
      <c r="AX92" s="501"/>
    </row>
    <row r="93" spans="2:50" ht="14.25" hidden="1" customHeight="1" outlineLevel="1">
      <c r="B93" s="460"/>
      <c r="C93" s="209">
        <v>7</v>
      </c>
      <c r="D93" s="212"/>
      <c r="E93" s="209"/>
      <c r="F93" s="209"/>
      <c r="G93" s="214"/>
      <c r="H93" s="501"/>
      <c r="I93" s="215"/>
      <c r="J93" s="215"/>
      <c r="K93" s="216"/>
      <c r="L93" s="502"/>
      <c r="M93" s="215"/>
      <c r="N93" s="460"/>
      <c r="O93" s="460"/>
      <c r="P93" s="209"/>
      <c r="Q93" s="209"/>
      <c r="R93" s="214"/>
      <c r="S93" s="211"/>
      <c r="T93" s="501"/>
      <c r="U93" s="209"/>
      <c r="V93" s="209"/>
      <c r="W93" s="214"/>
      <c r="X93" s="211"/>
      <c r="Y93" s="501"/>
      <c r="Z93" s="209"/>
      <c r="AA93" s="209"/>
      <c r="AB93" s="214"/>
      <c r="AC93" s="211"/>
      <c r="AD93" s="501"/>
      <c r="AE93" s="209"/>
      <c r="AF93" s="209"/>
      <c r="AG93" s="214"/>
      <c r="AH93" s="211"/>
      <c r="AI93" s="501"/>
      <c r="AJ93" s="209"/>
      <c r="AK93" s="209"/>
      <c r="AL93" s="214"/>
      <c r="AM93" s="211"/>
      <c r="AN93" s="501"/>
      <c r="AO93" s="209"/>
      <c r="AP93" s="209"/>
      <c r="AQ93" s="214"/>
      <c r="AR93" s="211"/>
      <c r="AS93" s="501"/>
      <c r="AT93" s="209"/>
      <c r="AU93" s="209"/>
      <c r="AV93" s="214"/>
      <c r="AW93" s="211"/>
      <c r="AX93" s="501"/>
    </row>
    <row r="94" spans="2:50" ht="14.25" hidden="1" customHeight="1" outlineLevel="1">
      <c r="B94" s="460"/>
      <c r="C94" s="209">
        <v>8</v>
      </c>
      <c r="D94" s="212"/>
      <c r="E94" s="209"/>
      <c r="F94" s="209"/>
      <c r="G94" s="214"/>
      <c r="H94" s="501"/>
      <c r="I94" s="215"/>
      <c r="J94" s="215"/>
      <c r="K94" s="216"/>
      <c r="L94" s="502"/>
      <c r="M94" s="215"/>
      <c r="N94" s="460"/>
      <c r="O94" s="460"/>
      <c r="P94" s="209"/>
      <c r="Q94" s="209"/>
      <c r="R94" s="214"/>
      <c r="S94" s="211"/>
      <c r="T94" s="501"/>
      <c r="U94" s="209"/>
      <c r="V94" s="209"/>
      <c r="W94" s="214"/>
      <c r="X94" s="211"/>
      <c r="Y94" s="501"/>
      <c r="Z94" s="209"/>
      <c r="AA94" s="209"/>
      <c r="AB94" s="214"/>
      <c r="AC94" s="211"/>
      <c r="AD94" s="501"/>
      <c r="AE94" s="209"/>
      <c r="AF94" s="209"/>
      <c r="AG94" s="214"/>
      <c r="AH94" s="211"/>
      <c r="AI94" s="501"/>
      <c r="AJ94" s="209"/>
      <c r="AK94" s="209"/>
      <c r="AL94" s="214"/>
      <c r="AM94" s="211"/>
      <c r="AN94" s="501"/>
      <c r="AO94" s="209"/>
      <c r="AP94" s="209"/>
      <c r="AQ94" s="214"/>
      <c r="AR94" s="211"/>
      <c r="AS94" s="501"/>
      <c r="AT94" s="209"/>
      <c r="AU94" s="209"/>
      <c r="AV94" s="214"/>
      <c r="AW94" s="211"/>
      <c r="AX94" s="501"/>
    </row>
    <row r="95" spans="2:50" ht="14.25" hidden="1" customHeight="1" outlineLevel="1">
      <c r="B95" s="460"/>
      <c r="C95" s="209">
        <v>9</v>
      </c>
      <c r="D95" s="212"/>
      <c r="E95" s="209"/>
      <c r="F95" s="209"/>
      <c r="G95" s="214"/>
      <c r="H95" s="501"/>
      <c r="I95" s="215"/>
      <c r="J95" s="215"/>
      <c r="K95" s="216"/>
      <c r="L95" s="502"/>
      <c r="M95" s="215"/>
      <c r="N95" s="460"/>
      <c r="O95" s="460"/>
      <c r="P95" s="209"/>
      <c r="Q95" s="209"/>
      <c r="R95" s="214"/>
      <c r="S95" s="211"/>
      <c r="T95" s="501"/>
      <c r="U95" s="209"/>
      <c r="V95" s="209"/>
      <c r="W95" s="214"/>
      <c r="X95" s="211"/>
      <c r="Y95" s="501"/>
      <c r="Z95" s="209"/>
      <c r="AA95" s="209"/>
      <c r="AB95" s="214"/>
      <c r="AC95" s="211"/>
      <c r="AD95" s="501"/>
      <c r="AE95" s="209"/>
      <c r="AF95" s="209"/>
      <c r="AG95" s="214"/>
      <c r="AH95" s="211"/>
      <c r="AI95" s="501"/>
      <c r="AJ95" s="209"/>
      <c r="AK95" s="209"/>
      <c r="AL95" s="214"/>
      <c r="AM95" s="211"/>
      <c r="AN95" s="501"/>
      <c r="AO95" s="209"/>
      <c r="AP95" s="209"/>
      <c r="AQ95" s="214"/>
      <c r="AR95" s="211"/>
      <c r="AS95" s="501"/>
      <c r="AT95" s="209"/>
      <c r="AU95" s="209"/>
      <c r="AV95" s="214"/>
      <c r="AW95" s="211"/>
      <c r="AX95" s="501"/>
    </row>
    <row r="96" spans="2:50" ht="14.25" hidden="1" customHeight="1" outlineLevel="1">
      <c r="B96" s="460"/>
      <c r="C96" s="209">
        <v>10</v>
      </c>
      <c r="D96" s="212"/>
      <c r="E96" s="209"/>
      <c r="F96" s="209"/>
      <c r="G96" s="214"/>
      <c r="H96" s="501"/>
      <c r="I96" s="215"/>
      <c r="J96" s="215"/>
      <c r="K96" s="216"/>
      <c r="L96" s="502"/>
      <c r="M96" s="215"/>
      <c r="N96" s="460"/>
      <c r="O96" s="460"/>
      <c r="P96" s="209"/>
      <c r="Q96" s="209"/>
      <c r="R96" s="214"/>
      <c r="S96" s="211"/>
      <c r="T96" s="501"/>
      <c r="U96" s="209"/>
      <c r="V96" s="209"/>
      <c r="W96" s="214"/>
      <c r="X96" s="211"/>
      <c r="Y96" s="501"/>
      <c r="Z96" s="209"/>
      <c r="AA96" s="209"/>
      <c r="AB96" s="214"/>
      <c r="AC96" s="211"/>
      <c r="AD96" s="501"/>
      <c r="AE96" s="209"/>
      <c r="AF96" s="209"/>
      <c r="AG96" s="214"/>
      <c r="AH96" s="211"/>
      <c r="AI96" s="501"/>
      <c r="AJ96" s="209"/>
      <c r="AK96" s="209"/>
      <c r="AL96" s="214"/>
      <c r="AM96" s="211"/>
      <c r="AN96" s="501"/>
      <c r="AO96" s="209"/>
      <c r="AP96" s="209"/>
      <c r="AQ96" s="214"/>
      <c r="AR96" s="211"/>
      <c r="AS96" s="501"/>
      <c r="AT96" s="209"/>
      <c r="AU96" s="209"/>
      <c r="AV96" s="214"/>
      <c r="AW96" s="211"/>
      <c r="AX96" s="501"/>
    </row>
    <row r="97" spans="2:50" ht="14.25" hidden="1" customHeight="1" outlineLevel="1">
      <c r="B97" s="460"/>
      <c r="C97" s="209">
        <v>11</v>
      </c>
      <c r="D97" s="212"/>
      <c r="E97" s="209"/>
      <c r="F97" s="209"/>
      <c r="G97" s="214"/>
      <c r="H97" s="501"/>
      <c r="I97" s="215"/>
      <c r="J97" s="215"/>
      <c r="K97" s="216"/>
      <c r="L97" s="502"/>
      <c r="M97" s="215"/>
      <c r="N97" s="460"/>
      <c r="O97" s="460"/>
      <c r="P97" s="209"/>
      <c r="Q97" s="209"/>
      <c r="R97" s="214"/>
      <c r="S97" s="211"/>
      <c r="T97" s="501"/>
      <c r="U97" s="209"/>
      <c r="V97" s="209"/>
      <c r="W97" s="214"/>
      <c r="X97" s="211"/>
      <c r="Y97" s="501"/>
      <c r="Z97" s="209"/>
      <c r="AA97" s="209"/>
      <c r="AB97" s="214"/>
      <c r="AC97" s="211"/>
      <c r="AD97" s="501"/>
      <c r="AE97" s="209"/>
      <c r="AF97" s="209"/>
      <c r="AG97" s="214"/>
      <c r="AH97" s="211"/>
      <c r="AI97" s="501"/>
      <c r="AJ97" s="209"/>
      <c r="AK97" s="209"/>
      <c r="AL97" s="214"/>
      <c r="AM97" s="211"/>
      <c r="AN97" s="501"/>
      <c r="AO97" s="209"/>
      <c r="AP97" s="209"/>
      <c r="AQ97" s="214"/>
      <c r="AR97" s="211"/>
      <c r="AS97" s="501"/>
      <c r="AT97" s="209"/>
      <c r="AU97" s="209"/>
      <c r="AV97" s="214"/>
      <c r="AW97" s="211"/>
      <c r="AX97" s="501"/>
    </row>
    <row r="98" spans="2:50" ht="14.25" hidden="1" customHeight="1" outlineLevel="1">
      <c r="B98" s="460"/>
      <c r="C98" s="209">
        <v>12</v>
      </c>
      <c r="D98" s="212"/>
      <c r="E98" s="209"/>
      <c r="F98" s="209"/>
      <c r="G98" s="214"/>
      <c r="H98" s="501"/>
      <c r="I98" s="215"/>
      <c r="J98" s="215"/>
      <c r="K98" s="216"/>
      <c r="L98" s="502"/>
      <c r="M98" s="215"/>
      <c r="N98" s="460"/>
      <c r="O98" s="460"/>
      <c r="P98" s="209"/>
      <c r="Q98" s="209"/>
      <c r="R98" s="214"/>
      <c r="S98" s="211"/>
      <c r="T98" s="501"/>
      <c r="U98" s="209"/>
      <c r="V98" s="209"/>
      <c r="W98" s="214"/>
      <c r="X98" s="211"/>
      <c r="Y98" s="501"/>
      <c r="Z98" s="209"/>
      <c r="AA98" s="209"/>
      <c r="AB98" s="214"/>
      <c r="AC98" s="211"/>
      <c r="AD98" s="501"/>
      <c r="AE98" s="209"/>
      <c r="AF98" s="209"/>
      <c r="AG98" s="214"/>
      <c r="AH98" s="211"/>
      <c r="AI98" s="501"/>
      <c r="AJ98" s="209"/>
      <c r="AK98" s="209"/>
      <c r="AL98" s="214"/>
      <c r="AM98" s="211"/>
      <c r="AN98" s="501"/>
      <c r="AO98" s="209"/>
      <c r="AP98" s="209"/>
      <c r="AQ98" s="214"/>
      <c r="AR98" s="211"/>
      <c r="AS98" s="501"/>
      <c r="AT98" s="209"/>
      <c r="AU98" s="209"/>
      <c r="AV98" s="214"/>
      <c r="AW98" s="211"/>
      <c r="AX98" s="501"/>
    </row>
    <row r="99" spans="2:50" ht="14.25" hidden="1" customHeight="1" outlineLevel="1">
      <c r="B99" s="460"/>
      <c r="C99" s="209">
        <v>13</v>
      </c>
      <c r="D99" s="212"/>
      <c r="E99" s="209"/>
      <c r="F99" s="209"/>
      <c r="G99" s="214"/>
      <c r="H99" s="501"/>
      <c r="I99" s="215"/>
      <c r="J99" s="215"/>
      <c r="K99" s="216"/>
      <c r="L99" s="502"/>
      <c r="M99" s="215"/>
      <c r="N99" s="460"/>
      <c r="O99" s="460"/>
      <c r="P99" s="209"/>
      <c r="Q99" s="209"/>
      <c r="R99" s="214"/>
      <c r="S99" s="211"/>
      <c r="T99" s="501"/>
      <c r="U99" s="209"/>
      <c r="V99" s="209"/>
      <c r="W99" s="214"/>
      <c r="X99" s="211"/>
      <c r="Y99" s="501"/>
      <c r="Z99" s="209"/>
      <c r="AA99" s="209"/>
      <c r="AB99" s="214"/>
      <c r="AC99" s="211"/>
      <c r="AD99" s="501"/>
      <c r="AE99" s="209"/>
      <c r="AF99" s="209"/>
      <c r="AG99" s="214"/>
      <c r="AH99" s="211"/>
      <c r="AI99" s="501"/>
      <c r="AJ99" s="209"/>
      <c r="AK99" s="209"/>
      <c r="AL99" s="214"/>
      <c r="AM99" s="211"/>
      <c r="AN99" s="501"/>
      <c r="AO99" s="209"/>
      <c r="AP99" s="209"/>
      <c r="AQ99" s="214"/>
      <c r="AR99" s="211"/>
      <c r="AS99" s="501"/>
      <c r="AT99" s="209"/>
      <c r="AU99" s="209"/>
      <c r="AV99" s="214"/>
      <c r="AW99" s="211"/>
      <c r="AX99" s="501"/>
    </row>
    <row r="100" spans="2:50" ht="14.25" hidden="1" customHeight="1" outlineLevel="1">
      <c r="B100" s="460"/>
      <c r="C100" s="209">
        <v>14</v>
      </c>
      <c r="D100" s="212"/>
      <c r="E100" s="209"/>
      <c r="F100" s="209"/>
      <c r="G100" s="214"/>
      <c r="H100" s="501"/>
      <c r="I100" s="215"/>
      <c r="J100" s="215"/>
      <c r="K100" s="216"/>
      <c r="L100" s="502"/>
      <c r="M100" s="215"/>
      <c r="N100" s="460"/>
      <c r="O100" s="460"/>
      <c r="P100" s="209"/>
      <c r="Q100" s="209"/>
      <c r="R100" s="214"/>
      <c r="S100" s="211"/>
      <c r="T100" s="501"/>
      <c r="U100" s="209"/>
      <c r="V100" s="209"/>
      <c r="W100" s="214"/>
      <c r="X100" s="211"/>
      <c r="Y100" s="501"/>
      <c r="Z100" s="209"/>
      <c r="AA100" s="209"/>
      <c r="AB100" s="214"/>
      <c r="AC100" s="211"/>
      <c r="AD100" s="501"/>
      <c r="AE100" s="209"/>
      <c r="AF100" s="209"/>
      <c r="AG100" s="214"/>
      <c r="AH100" s="211"/>
      <c r="AI100" s="501"/>
      <c r="AJ100" s="209"/>
      <c r="AK100" s="209"/>
      <c r="AL100" s="214"/>
      <c r="AM100" s="211"/>
      <c r="AN100" s="501"/>
      <c r="AO100" s="209"/>
      <c r="AP100" s="209"/>
      <c r="AQ100" s="214"/>
      <c r="AR100" s="211"/>
      <c r="AS100" s="501"/>
      <c r="AT100" s="209"/>
      <c r="AU100" s="209"/>
      <c r="AV100" s="214"/>
      <c r="AW100" s="211"/>
      <c r="AX100" s="501"/>
    </row>
    <row r="101" spans="2:50" ht="14.25" hidden="1" customHeight="1" outlineLevel="1">
      <c r="B101" s="460"/>
      <c r="C101" s="209">
        <v>15</v>
      </c>
      <c r="D101" s="212"/>
      <c r="E101" s="209"/>
      <c r="F101" s="209"/>
      <c r="G101" s="214"/>
      <c r="H101" s="501"/>
      <c r="I101" s="215"/>
      <c r="J101" s="215"/>
      <c r="K101" s="216"/>
      <c r="L101" s="502"/>
      <c r="M101" s="215"/>
      <c r="N101" s="460"/>
      <c r="O101" s="460"/>
      <c r="P101" s="209"/>
      <c r="Q101" s="213"/>
      <c r="R101" s="214"/>
      <c r="S101" s="211"/>
      <c r="T101" s="501"/>
      <c r="U101" s="209"/>
      <c r="V101" s="209"/>
      <c r="W101" s="214"/>
      <c r="X101" s="211"/>
      <c r="Y101" s="501"/>
      <c r="Z101" s="209"/>
      <c r="AA101" s="209"/>
      <c r="AB101" s="214"/>
      <c r="AC101" s="211"/>
      <c r="AD101" s="501"/>
      <c r="AE101" s="209"/>
      <c r="AF101" s="209"/>
      <c r="AG101" s="214"/>
      <c r="AH101" s="211"/>
      <c r="AI101" s="501"/>
      <c r="AJ101" s="209"/>
      <c r="AK101" s="209"/>
      <c r="AL101" s="214"/>
      <c r="AM101" s="211"/>
      <c r="AN101" s="501"/>
      <c r="AO101" s="209"/>
      <c r="AP101" s="209"/>
      <c r="AQ101" s="214"/>
      <c r="AR101" s="211"/>
      <c r="AS101" s="501"/>
      <c r="AT101" s="209"/>
      <c r="AU101" s="209"/>
      <c r="AV101" s="214"/>
      <c r="AW101" s="211"/>
      <c r="AX101" s="501"/>
    </row>
    <row r="102" spans="2:50" ht="14.25" customHeight="1" collapsed="1">
      <c r="B102" s="552" t="s">
        <v>203</v>
      </c>
      <c r="C102" s="503"/>
      <c r="D102" s="503"/>
      <c r="E102" s="503"/>
      <c r="F102" s="503"/>
      <c r="G102" s="503"/>
      <c r="H102" s="503"/>
      <c r="I102" s="503"/>
      <c r="J102" s="503"/>
      <c r="K102" s="503"/>
      <c r="L102" s="503"/>
      <c r="M102" s="504"/>
      <c r="N102" s="521" t="s">
        <v>128</v>
      </c>
      <c r="O102" s="521" t="s">
        <v>77</v>
      </c>
      <c r="P102" s="559">
        <f>AT82+1</f>
        <v>45902</v>
      </c>
      <c r="Q102" s="560"/>
      <c r="R102" s="560"/>
      <c r="S102" s="560"/>
      <c r="T102" s="560"/>
      <c r="U102" s="561">
        <f>P102+1</f>
        <v>45903</v>
      </c>
      <c r="V102" s="562"/>
      <c r="W102" s="562"/>
      <c r="X102" s="562"/>
      <c r="Y102" s="562"/>
      <c r="Z102" s="559">
        <f t="shared" ref="Z102" si="112">U102+1</f>
        <v>45904</v>
      </c>
      <c r="AA102" s="560"/>
      <c r="AB102" s="560"/>
      <c r="AC102" s="560"/>
      <c r="AD102" s="560"/>
      <c r="AE102" s="561">
        <f t="shared" ref="AE102" si="113">Z102+1</f>
        <v>45905</v>
      </c>
      <c r="AF102" s="562"/>
      <c r="AG102" s="562"/>
      <c r="AH102" s="562"/>
      <c r="AI102" s="562"/>
      <c r="AJ102" s="563">
        <f t="shared" ref="AJ102" si="114">AE102+1</f>
        <v>45906</v>
      </c>
      <c r="AK102" s="564"/>
      <c r="AL102" s="564"/>
      <c r="AM102" s="564"/>
      <c r="AN102" s="565"/>
      <c r="AO102" s="561">
        <f t="shared" ref="AO102" si="115">AJ102+1</f>
        <v>45907</v>
      </c>
      <c r="AP102" s="562"/>
      <c r="AQ102" s="562"/>
      <c r="AR102" s="562"/>
      <c r="AS102" s="562"/>
      <c r="AT102" s="563">
        <f t="shared" ref="AT102" si="116">AO102+1</f>
        <v>45908</v>
      </c>
      <c r="AU102" s="564"/>
      <c r="AV102" s="564"/>
      <c r="AW102" s="564"/>
      <c r="AX102" s="565"/>
    </row>
    <row r="103" spans="2:50" ht="14.25" customHeight="1">
      <c r="B103" s="505"/>
      <c r="C103" s="505"/>
      <c r="D103" s="505"/>
      <c r="E103" s="505"/>
      <c r="F103" s="505"/>
      <c r="G103" s="505"/>
      <c r="H103" s="505"/>
      <c r="I103" s="505"/>
      <c r="J103" s="505"/>
      <c r="K103" s="505"/>
      <c r="L103" s="505"/>
      <c r="M103" s="506"/>
      <c r="N103" s="523"/>
      <c r="O103" s="523"/>
      <c r="P103" s="566">
        <f>P102</f>
        <v>45902</v>
      </c>
      <c r="Q103" s="566"/>
      <c r="R103" s="566"/>
      <c r="S103" s="566"/>
      <c r="T103" s="566"/>
      <c r="U103" s="567">
        <f>U102</f>
        <v>45903</v>
      </c>
      <c r="V103" s="567"/>
      <c r="W103" s="567"/>
      <c r="X103" s="567"/>
      <c r="Y103" s="567"/>
      <c r="Z103" s="566">
        <f t="shared" ref="Z103" si="117">Z102</f>
        <v>45904</v>
      </c>
      <c r="AA103" s="566"/>
      <c r="AB103" s="566"/>
      <c r="AC103" s="566"/>
      <c r="AD103" s="566"/>
      <c r="AE103" s="567">
        <f t="shared" ref="AE103" si="118">AE102</f>
        <v>45905</v>
      </c>
      <c r="AF103" s="567"/>
      <c r="AG103" s="567"/>
      <c r="AH103" s="567"/>
      <c r="AI103" s="567"/>
      <c r="AJ103" s="568">
        <f t="shared" ref="AJ103" si="119">AJ102</f>
        <v>45906</v>
      </c>
      <c r="AK103" s="569"/>
      <c r="AL103" s="569"/>
      <c r="AM103" s="569"/>
      <c r="AN103" s="570"/>
      <c r="AO103" s="567">
        <f t="shared" ref="AO103" si="120">AO102</f>
        <v>45907</v>
      </c>
      <c r="AP103" s="567"/>
      <c r="AQ103" s="567"/>
      <c r="AR103" s="567"/>
      <c r="AS103" s="567"/>
      <c r="AT103" s="568">
        <f t="shared" ref="AT103" si="121">AT102</f>
        <v>45908</v>
      </c>
      <c r="AU103" s="569"/>
      <c r="AV103" s="569"/>
      <c r="AW103" s="569"/>
      <c r="AX103" s="570"/>
    </row>
    <row r="104" spans="2:50" ht="14.25" customHeight="1">
      <c r="B104" s="460" t="s">
        <v>129</v>
      </c>
      <c r="C104" s="460" t="s">
        <v>130</v>
      </c>
      <c r="D104" s="460"/>
      <c r="E104" s="460" t="s">
        <v>131</v>
      </c>
      <c r="F104" s="460"/>
      <c r="G104" s="460"/>
      <c r="H104" s="460" t="s">
        <v>132</v>
      </c>
      <c r="I104" s="499" t="s">
        <v>133</v>
      </c>
      <c r="J104" s="499"/>
      <c r="K104" s="499"/>
      <c r="L104" s="499" t="s">
        <v>132</v>
      </c>
      <c r="M104" s="499" t="s">
        <v>134</v>
      </c>
      <c r="N104" s="460"/>
      <c r="O104" s="460" t="s">
        <v>135</v>
      </c>
      <c r="P104" s="460" t="s">
        <v>136</v>
      </c>
      <c r="Q104" s="460"/>
      <c r="R104" s="460"/>
      <c r="S104" s="460"/>
      <c r="T104" s="460" t="s">
        <v>132</v>
      </c>
      <c r="U104" s="460" t="s">
        <v>136</v>
      </c>
      <c r="V104" s="460"/>
      <c r="W104" s="460"/>
      <c r="X104" s="460"/>
      <c r="Y104" s="460" t="s">
        <v>132</v>
      </c>
      <c r="Z104" s="460" t="s">
        <v>136</v>
      </c>
      <c r="AA104" s="460"/>
      <c r="AB104" s="460"/>
      <c r="AC104" s="460"/>
      <c r="AD104" s="460" t="s">
        <v>132</v>
      </c>
      <c r="AE104" s="460" t="s">
        <v>136</v>
      </c>
      <c r="AF104" s="460"/>
      <c r="AG104" s="460"/>
      <c r="AH104" s="460"/>
      <c r="AI104" s="460" t="s">
        <v>132</v>
      </c>
      <c r="AJ104" s="460" t="s">
        <v>136</v>
      </c>
      <c r="AK104" s="460"/>
      <c r="AL104" s="460"/>
      <c r="AM104" s="460"/>
      <c r="AN104" s="460" t="s">
        <v>132</v>
      </c>
      <c r="AO104" s="460" t="s">
        <v>136</v>
      </c>
      <c r="AP104" s="460"/>
      <c r="AQ104" s="460"/>
      <c r="AR104" s="460"/>
      <c r="AS104" s="460" t="s">
        <v>132</v>
      </c>
      <c r="AT104" s="460" t="s">
        <v>136</v>
      </c>
      <c r="AU104" s="460"/>
      <c r="AV104" s="460"/>
      <c r="AW104" s="460"/>
      <c r="AX104" s="460" t="s">
        <v>132</v>
      </c>
    </row>
    <row r="105" spans="2:50" ht="14.25" customHeight="1">
      <c r="B105" s="460"/>
      <c r="C105" s="460"/>
      <c r="D105" s="460"/>
      <c r="E105" s="460" t="s">
        <v>137</v>
      </c>
      <c r="F105" s="460"/>
      <c r="G105" s="460"/>
      <c r="H105" s="460"/>
      <c r="I105" s="499" t="s">
        <v>137</v>
      </c>
      <c r="J105" s="499"/>
      <c r="K105" s="499"/>
      <c r="L105" s="499"/>
      <c r="M105" s="499"/>
      <c r="N105" s="460"/>
      <c r="O105" s="460"/>
      <c r="P105" s="460" t="s">
        <v>138</v>
      </c>
      <c r="Q105" s="460"/>
      <c r="R105" s="460"/>
      <c r="S105" s="460"/>
      <c r="T105" s="460"/>
      <c r="U105" s="460" t="s">
        <v>138</v>
      </c>
      <c r="V105" s="460"/>
      <c r="W105" s="460"/>
      <c r="X105" s="460"/>
      <c r="Y105" s="460"/>
      <c r="Z105" s="460" t="s">
        <v>138</v>
      </c>
      <c r="AA105" s="460"/>
      <c r="AB105" s="460"/>
      <c r="AC105" s="460"/>
      <c r="AD105" s="460"/>
      <c r="AE105" s="460" t="s">
        <v>138</v>
      </c>
      <c r="AF105" s="460"/>
      <c r="AG105" s="460"/>
      <c r="AH105" s="460"/>
      <c r="AI105" s="460"/>
      <c r="AJ105" s="460" t="s">
        <v>138</v>
      </c>
      <c r="AK105" s="460"/>
      <c r="AL105" s="460"/>
      <c r="AM105" s="460"/>
      <c r="AN105" s="460"/>
      <c r="AO105" s="460" t="s">
        <v>138</v>
      </c>
      <c r="AP105" s="460"/>
      <c r="AQ105" s="460"/>
      <c r="AR105" s="460"/>
      <c r="AS105" s="460"/>
      <c r="AT105" s="460" t="s">
        <v>138</v>
      </c>
      <c r="AU105" s="460"/>
      <c r="AV105" s="460"/>
      <c r="AW105" s="460"/>
      <c r="AX105" s="460"/>
    </row>
    <row r="106" spans="2:50" ht="14.25" customHeight="1">
      <c r="B106" s="460"/>
      <c r="C106" s="460"/>
      <c r="D106" s="460"/>
      <c r="E106" s="209" t="s">
        <v>139</v>
      </c>
      <c r="F106" s="209" t="s">
        <v>140</v>
      </c>
      <c r="G106" s="209" t="s">
        <v>141</v>
      </c>
      <c r="H106" s="460"/>
      <c r="I106" s="210" t="s">
        <v>139</v>
      </c>
      <c r="J106" s="210" t="s">
        <v>140</v>
      </c>
      <c r="K106" s="210" t="s">
        <v>141</v>
      </c>
      <c r="L106" s="499"/>
      <c r="M106" s="499"/>
      <c r="N106" s="460"/>
      <c r="O106" s="460"/>
      <c r="P106" s="209" t="s">
        <v>139</v>
      </c>
      <c r="Q106" s="209" t="s">
        <v>140</v>
      </c>
      <c r="R106" s="209" t="s">
        <v>141</v>
      </c>
      <c r="S106" s="211" t="s">
        <v>134</v>
      </c>
      <c r="T106" s="460"/>
      <c r="U106" s="209" t="s">
        <v>139</v>
      </c>
      <c r="V106" s="209" t="s">
        <v>140</v>
      </c>
      <c r="W106" s="209" t="s">
        <v>141</v>
      </c>
      <c r="X106" s="211" t="s">
        <v>134</v>
      </c>
      <c r="Y106" s="460"/>
      <c r="Z106" s="209" t="s">
        <v>139</v>
      </c>
      <c r="AA106" s="209" t="s">
        <v>140</v>
      </c>
      <c r="AB106" s="209" t="s">
        <v>141</v>
      </c>
      <c r="AC106" s="211" t="s">
        <v>134</v>
      </c>
      <c r="AD106" s="460"/>
      <c r="AE106" s="209" t="s">
        <v>139</v>
      </c>
      <c r="AF106" s="209" t="s">
        <v>140</v>
      </c>
      <c r="AG106" s="209" t="s">
        <v>141</v>
      </c>
      <c r="AH106" s="211" t="s">
        <v>134</v>
      </c>
      <c r="AI106" s="460"/>
      <c r="AJ106" s="209" t="s">
        <v>139</v>
      </c>
      <c r="AK106" s="209" t="s">
        <v>140</v>
      </c>
      <c r="AL106" s="209" t="s">
        <v>141</v>
      </c>
      <c r="AM106" s="211" t="s">
        <v>134</v>
      </c>
      <c r="AN106" s="460"/>
      <c r="AO106" s="209" t="s">
        <v>139</v>
      </c>
      <c r="AP106" s="209" t="s">
        <v>140</v>
      </c>
      <c r="AQ106" s="209" t="s">
        <v>141</v>
      </c>
      <c r="AR106" s="211" t="s">
        <v>134</v>
      </c>
      <c r="AS106" s="460"/>
      <c r="AT106" s="209" t="s">
        <v>139</v>
      </c>
      <c r="AU106" s="209" t="s">
        <v>140</v>
      </c>
      <c r="AV106" s="209" t="s">
        <v>141</v>
      </c>
      <c r="AW106" s="211" t="s">
        <v>134</v>
      </c>
      <c r="AX106" s="460"/>
    </row>
    <row r="107" spans="2:50" ht="14.25" customHeight="1">
      <c r="B107" s="460" t="s">
        <v>244</v>
      </c>
      <c r="C107" s="209">
        <v>1</v>
      </c>
      <c r="D107" s="212" t="s">
        <v>247</v>
      </c>
      <c r="E107" s="209">
        <v>6</v>
      </c>
      <c r="F107" s="209">
        <v>2600</v>
      </c>
      <c r="G107" s="214">
        <f t="shared" ref="G107:G108" si="122">F107/E107</f>
        <v>433.33333333333331</v>
      </c>
      <c r="H107" s="501">
        <f>AVERAGE(F107:F121)</f>
        <v>2600</v>
      </c>
      <c r="I107" s="215">
        <f>AVERAGE(P107,U107,Z107,AE107,AJ107,AO107,AT107)</f>
        <v>6</v>
      </c>
      <c r="J107" s="215">
        <f>AVERAGE(Q107,V107,AA107,AF107,AK107,AP107,AU107)</f>
        <v>2210.1848488065552</v>
      </c>
      <c r="K107" s="216">
        <f>AVERAGE(R107,W107,AB107,AG107,AL107,AQ107,AV107)</f>
        <v>368.36414146775923</v>
      </c>
      <c r="L107" s="502">
        <f>IFERROR(AVERAGE(K107:K121),"-")</f>
        <v>371.28416415883078</v>
      </c>
      <c r="M107" s="215">
        <f>RANK(K107, K$107:$K$121)</f>
        <v>2</v>
      </c>
      <c r="N107" s="460"/>
      <c r="O107" s="460"/>
      <c r="P107" s="213">
        <v>6</v>
      </c>
      <c r="Q107" s="213">
        <v>2208.8135593220359</v>
      </c>
      <c r="R107" s="214">
        <f t="shared" ref="R107:R108" si="123">Q107/P107</f>
        <v>368.13559322033933</v>
      </c>
      <c r="S107" s="211">
        <f>RANK(R107, R$107:R$121)</f>
        <v>2</v>
      </c>
      <c r="T107" s="501">
        <f>AVERAGE(R107:R121)</f>
        <v>370.91071084318554</v>
      </c>
      <c r="U107" s="213">
        <v>6</v>
      </c>
      <c r="V107" s="213">
        <v>2209.1566265060278</v>
      </c>
      <c r="W107" s="214">
        <f t="shared" ref="W107:W108" si="124">V107/U107</f>
        <v>368.19277108433795</v>
      </c>
      <c r="X107" s="211">
        <f>RANK(W107, W$107:W$121)</f>
        <v>2</v>
      </c>
      <c r="Y107" s="501">
        <f>AVERAGE(W107:W121)</f>
        <v>371.05009224336635</v>
      </c>
      <c r="Z107" s="213">
        <v>6</v>
      </c>
      <c r="AA107" s="213">
        <v>2209.4420600858252</v>
      </c>
      <c r="AB107" s="214">
        <f t="shared" ref="AB107:AB108" si="125">AA107/Z107</f>
        <v>368.24034334763752</v>
      </c>
      <c r="AC107" s="211">
        <f>RANK(AB107, AB$107:AB$121)</f>
        <v>2</v>
      </c>
      <c r="AD107" s="501">
        <f>AVERAGE(AB107:AB121)</f>
        <v>371.11066080425314</v>
      </c>
      <c r="AE107" s="213">
        <v>6</v>
      </c>
      <c r="AF107" s="213">
        <v>2208.6781029263411</v>
      </c>
      <c r="AG107" s="214">
        <f t="shared" ref="AG107:AG108" si="126">AF107/AE107</f>
        <v>368.11301715439021</v>
      </c>
      <c r="AH107" s="211">
        <f>RANK(AG107, AG$107:AG$121)</f>
        <v>2</v>
      </c>
      <c r="AI107" s="501">
        <f>AVERAGE(AG107:AG121)</f>
        <v>371.09561472244667</v>
      </c>
      <c r="AJ107" s="213">
        <v>6</v>
      </c>
      <c r="AK107" s="213">
        <v>2208.56882406562</v>
      </c>
      <c r="AL107" s="214">
        <f t="shared" ref="AL107:AL108" si="127">AK107/AJ107</f>
        <v>368.09480401093668</v>
      </c>
      <c r="AM107" s="211">
        <f>RANK(AL107, AL$107:AL$121)</f>
        <v>2</v>
      </c>
      <c r="AN107" s="501">
        <f>AVERAGE(AL107:AL121)</f>
        <v>371.09113761875352</v>
      </c>
      <c r="AO107" s="213">
        <v>6</v>
      </c>
      <c r="AP107" s="213">
        <v>2209.0909090909117</v>
      </c>
      <c r="AQ107" s="214">
        <f t="shared" ref="AQ107:AQ108" si="128">AP107/AO107</f>
        <v>368.18181818181864</v>
      </c>
      <c r="AR107" s="211">
        <f>RANK(AQ107, AQ$107:AQ$121)</f>
        <v>2</v>
      </c>
      <c r="AS107" s="501">
        <f>AVERAGE(AQ107:AQ121)</f>
        <v>371.15486257928154</v>
      </c>
      <c r="AT107" s="213">
        <v>6</v>
      </c>
      <c r="AU107" s="213">
        <v>2217.5438596491249</v>
      </c>
      <c r="AV107" s="214">
        <f t="shared" ref="AV107:AV108" si="129">AU107/AT107</f>
        <v>369.59064327485413</v>
      </c>
      <c r="AW107" s="211">
        <f>RANK(AV107, AV$107:AV$121)</f>
        <v>2</v>
      </c>
      <c r="AX107" s="501">
        <f>AVERAGE(AV107:AV121)</f>
        <v>372.57607030052873</v>
      </c>
    </row>
    <row r="108" spans="2:50" ht="14.25" customHeight="1">
      <c r="B108" s="460"/>
      <c r="C108" s="209">
        <v>2</v>
      </c>
      <c r="D108" s="212" t="s">
        <v>248</v>
      </c>
      <c r="E108" s="209">
        <v>6</v>
      </c>
      <c r="F108" s="209">
        <v>2600</v>
      </c>
      <c r="G108" s="214">
        <f t="shared" si="122"/>
        <v>433.33333333333331</v>
      </c>
      <c r="H108" s="501"/>
      <c r="I108" s="215">
        <f t="shared" ref="I108:K108" si="130">AVERAGE(P108,U108,Z108,AE108,AJ108,AO108,AT108)</f>
        <v>6</v>
      </c>
      <c r="J108" s="215">
        <f t="shared" si="130"/>
        <v>2245.2251210994141</v>
      </c>
      <c r="K108" s="216">
        <f t="shared" si="130"/>
        <v>374.20418684990233</v>
      </c>
      <c r="L108" s="502"/>
      <c r="M108" s="215">
        <f>RANK(K108, K$107:$K$121)</f>
        <v>1</v>
      </c>
      <c r="N108" s="460"/>
      <c r="O108" s="460"/>
      <c r="P108" s="213">
        <v>6</v>
      </c>
      <c r="Q108" s="213">
        <v>2242.1149707961904</v>
      </c>
      <c r="R108" s="214">
        <f t="shared" si="123"/>
        <v>373.68582846603175</v>
      </c>
      <c r="S108" s="211">
        <f t="shared" ref="S108" si="131">RANK(R108, R$107:R$121)</f>
        <v>1</v>
      </c>
      <c r="T108" s="501"/>
      <c r="U108" s="213">
        <v>6</v>
      </c>
      <c r="V108" s="213">
        <v>2243.4444804143686</v>
      </c>
      <c r="W108" s="214">
        <f t="shared" si="124"/>
        <v>373.90741340239475</v>
      </c>
      <c r="X108" s="211">
        <f t="shared" ref="X108" si="132">RANK(W108, W$107:W$121)</f>
        <v>1</v>
      </c>
      <c r="Y108" s="501"/>
      <c r="Z108" s="213">
        <v>6</v>
      </c>
      <c r="AA108" s="213">
        <v>2243.8858695652125</v>
      </c>
      <c r="AB108" s="214">
        <f t="shared" si="125"/>
        <v>373.98097826086877</v>
      </c>
      <c r="AC108" s="211">
        <f t="shared" ref="AC108" si="133">RANK(AB108, AB$107:AB$121)</f>
        <v>1</v>
      </c>
      <c r="AD108" s="501"/>
      <c r="AE108" s="213">
        <v>6</v>
      </c>
      <c r="AF108" s="213">
        <v>2244.4692737430187</v>
      </c>
      <c r="AG108" s="214">
        <f t="shared" si="126"/>
        <v>374.07821229050313</v>
      </c>
      <c r="AH108" s="211">
        <f t="shared" ref="AH108" si="134">RANK(AG108, AG$107:AG$121)</f>
        <v>1</v>
      </c>
      <c r="AI108" s="501"/>
      <c r="AJ108" s="213">
        <v>6</v>
      </c>
      <c r="AK108" s="213">
        <v>2244.524827359422</v>
      </c>
      <c r="AL108" s="214">
        <f t="shared" si="127"/>
        <v>374.08747122657036</v>
      </c>
      <c r="AM108" s="211">
        <f t="shared" ref="AM108" si="135">RANK(AL108, AL$107:AL$121)</f>
        <v>1</v>
      </c>
      <c r="AN108" s="501"/>
      <c r="AO108" s="213">
        <v>6</v>
      </c>
      <c r="AP108" s="213">
        <v>2244.7674418604665</v>
      </c>
      <c r="AQ108" s="214">
        <f t="shared" si="128"/>
        <v>374.12790697674444</v>
      </c>
      <c r="AR108" s="211">
        <f t="shared" ref="AR108" si="136">RANK(AQ108, AQ$107:AQ$121)</f>
        <v>1</v>
      </c>
      <c r="AS108" s="501"/>
      <c r="AT108" s="213">
        <v>6</v>
      </c>
      <c r="AU108" s="213">
        <v>2253.3689839572203</v>
      </c>
      <c r="AV108" s="214">
        <f t="shared" si="129"/>
        <v>375.56149732620338</v>
      </c>
      <c r="AW108" s="211">
        <f t="shared" ref="AW108" si="137">RANK(AV108, AV$107:AV$121)</f>
        <v>1</v>
      </c>
      <c r="AX108" s="501"/>
    </row>
    <row r="109" spans="2:50" ht="14.25" customHeight="1">
      <c r="B109" s="460"/>
      <c r="C109" s="209">
        <v>3</v>
      </c>
      <c r="D109" s="212"/>
      <c r="E109" s="209"/>
      <c r="F109" s="209"/>
      <c r="G109" s="214"/>
      <c r="H109" s="501"/>
      <c r="I109" s="215"/>
      <c r="J109" s="215"/>
      <c r="K109" s="216"/>
      <c r="L109" s="502"/>
      <c r="M109" s="215"/>
      <c r="N109" s="460"/>
      <c r="O109" s="460"/>
      <c r="P109" s="209"/>
      <c r="Q109" s="209"/>
      <c r="R109" s="214"/>
      <c r="S109" s="211"/>
      <c r="T109" s="501"/>
      <c r="U109" s="209"/>
      <c r="V109" s="209"/>
      <c r="W109" s="214"/>
      <c r="X109" s="211"/>
      <c r="Y109" s="501"/>
      <c r="Z109" s="209"/>
      <c r="AA109" s="209"/>
      <c r="AB109" s="214"/>
      <c r="AC109" s="211"/>
      <c r="AD109" s="501"/>
      <c r="AE109" s="209"/>
      <c r="AF109" s="209"/>
      <c r="AG109" s="214"/>
      <c r="AH109" s="211"/>
      <c r="AI109" s="501"/>
      <c r="AJ109" s="209"/>
      <c r="AK109" s="209"/>
      <c r="AL109" s="214"/>
      <c r="AM109" s="211"/>
      <c r="AN109" s="501"/>
      <c r="AO109" s="209"/>
      <c r="AP109" s="209"/>
      <c r="AQ109" s="214"/>
      <c r="AR109" s="211"/>
      <c r="AS109" s="501"/>
      <c r="AT109" s="209"/>
      <c r="AU109" s="209"/>
      <c r="AV109" s="214"/>
      <c r="AW109" s="211"/>
      <c r="AX109" s="501"/>
    </row>
    <row r="110" spans="2:50" ht="14.25" customHeight="1">
      <c r="B110" s="460"/>
      <c r="C110" s="209">
        <v>4</v>
      </c>
      <c r="D110" s="212"/>
      <c r="E110" s="209"/>
      <c r="F110" s="209"/>
      <c r="G110" s="214"/>
      <c r="H110" s="501"/>
      <c r="I110" s="215"/>
      <c r="J110" s="215"/>
      <c r="K110" s="216"/>
      <c r="L110" s="502"/>
      <c r="M110" s="215"/>
      <c r="N110" s="460"/>
      <c r="O110" s="460"/>
      <c r="P110" s="209"/>
      <c r="Q110" s="209"/>
      <c r="R110" s="214"/>
      <c r="S110" s="211"/>
      <c r="T110" s="501"/>
      <c r="U110" s="209"/>
      <c r="V110" s="209"/>
      <c r="W110" s="214"/>
      <c r="X110" s="211"/>
      <c r="Y110" s="501"/>
      <c r="Z110" s="209"/>
      <c r="AA110" s="209"/>
      <c r="AB110" s="214"/>
      <c r="AC110" s="211"/>
      <c r="AD110" s="501"/>
      <c r="AE110" s="209"/>
      <c r="AF110" s="209"/>
      <c r="AG110" s="214"/>
      <c r="AH110" s="211"/>
      <c r="AI110" s="501"/>
      <c r="AJ110" s="209"/>
      <c r="AK110" s="209"/>
      <c r="AL110" s="214"/>
      <c r="AM110" s="211"/>
      <c r="AN110" s="501"/>
      <c r="AO110" s="209"/>
      <c r="AP110" s="209"/>
      <c r="AQ110" s="214"/>
      <c r="AR110" s="211"/>
      <c r="AS110" s="501"/>
      <c r="AT110" s="209"/>
      <c r="AU110" s="209"/>
      <c r="AV110" s="214"/>
      <c r="AW110" s="211"/>
      <c r="AX110" s="501"/>
    </row>
    <row r="111" spans="2:50" ht="14.25" customHeight="1">
      <c r="B111" s="460"/>
      <c r="C111" s="209">
        <v>5</v>
      </c>
      <c r="D111" s="212"/>
      <c r="E111" s="209"/>
      <c r="F111" s="209"/>
      <c r="G111" s="214"/>
      <c r="H111" s="501"/>
      <c r="I111" s="215"/>
      <c r="J111" s="215"/>
      <c r="K111" s="216"/>
      <c r="L111" s="502"/>
      <c r="M111" s="215"/>
      <c r="N111" s="460"/>
      <c r="O111" s="460"/>
      <c r="P111" s="209"/>
      <c r="Q111" s="209"/>
      <c r="R111" s="214"/>
      <c r="S111" s="211"/>
      <c r="T111" s="501"/>
      <c r="U111" s="209"/>
      <c r="V111" s="209"/>
      <c r="W111" s="214"/>
      <c r="X111" s="211"/>
      <c r="Y111" s="501"/>
      <c r="Z111" s="209"/>
      <c r="AA111" s="209"/>
      <c r="AB111" s="214"/>
      <c r="AC111" s="211"/>
      <c r="AD111" s="501"/>
      <c r="AE111" s="209"/>
      <c r="AF111" s="209"/>
      <c r="AG111" s="214"/>
      <c r="AH111" s="211"/>
      <c r="AI111" s="501"/>
      <c r="AJ111" s="209"/>
      <c r="AK111" s="209"/>
      <c r="AL111" s="214"/>
      <c r="AM111" s="211"/>
      <c r="AN111" s="501"/>
      <c r="AO111" s="209"/>
      <c r="AP111" s="209"/>
      <c r="AQ111" s="214"/>
      <c r="AR111" s="211"/>
      <c r="AS111" s="501"/>
      <c r="AT111" s="209"/>
      <c r="AU111" s="209"/>
      <c r="AV111" s="214"/>
      <c r="AW111" s="211"/>
      <c r="AX111" s="501"/>
    </row>
    <row r="112" spans="2:50" ht="14.25" customHeight="1">
      <c r="B112" s="460"/>
      <c r="C112" s="209">
        <v>6</v>
      </c>
      <c r="D112" s="212"/>
      <c r="E112" s="209"/>
      <c r="F112" s="209"/>
      <c r="G112" s="214"/>
      <c r="H112" s="501"/>
      <c r="I112" s="215"/>
      <c r="J112" s="215"/>
      <c r="K112" s="216"/>
      <c r="L112" s="502"/>
      <c r="M112" s="215"/>
      <c r="N112" s="460"/>
      <c r="O112" s="460"/>
      <c r="P112" s="209"/>
      <c r="Q112" s="209"/>
      <c r="R112" s="214"/>
      <c r="S112" s="211"/>
      <c r="T112" s="501"/>
      <c r="U112" s="209"/>
      <c r="V112" s="209"/>
      <c r="W112" s="214"/>
      <c r="X112" s="211"/>
      <c r="Y112" s="501"/>
      <c r="Z112" s="209"/>
      <c r="AA112" s="209"/>
      <c r="AB112" s="214"/>
      <c r="AC112" s="211"/>
      <c r="AD112" s="501"/>
      <c r="AE112" s="209"/>
      <c r="AF112" s="209"/>
      <c r="AG112" s="214"/>
      <c r="AH112" s="211"/>
      <c r="AI112" s="501"/>
      <c r="AJ112" s="209"/>
      <c r="AK112" s="209"/>
      <c r="AL112" s="214"/>
      <c r="AM112" s="211"/>
      <c r="AN112" s="501"/>
      <c r="AO112" s="209"/>
      <c r="AP112" s="209"/>
      <c r="AQ112" s="214"/>
      <c r="AR112" s="211"/>
      <c r="AS112" s="501"/>
      <c r="AT112" s="209"/>
      <c r="AU112" s="209"/>
      <c r="AV112" s="214"/>
      <c r="AW112" s="211"/>
      <c r="AX112" s="501"/>
    </row>
    <row r="113" spans="2:50" ht="14.25" customHeight="1">
      <c r="B113" s="460"/>
      <c r="C113" s="209">
        <v>7</v>
      </c>
      <c r="D113" s="212"/>
      <c r="E113" s="209"/>
      <c r="F113" s="209"/>
      <c r="G113" s="214"/>
      <c r="H113" s="501"/>
      <c r="I113" s="215"/>
      <c r="J113" s="215"/>
      <c r="K113" s="216"/>
      <c r="L113" s="502"/>
      <c r="M113" s="215"/>
      <c r="N113" s="460"/>
      <c r="O113" s="460"/>
      <c r="P113" s="209"/>
      <c r="Q113" s="209"/>
      <c r="R113" s="214"/>
      <c r="S113" s="211"/>
      <c r="T113" s="501"/>
      <c r="U113" s="209"/>
      <c r="V113" s="209"/>
      <c r="W113" s="214"/>
      <c r="X113" s="211"/>
      <c r="Y113" s="501"/>
      <c r="Z113" s="209"/>
      <c r="AA113" s="209"/>
      <c r="AB113" s="214"/>
      <c r="AC113" s="211"/>
      <c r="AD113" s="501"/>
      <c r="AE113" s="209"/>
      <c r="AF113" s="209"/>
      <c r="AG113" s="214"/>
      <c r="AH113" s="211"/>
      <c r="AI113" s="501"/>
      <c r="AJ113" s="209"/>
      <c r="AK113" s="209"/>
      <c r="AL113" s="214"/>
      <c r="AM113" s="211"/>
      <c r="AN113" s="501"/>
      <c r="AO113" s="209"/>
      <c r="AP113" s="209"/>
      <c r="AQ113" s="214"/>
      <c r="AR113" s="211"/>
      <c r="AS113" s="501"/>
      <c r="AT113" s="209"/>
      <c r="AU113" s="209"/>
      <c r="AV113" s="214"/>
      <c r="AW113" s="211"/>
      <c r="AX113" s="501"/>
    </row>
    <row r="114" spans="2:50" ht="14.25" customHeight="1">
      <c r="B114" s="460"/>
      <c r="C114" s="209">
        <v>8</v>
      </c>
      <c r="D114" s="212"/>
      <c r="E114" s="209"/>
      <c r="F114" s="209"/>
      <c r="G114" s="214"/>
      <c r="H114" s="501"/>
      <c r="I114" s="215"/>
      <c r="J114" s="215"/>
      <c r="K114" s="216"/>
      <c r="L114" s="502"/>
      <c r="M114" s="215"/>
      <c r="N114" s="460"/>
      <c r="O114" s="460"/>
      <c r="P114" s="209"/>
      <c r="Q114" s="209"/>
      <c r="R114" s="214"/>
      <c r="S114" s="211"/>
      <c r="T114" s="501"/>
      <c r="U114" s="209"/>
      <c r="V114" s="209"/>
      <c r="W114" s="214"/>
      <c r="X114" s="211"/>
      <c r="Y114" s="501"/>
      <c r="Z114" s="209"/>
      <c r="AA114" s="209"/>
      <c r="AB114" s="214"/>
      <c r="AC114" s="211"/>
      <c r="AD114" s="501"/>
      <c r="AE114" s="209"/>
      <c r="AF114" s="209"/>
      <c r="AG114" s="214"/>
      <c r="AH114" s="211"/>
      <c r="AI114" s="501"/>
      <c r="AJ114" s="209"/>
      <c r="AK114" s="209"/>
      <c r="AL114" s="214"/>
      <c r="AM114" s="211"/>
      <c r="AN114" s="501"/>
      <c r="AO114" s="209"/>
      <c r="AP114" s="209"/>
      <c r="AQ114" s="214"/>
      <c r="AR114" s="211"/>
      <c r="AS114" s="501"/>
      <c r="AT114" s="209"/>
      <c r="AU114" s="209"/>
      <c r="AV114" s="214"/>
      <c r="AW114" s="211"/>
      <c r="AX114" s="501"/>
    </row>
    <row r="115" spans="2:50" ht="14.25" customHeight="1">
      <c r="B115" s="460"/>
      <c r="C115" s="209">
        <v>9</v>
      </c>
      <c r="D115" s="212"/>
      <c r="E115" s="209"/>
      <c r="F115" s="209"/>
      <c r="G115" s="214"/>
      <c r="H115" s="501"/>
      <c r="I115" s="215"/>
      <c r="J115" s="215"/>
      <c r="K115" s="216"/>
      <c r="L115" s="502"/>
      <c r="M115" s="215"/>
      <c r="N115" s="460"/>
      <c r="O115" s="460"/>
      <c r="P115" s="209"/>
      <c r="Q115" s="209"/>
      <c r="R115" s="214"/>
      <c r="S115" s="211"/>
      <c r="T115" s="501"/>
      <c r="U115" s="209"/>
      <c r="V115" s="209"/>
      <c r="W115" s="214"/>
      <c r="X115" s="211"/>
      <c r="Y115" s="501"/>
      <c r="Z115" s="209"/>
      <c r="AA115" s="209"/>
      <c r="AB115" s="214"/>
      <c r="AC115" s="211"/>
      <c r="AD115" s="501"/>
      <c r="AE115" s="209"/>
      <c r="AF115" s="209"/>
      <c r="AG115" s="214"/>
      <c r="AH115" s="211"/>
      <c r="AI115" s="501"/>
      <c r="AJ115" s="209"/>
      <c r="AK115" s="209"/>
      <c r="AL115" s="214"/>
      <c r="AM115" s="211"/>
      <c r="AN115" s="501"/>
      <c r="AO115" s="209"/>
      <c r="AP115" s="209"/>
      <c r="AQ115" s="214"/>
      <c r="AR115" s="211"/>
      <c r="AS115" s="501"/>
      <c r="AT115" s="209"/>
      <c r="AU115" s="209"/>
      <c r="AV115" s="214"/>
      <c r="AW115" s="211"/>
      <c r="AX115" s="501"/>
    </row>
    <row r="116" spans="2:50" ht="14.25" customHeight="1">
      <c r="B116" s="460"/>
      <c r="C116" s="209">
        <v>10</v>
      </c>
      <c r="D116" s="212"/>
      <c r="E116" s="209"/>
      <c r="F116" s="209"/>
      <c r="G116" s="214"/>
      <c r="H116" s="501"/>
      <c r="I116" s="215"/>
      <c r="J116" s="215"/>
      <c r="K116" s="216"/>
      <c r="L116" s="502"/>
      <c r="M116" s="215"/>
      <c r="N116" s="460"/>
      <c r="O116" s="460"/>
      <c r="P116" s="209"/>
      <c r="Q116" s="209"/>
      <c r="R116" s="214"/>
      <c r="S116" s="211"/>
      <c r="T116" s="501"/>
      <c r="U116" s="209"/>
      <c r="V116" s="209"/>
      <c r="W116" s="214"/>
      <c r="X116" s="211"/>
      <c r="Y116" s="501"/>
      <c r="Z116" s="209"/>
      <c r="AA116" s="209"/>
      <c r="AB116" s="214"/>
      <c r="AC116" s="211"/>
      <c r="AD116" s="501"/>
      <c r="AE116" s="209"/>
      <c r="AF116" s="209"/>
      <c r="AG116" s="214"/>
      <c r="AH116" s="211"/>
      <c r="AI116" s="501"/>
      <c r="AJ116" s="209"/>
      <c r="AK116" s="209"/>
      <c r="AL116" s="214"/>
      <c r="AM116" s="211"/>
      <c r="AN116" s="501"/>
      <c r="AO116" s="209"/>
      <c r="AP116" s="209"/>
      <c r="AQ116" s="214"/>
      <c r="AR116" s="211"/>
      <c r="AS116" s="501"/>
      <c r="AT116" s="209"/>
      <c r="AU116" s="209"/>
      <c r="AV116" s="214"/>
      <c r="AW116" s="211"/>
      <c r="AX116" s="501"/>
    </row>
    <row r="117" spans="2:50" ht="14.25" customHeight="1">
      <c r="B117" s="460"/>
      <c r="C117" s="209">
        <v>11</v>
      </c>
      <c r="D117" s="212"/>
      <c r="E117" s="209"/>
      <c r="F117" s="209"/>
      <c r="G117" s="214"/>
      <c r="H117" s="501"/>
      <c r="I117" s="215"/>
      <c r="J117" s="215"/>
      <c r="K117" s="216"/>
      <c r="L117" s="502"/>
      <c r="M117" s="215"/>
      <c r="N117" s="460"/>
      <c r="O117" s="460"/>
      <c r="P117" s="209"/>
      <c r="Q117" s="209"/>
      <c r="R117" s="214"/>
      <c r="S117" s="211"/>
      <c r="T117" s="501"/>
      <c r="U117" s="209"/>
      <c r="V117" s="209"/>
      <c r="W117" s="214"/>
      <c r="X117" s="211"/>
      <c r="Y117" s="501"/>
      <c r="Z117" s="209"/>
      <c r="AA117" s="209"/>
      <c r="AB117" s="214"/>
      <c r="AC117" s="211"/>
      <c r="AD117" s="501"/>
      <c r="AE117" s="209"/>
      <c r="AF117" s="209"/>
      <c r="AG117" s="214"/>
      <c r="AH117" s="211"/>
      <c r="AI117" s="501"/>
      <c r="AJ117" s="209"/>
      <c r="AK117" s="209"/>
      <c r="AL117" s="214"/>
      <c r="AM117" s="211"/>
      <c r="AN117" s="501"/>
      <c r="AO117" s="209"/>
      <c r="AP117" s="209"/>
      <c r="AQ117" s="214"/>
      <c r="AR117" s="211"/>
      <c r="AS117" s="501"/>
      <c r="AT117" s="209"/>
      <c r="AU117" s="209"/>
      <c r="AV117" s="214"/>
      <c r="AW117" s="211"/>
      <c r="AX117" s="501"/>
    </row>
    <row r="118" spans="2:50" ht="14.25" customHeight="1">
      <c r="B118" s="460"/>
      <c r="C118" s="209">
        <v>12</v>
      </c>
      <c r="D118" s="212"/>
      <c r="E118" s="209"/>
      <c r="F118" s="209"/>
      <c r="G118" s="214"/>
      <c r="H118" s="501"/>
      <c r="I118" s="215"/>
      <c r="J118" s="215"/>
      <c r="K118" s="216"/>
      <c r="L118" s="502"/>
      <c r="M118" s="215"/>
      <c r="N118" s="460"/>
      <c r="O118" s="460"/>
      <c r="P118" s="209"/>
      <c r="Q118" s="209"/>
      <c r="R118" s="214"/>
      <c r="S118" s="211"/>
      <c r="T118" s="501"/>
      <c r="U118" s="209"/>
      <c r="V118" s="209"/>
      <c r="W118" s="214"/>
      <c r="X118" s="211"/>
      <c r="Y118" s="501"/>
      <c r="Z118" s="209"/>
      <c r="AA118" s="209"/>
      <c r="AB118" s="214"/>
      <c r="AC118" s="211"/>
      <c r="AD118" s="501"/>
      <c r="AE118" s="209"/>
      <c r="AF118" s="209"/>
      <c r="AG118" s="214"/>
      <c r="AH118" s="211"/>
      <c r="AI118" s="501"/>
      <c r="AJ118" s="209"/>
      <c r="AK118" s="209"/>
      <c r="AL118" s="214"/>
      <c r="AM118" s="211"/>
      <c r="AN118" s="501"/>
      <c r="AO118" s="209"/>
      <c r="AP118" s="209"/>
      <c r="AQ118" s="214"/>
      <c r="AR118" s="211"/>
      <c r="AS118" s="501"/>
      <c r="AT118" s="209"/>
      <c r="AU118" s="209"/>
      <c r="AV118" s="214"/>
      <c r="AW118" s="211"/>
      <c r="AX118" s="501"/>
    </row>
    <row r="119" spans="2:50" ht="14.25" customHeight="1">
      <c r="B119" s="460"/>
      <c r="C119" s="209">
        <v>13</v>
      </c>
      <c r="D119" s="212"/>
      <c r="E119" s="209"/>
      <c r="F119" s="209"/>
      <c r="G119" s="214"/>
      <c r="H119" s="501"/>
      <c r="I119" s="215"/>
      <c r="J119" s="215"/>
      <c r="K119" s="216"/>
      <c r="L119" s="502"/>
      <c r="M119" s="215"/>
      <c r="N119" s="460"/>
      <c r="O119" s="460"/>
      <c r="P119" s="209"/>
      <c r="Q119" s="209"/>
      <c r="R119" s="214"/>
      <c r="S119" s="211"/>
      <c r="T119" s="501"/>
      <c r="U119" s="209"/>
      <c r="V119" s="209"/>
      <c r="W119" s="214"/>
      <c r="X119" s="211"/>
      <c r="Y119" s="501"/>
      <c r="Z119" s="209"/>
      <c r="AA119" s="209"/>
      <c r="AB119" s="214"/>
      <c r="AC119" s="211"/>
      <c r="AD119" s="501"/>
      <c r="AE119" s="209"/>
      <c r="AF119" s="209"/>
      <c r="AG119" s="214"/>
      <c r="AH119" s="211"/>
      <c r="AI119" s="501"/>
      <c r="AJ119" s="209"/>
      <c r="AK119" s="209"/>
      <c r="AL119" s="214"/>
      <c r="AM119" s="211"/>
      <c r="AN119" s="501"/>
      <c r="AO119" s="209"/>
      <c r="AP119" s="209"/>
      <c r="AQ119" s="214"/>
      <c r="AR119" s="211"/>
      <c r="AS119" s="501"/>
      <c r="AT119" s="209"/>
      <c r="AU119" s="209"/>
      <c r="AV119" s="214"/>
      <c r="AW119" s="211"/>
      <c r="AX119" s="501"/>
    </row>
    <row r="120" spans="2:50" ht="14.25" customHeight="1">
      <c r="B120" s="460"/>
      <c r="C120" s="209">
        <v>14</v>
      </c>
      <c r="D120" s="212"/>
      <c r="E120" s="209"/>
      <c r="F120" s="209"/>
      <c r="G120" s="214"/>
      <c r="H120" s="501"/>
      <c r="I120" s="215"/>
      <c r="J120" s="215"/>
      <c r="K120" s="216"/>
      <c r="L120" s="502"/>
      <c r="M120" s="215"/>
      <c r="N120" s="460"/>
      <c r="O120" s="460"/>
      <c r="P120" s="209"/>
      <c r="Q120" s="209"/>
      <c r="R120" s="214"/>
      <c r="S120" s="211"/>
      <c r="T120" s="501"/>
      <c r="U120" s="209"/>
      <c r="V120" s="209"/>
      <c r="W120" s="214"/>
      <c r="X120" s="211"/>
      <c r="Y120" s="501"/>
      <c r="Z120" s="209"/>
      <c r="AA120" s="209"/>
      <c r="AB120" s="214"/>
      <c r="AC120" s="211"/>
      <c r="AD120" s="501"/>
      <c r="AE120" s="209"/>
      <c r="AF120" s="209"/>
      <c r="AG120" s="214"/>
      <c r="AH120" s="211"/>
      <c r="AI120" s="501"/>
      <c r="AJ120" s="209"/>
      <c r="AK120" s="209"/>
      <c r="AL120" s="214"/>
      <c r="AM120" s="211"/>
      <c r="AN120" s="501"/>
      <c r="AO120" s="209"/>
      <c r="AP120" s="209"/>
      <c r="AQ120" s="214"/>
      <c r="AR120" s="211"/>
      <c r="AS120" s="501"/>
      <c r="AT120" s="209"/>
      <c r="AU120" s="209"/>
      <c r="AV120" s="214"/>
      <c r="AW120" s="211"/>
      <c r="AX120" s="501"/>
    </row>
    <row r="121" spans="2:50" ht="14.25" customHeight="1">
      <c r="B121" s="460"/>
      <c r="C121" s="209">
        <v>15</v>
      </c>
      <c r="D121" s="212"/>
      <c r="E121" s="209"/>
      <c r="F121" s="209"/>
      <c r="G121" s="214"/>
      <c r="H121" s="501"/>
      <c r="I121" s="215"/>
      <c r="J121" s="215"/>
      <c r="K121" s="216"/>
      <c r="L121" s="502"/>
      <c r="M121" s="215"/>
      <c r="N121" s="460"/>
      <c r="O121" s="460"/>
      <c r="P121" s="209"/>
      <c r="Q121" s="213"/>
      <c r="R121" s="214"/>
      <c r="S121" s="211"/>
      <c r="T121" s="501"/>
      <c r="U121" s="209"/>
      <c r="V121" s="213"/>
      <c r="W121" s="214"/>
      <c r="X121" s="211"/>
      <c r="Y121" s="501"/>
      <c r="Z121" s="209"/>
      <c r="AA121" s="213"/>
      <c r="AB121" s="214"/>
      <c r="AC121" s="211"/>
      <c r="AD121" s="501"/>
      <c r="AE121" s="209"/>
      <c r="AF121" s="213"/>
      <c r="AG121" s="214"/>
      <c r="AH121" s="211"/>
      <c r="AI121" s="501"/>
      <c r="AJ121" s="209"/>
      <c r="AK121" s="213"/>
      <c r="AL121" s="214"/>
      <c r="AM121" s="211"/>
      <c r="AN121" s="501"/>
      <c r="AO121" s="209"/>
      <c r="AP121" s="213"/>
      <c r="AQ121" s="214"/>
      <c r="AR121" s="211"/>
      <c r="AS121" s="501"/>
      <c r="AT121" s="209"/>
      <c r="AU121" s="213"/>
      <c r="AV121" s="214"/>
      <c r="AW121" s="211"/>
      <c r="AX121" s="501"/>
    </row>
    <row r="122" spans="2:50" ht="14.25" customHeight="1" collapsed="1">
      <c r="B122" s="552" t="s">
        <v>206</v>
      </c>
      <c r="C122" s="503"/>
      <c r="D122" s="503"/>
      <c r="E122" s="503"/>
      <c r="F122" s="503"/>
      <c r="G122" s="503"/>
      <c r="H122" s="503"/>
      <c r="I122" s="503"/>
      <c r="J122" s="503"/>
      <c r="K122" s="503"/>
      <c r="L122" s="503"/>
      <c r="M122" s="504"/>
      <c r="N122" s="521" t="s">
        <v>128</v>
      </c>
      <c r="O122" s="521" t="s">
        <v>77</v>
      </c>
      <c r="P122" s="559">
        <f>AT102+1</f>
        <v>45909</v>
      </c>
      <c r="Q122" s="560"/>
      <c r="R122" s="560"/>
      <c r="S122" s="560"/>
      <c r="T122" s="560"/>
      <c r="U122" s="561">
        <f>P122+1</f>
        <v>45910</v>
      </c>
      <c r="V122" s="562"/>
      <c r="W122" s="562"/>
      <c r="X122" s="562"/>
      <c r="Y122" s="562"/>
      <c r="Z122" s="559">
        <f t="shared" ref="Z122" si="138">U122+1</f>
        <v>45911</v>
      </c>
      <c r="AA122" s="560"/>
      <c r="AB122" s="560"/>
      <c r="AC122" s="560"/>
      <c r="AD122" s="560"/>
      <c r="AE122" s="561">
        <f t="shared" ref="AE122" si="139">Z122+1</f>
        <v>45912</v>
      </c>
      <c r="AF122" s="562"/>
      <c r="AG122" s="562"/>
      <c r="AH122" s="562"/>
      <c r="AI122" s="562"/>
      <c r="AJ122" s="563">
        <f t="shared" ref="AJ122" si="140">AE122+1</f>
        <v>45913</v>
      </c>
      <c r="AK122" s="564"/>
      <c r="AL122" s="564"/>
      <c r="AM122" s="564"/>
      <c r="AN122" s="565"/>
      <c r="AO122" s="561">
        <f t="shared" ref="AO122" si="141">AJ122+1</f>
        <v>45914</v>
      </c>
      <c r="AP122" s="562"/>
      <c r="AQ122" s="562"/>
      <c r="AR122" s="562"/>
      <c r="AS122" s="562"/>
      <c r="AT122" s="563">
        <f t="shared" ref="AT122" si="142">AO122+1</f>
        <v>45915</v>
      </c>
      <c r="AU122" s="564"/>
      <c r="AV122" s="564"/>
      <c r="AW122" s="564"/>
      <c r="AX122" s="565"/>
    </row>
    <row r="123" spans="2:50" ht="14.25" customHeight="1">
      <c r="B123" s="505"/>
      <c r="C123" s="505"/>
      <c r="D123" s="505"/>
      <c r="E123" s="505"/>
      <c r="F123" s="505"/>
      <c r="G123" s="505"/>
      <c r="H123" s="505"/>
      <c r="I123" s="505"/>
      <c r="J123" s="505"/>
      <c r="K123" s="505"/>
      <c r="L123" s="505"/>
      <c r="M123" s="506"/>
      <c r="N123" s="523"/>
      <c r="O123" s="523"/>
      <c r="P123" s="566">
        <f>P122</f>
        <v>45909</v>
      </c>
      <c r="Q123" s="566"/>
      <c r="R123" s="566"/>
      <c r="S123" s="566"/>
      <c r="T123" s="566"/>
      <c r="U123" s="567">
        <f>U122</f>
        <v>45910</v>
      </c>
      <c r="V123" s="567"/>
      <c r="W123" s="567"/>
      <c r="X123" s="567"/>
      <c r="Y123" s="567"/>
      <c r="Z123" s="566">
        <f t="shared" ref="Z123" si="143">Z122</f>
        <v>45911</v>
      </c>
      <c r="AA123" s="566"/>
      <c r="AB123" s="566"/>
      <c r="AC123" s="566"/>
      <c r="AD123" s="566"/>
      <c r="AE123" s="567">
        <f t="shared" ref="AE123" si="144">AE122</f>
        <v>45912</v>
      </c>
      <c r="AF123" s="567"/>
      <c r="AG123" s="567"/>
      <c r="AH123" s="567"/>
      <c r="AI123" s="567"/>
      <c r="AJ123" s="568">
        <f t="shared" ref="AJ123" si="145">AJ122</f>
        <v>45913</v>
      </c>
      <c r="AK123" s="569"/>
      <c r="AL123" s="569"/>
      <c r="AM123" s="569"/>
      <c r="AN123" s="570"/>
      <c r="AO123" s="567">
        <f t="shared" ref="AO123" si="146">AO122</f>
        <v>45914</v>
      </c>
      <c r="AP123" s="567"/>
      <c r="AQ123" s="567"/>
      <c r="AR123" s="567"/>
      <c r="AS123" s="567"/>
      <c r="AT123" s="568">
        <f t="shared" ref="AT123" si="147">AT122</f>
        <v>45915</v>
      </c>
      <c r="AU123" s="569"/>
      <c r="AV123" s="569"/>
      <c r="AW123" s="569"/>
      <c r="AX123" s="570"/>
    </row>
    <row r="124" spans="2:50" ht="14.25" customHeight="1">
      <c r="B124" s="460" t="s">
        <v>129</v>
      </c>
      <c r="C124" s="460" t="s">
        <v>130</v>
      </c>
      <c r="D124" s="460"/>
      <c r="E124" s="460" t="s">
        <v>131</v>
      </c>
      <c r="F124" s="460"/>
      <c r="G124" s="460"/>
      <c r="H124" s="460" t="s">
        <v>132</v>
      </c>
      <c r="I124" s="499" t="s">
        <v>133</v>
      </c>
      <c r="J124" s="499"/>
      <c r="K124" s="499"/>
      <c r="L124" s="499" t="s">
        <v>132</v>
      </c>
      <c r="M124" s="499" t="s">
        <v>134</v>
      </c>
      <c r="N124" s="460"/>
      <c r="O124" s="460" t="s">
        <v>135</v>
      </c>
      <c r="P124" s="460" t="s">
        <v>136</v>
      </c>
      <c r="Q124" s="460"/>
      <c r="R124" s="460"/>
      <c r="S124" s="460"/>
      <c r="T124" s="460" t="s">
        <v>132</v>
      </c>
      <c r="U124" s="460" t="s">
        <v>136</v>
      </c>
      <c r="V124" s="460"/>
      <c r="W124" s="460"/>
      <c r="X124" s="460"/>
      <c r="Y124" s="460" t="s">
        <v>132</v>
      </c>
      <c r="Z124" s="460" t="s">
        <v>136</v>
      </c>
      <c r="AA124" s="460"/>
      <c r="AB124" s="460"/>
      <c r="AC124" s="460"/>
      <c r="AD124" s="460" t="s">
        <v>132</v>
      </c>
      <c r="AE124" s="460" t="s">
        <v>136</v>
      </c>
      <c r="AF124" s="460"/>
      <c r="AG124" s="460"/>
      <c r="AH124" s="460"/>
      <c r="AI124" s="460" t="s">
        <v>132</v>
      </c>
      <c r="AJ124" s="460" t="s">
        <v>136</v>
      </c>
      <c r="AK124" s="460"/>
      <c r="AL124" s="460"/>
      <c r="AM124" s="460"/>
      <c r="AN124" s="460" t="s">
        <v>132</v>
      </c>
      <c r="AO124" s="460" t="s">
        <v>136</v>
      </c>
      <c r="AP124" s="460"/>
      <c r="AQ124" s="460"/>
      <c r="AR124" s="460"/>
      <c r="AS124" s="460" t="s">
        <v>132</v>
      </c>
      <c r="AT124" s="460" t="s">
        <v>136</v>
      </c>
      <c r="AU124" s="460"/>
      <c r="AV124" s="460"/>
      <c r="AW124" s="460"/>
      <c r="AX124" s="460" t="s">
        <v>132</v>
      </c>
    </row>
    <row r="125" spans="2:50" ht="14.25" customHeight="1">
      <c r="B125" s="460"/>
      <c r="C125" s="460"/>
      <c r="D125" s="460"/>
      <c r="E125" s="460" t="s">
        <v>137</v>
      </c>
      <c r="F125" s="460"/>
      <c r="G125" s="460"/>
      <c r="H125" s="460"/>
      <c r="I125" s="499" t="s">
        <v>137</v>
      </c>
      <c r="J125" s="499"/>
      <c r="K125" s="499"/>
      <c r="L125" s="499"/>
      <c r="M125" s="499"/>
      <c r="N125" s="460"/>
      <c r="O125" s="460"/>
      <c r="P125" s="460" t="s">
        <v>138</v>
      </c>
      <c r="Q125" s="460"/>
      <c r="R125" s="460"/>
      <c r="S125" s="460"/>
      <c r="T125" s="460"/>
      <c r="U125" s="460" t="s">
        <v>138</v>
      </c>
      <c r="V125" s="460"/>
      <c r="W125" s="460"/>
      <c r="X125" s="460"/>
      <c r="Y125" s="460"/>
      <c r="Z125" s="460" t="s">
        <v>138</v>
      </c>
      <c r="AA125" s="460"/>
      <c r="AB125" s="460"/>
      <c r="AC125" s="460"/>
      <c r="AD125" s="460"/>
      <c r="AE125" s="460" t="s">
        <v>138</v>
      </c>
      <c r="AF125" s="460"/>
      <c r="AG125" s="460"/>
      <c r="AH125" s="460"/>
      <c r="AI125" s="460"/>
      <c r="AJ125" s="460" t="s">
        <v>138</v>
      </c>
      <c r="AK125" s="460"/>
      <c r="AL125" s="460"/>
      <c r="AM125" s="460"/>
      <c r="AN125" s="460"/>
      <c r="AO125" s="460" t="s">
        <v>138</v>
      </c>
      <c r="AP125" s="460"/>
      <c r="AQ125" s="460"/>
      <c r="AR125" s="460"/>
      <c r="AS125" s="460"/>
      <c r="AT125" s="460" t="s">
        <v>138</v>
      </c>
      <c r="AU125" s="460"/>
      <c r="AV125" s="460"/>
      <c r="AW125" s="460"/>
      <c r="AX125" s="460"/>
    </row>
    <row r="126" spans="2:50" ht="14.25" customHeight="1">
      <c r="B126" s="460"/>
      <c r="C126" s="460"/>
      <c r="D126" s="460"/>
      <c r="E126" s="209" t="s">
        <v>139</v>
      </c>
      <c r="F126" s="209" t="s">
        <v>140</v>
      </c>
      <c r="G126" s="209" t="s">
        <v>141</v>
      </c>
      <c r="H126" s="460"/>
      <c r="I126" s="210" t="s">
        <v>139</v>
      </c>
      <c r="J126" s="210" t="s">
        <v>140</v>
      </c>
      <c r="K126" s="210" t="s">
        <v>141</v>
      </c>
      <c r="L126" s="499"/>
      <c r="M126" s="499"/>
      <c r="N126" s="460"/>
      <c r="O126" s="460"/>
      <c r="P126" s="209" t="s">
        <v>139</v>
      </c>
      <c r="Q126" s="209" t="s">
        <v>140</v>
      </c>
      <c r="R126" s="209" t="s">
        <v>141</v>
      </c>
      <c r="S126" s="211" t="s">
        <v>134</v>
      </c>
      <c r="T126" s="460"/>
      <c r="U126" s="209" t="s">
        <v>139</v>
      </c>
      <c r="V126" s="209" t="s">
        <v>140</v>
      </c>
      <c r="W126" s="209" t="s">
        <v>141</v>
      </c>
      <c r="X126" s="211" t="s">
        <v>134</v>
      </c>
      <c r="Y126" s="460"/>
      <c r="Z126" s="209" t="s">
        <v>139</v>
      </c>
      <c r="AA126" s="209" t="s">
        <v>140</v>
      </c>
      <c r="AB126" s="209" t="s">
        <v>141</v>
      </c>
      <c r="AC126" s="211" t="s">
        <v>134</v>
      </c>
      <c r="AD126" s="460"/>
      <c r="AE126" s="209" t="s">
        <v>139</v>
      </c>
      <c r="AF126" s="209" t="s">
        <v>140</v>
      </c>
      <c r="AG126" s="209" t="s">
        <v>141</v>
      </c>
      <c r="AH126" s="211" t="s">
        <v>134</v>
      </c>
      <c r="AI126" s="460"/>
      <c r="AJ126" s="209" t="s">
        <v>139</v>
      </c>
      <c r="AK126" s="209" t="s">
        <v>140</v>
      </c>
      <c r="AL126" s="209" t="s">
        <v>141</v>
      </c>
      <c r="AM126" s="211" t="s">
        <v>134</v>
      </c>
      <c r="AN126" s="460"/>
      <c r="AO126" s="209" t="s">
        <v>139</v>
      </c>
      <c r="AP126" s="209" t="s">
        <v>140</v>
      </c>
      <c r="AQ126" s="209" t="s">
        <v>141</v>
      </c>
      <c r="AR126" s="211" t="s">
        <v>134</v>
      </c>
      <c r="AS126" s="460"/>
      <c r="AT126" s="209" t="s">
        <v>139</v>
      </c>
      <c r="AU126" s="209" t="s">
        <v>140</v>
      </c>
      <c r="AV126" s="209" t="s">
        <v>141</v>
      </c>
      <c r="AW126" s="211" t="s">
        <v>134</v>
      </c>
      <c r="AX126" s="460"/>
    </row>
    <row r="127" spans="2:50" ht="14.25" customHeight="1">
      <c r="B127" s="460" t="s">
        <v>244</v>
      </c>
      <c r="C127" s="209">
        <v>1</v>
      </c>
      <c r="D127" s="212" t="s">
        <v>247</v>
      </c>
      <c r="E127" s="209">
        <v>6</v>
      </c>
      <c r="F127" s="209">
        <v>3273</v>
      </c>
      <c r="G127" s="214">
        <f t="shared" ref="G127:G128" si="148">F127/E127</f>
        <v>545.5</v>
      </c>
      <c r="H127" s="501">
        <f>AVERAGE(F127:F141)</f>
        <v>3273</v>
      </c>
      <c r="I127" s="215">
        <f>AVERAGE(P127,U127,Z127,AE127,AJ127,AO127,AT127)</f>
        <v>6</v>
      </c>
      <c r="J127" s="215">
        <f>AVERAGE(Q127,V127,AA127,AF127,AK127,AP127,AU127)</f>
        <v>2773.9924788420722</v>
      </c>
      <c r="K127" s="216">
        <f>AVERAGE(R127,W127,AB127,AG127,AL127,AQ127,AV127)</f>
        <v>462.33207980701201</v>
      </c>
      <c r="L127" s="502">
        <f>IFERROR(AVERAGE(K127:K141),"-")</f>
        <v>463.59488180108804</v>
      </c>
      <c r="M127" s="215">
        <f>RANK(K127, K$127:$K$141)</f>
        <v>2</v>
      </c>
      <c r="N127" s="460"/>
      <c r="O127" s="460"/>
      <c r="P127" s="213">
        <v>6</v>
      </c>
      <c r="Q127" s="213">
        <v>2698.3425414364597</v>
      </c>
      <c r="R127" s="214">
        <f t="shared" ref="R127:R128" si="149">Q127/P127</f>
        <v>449.72375690607663</v>
      </c>
      <c r="S127" s="211">
        <f>RANK(R127, R$127:R$141)</f>
        <v>2</v>
      </c>
      <c r="T127" s="501">
        <f>AVERAGE(R127:R141)</f>
        <v>455.04775205898613</v>
      </c>
      <c r="U127" s="213">
        <v>6</v>
      </c>
      <c r="V127" s="213">
        <v>2752.6829268292672</v>
      </c>
      <c r="W127" s="214">
        <f t="shared" ref="W127:W128" si="150">V127/U127</f>
        <v>458.78048780487785</v>
      </c>
      <c r="X127" s="211">
        <f>RANK(W127, W$127:W$141)</f>
        <v>2</v>
      </c>
      <c r="Y127" s="501">
        <f>AVERAGE(W127:W141)</f>
        <v>460.65709026362509</v>
      </c>
      <c r="Z127" s="213">
        <v>6</v>
      </c>
      <c r="AA127" s="213">
        <v>2792.0792079207681</v>
      </c>
      <c r="AB127" s="214">
        <f t="shared" ref="AB127:AB128" si="151">AA127/Z127</f>
        <v>465.34653465346133</v>
      </c>
      <c r="AC127" s="211">
        <f>RANK(AB127, AB$127:AB$141)</f>
        <v>2</v>
      </c>
      <c r="AD127" s="501">
        <f>AVERAGE(AB127:AB141)</f>
        <v>465.75019040365362</v>
      </c>
      <c r="AE127" s="213">
        <v>6</v>
      </c>
      <c r="AF127" s="213">
        <v>2790.765492102063</v>
      </c>
      <c r="AG127" s="214">
        <f t="shared" ref="AG127:AG128" si="152">AF127/AE127</f>
        <v>465.12758201701052</v>
      </c>
      <c r="AH127" s="211">
        <f>RANK(AG127, AG$127:AG$141)</f>
        <v>2</v>
      </c>
      <c r="AI127" s="501">
        <f>AVERAGE(AG127:AG141)</f>
        <v>465.6008280455423</v>
      </c>
      <c r="AJ127" s="213">
        <v>6</v>
      </c>
      <c r="AK127" s="213">
        <v>2793.972012917116</v>
      </c>
      <c r="AL127" s="214">
        <f t="shared" ref="AL127:AL128" si="153">AK127/AJ127</f>
        <v>465.66200215285266</v>
      </c>
      <c r="AM127" s="211">
        <f>RANK(AL127, AL$127:AL$141)</f>
        <v>2</v>
      </c>
      <c r="AN127" s="501">
        <f>AVERAGE(AL127:AL141)</f>
        <v>465.93738405514978</v>
      </c>
      <c r="AO127" s="213">
        <v>6</v>
      </c>
      <c r="AP127" s="213">
        <v>2795.3271028037293</v>
      </c>
      <c r="AQ127" s="214">
        <f t="shared" ref="AQ127:AQ128" si="154">AP127/AO127</f>
        <v>465.88785046728822</v>
      </c>
      <c r="AR127" s="211">
        <f>RANK(AQ127, AQ$127:AQ$141)</f>
        <v>2</v>
      </c>
      <c r="AS127" s="501">
        <f>AVERAGE(AQ127:AQ141)</f>
        <v>466.07645535412587</v>
      </c>
      <c r="AT127" s="213">
        <v>6</v>
      </c>
      <c r="AU127" s="213">
        <v>2794.7780678851004</v>
      </c>
      <c r="AV127" s="214">
        <f t="shared" ref="AV127:AV128" si="155">AU127/AT127</f>
        <v>465.79634464751672</v>
      </c>
      <c r="AW127" s="211">
        <f>RANK(AV127, AV$127:AV$141)</f>
        <v>2</v>
      </c>
      <c r="AX127" s="501">
        <f>AVERAGE(AV127:AV141)</f>
        <v>466.09447242653323</v>
      </c>
    </row>
    <row r="128" spans="2:50" ht="14.25" customHeight="1">
      <c r="B128" s="460"/>
      <c r="C128" s="209">
        <v>2</v>
      </c>
      <c r="D128" s="212" t="s">
        <v>248</v>
      </c>
      <c r="E128" s="209">
        <v>6</v>
      </c>
      <c r="F128" s="209">
        <v>3273</v>
      </c>
      <c r="G128" s="214">
        <f t="shared" si="148"/>
        <v>545.5</v>
      </c>
      <c r="H128" s="501"/>
      <c r="I128" s="215">
        <f t="shared" ref="I128:K128" si="156">AVERAGE(P128,U128,Z128,AE128,AJ128,AO128,AT128)</f>
        <v>6</v>
      </c>
      <c r="J128" s="215">
        <f t="shared" si="156"/>
        <v>2789.1461027709843</v>
      </c>
      <c r="K128" s="216">
        <f t="shared" si="156"/>
        <v>464.85768379516401</v>
      </c>
      <c r="L128" s="502"/>
      <c r="M128" s="215">
        <f>RANK(K128, K$127:$K$141)</f>
        <v>1</v>
      </c>
      <c r="N128" s="460"/>
      <c r="O128" s="460"/>
      <c r="P128" s="213">
        <v>6</v>
      </c>
      <c r="Q128" s="213">
        <v>2762.2304832713739</v>
      </c>
      <c r="R128" s="214">
        <f t="shared" si="149"/>
        <v>460.37174721189564</v>
      </c>
      <c r="S128" s="211">
        <f t="shared" ref="S128" si="157">RANK(R128, R$127:R$141)</f>
        <v>1</v>
      </c>
      <c r="T128" s="501"/>
      <c r="U128" s="213">
        <v>6</v>
      </c>
      <c r="V128" s="213">
        <v>2775.2021563342341</v>
      </c>
      <c r="W128" s="214">
        <f t="shared" si="150"/>
        <v>462.53369272237234</v>
      </c>
      <c r="X128" s="211">
        <f t="shared" ref="X128" si="158">RANK(W128, W$127:W$141)</f>
        <v>1</v>
      </c>
      <c r="Y128" s="501"/>
      <c r="Z128" s="213">
        <v>6</v>
      </c>
      <c r="AA128" s="213">
        <v>2796.9230769230758</v>
      </c>
      <c r="AB128" s="214">
        <f t="shared" si="151"/>
        <v>466.15384615384596</v>
      </c>
      <c r="AC128" s="211">
        <f t="shared" ref="AC128" si="159">RANK(AB128, AB$127:AB$141)</f>
        <v>1</v>
      </c>
      <c r="AD128" s="501"/>
      <c r="AE128" s="213">
        <v>6</v>
      </c>
      <c r="AF128" s="213">
        <v>2796.4444444444443</v>
      </c>
      <c r="AG128" s="214">
        <f t="shared" si="152"/>
        <v>466.07407407407408</v>
      </c>
      <c r="AH128" s="211">
        <f t="shared" ref="AH128" si="160">RANK(AG128, AG$127:AG$141)</f>
        <v>1</v>
      </c>
      <c r="AI128" s="501"/>
      <c r="AJ128" s="213">
        <v>6</v>
      </c>
      <c r="AK128" s="213">
        <v>2797.2765957446813</v>
      </c>
      <c r="AL128" s="214">
        <f t="shared" si="153"/>
        <v>466.21276595744689</v>
      </c>
      <c r="AM128" s="211">
        <f t="shared" ref="AM128" si="161">RANK(AL128, AL$127:AL$141)</f>
        <v>1</v>
      </c>
      <c r="AN128" s="501"/>
      <c r="AO128" s="213">
        <v>6</v>
      </c>
      <c r="AP128" s="213">
        <v>2797.5903614457816</v>
      </c>
      <c r="AQ128" s="214">
        <f t="shared" si="154"/>
        <v>466.26506024096358</v>
      </c>
      <c r="AR128" s="211">
        <f t="shared" ref="AR128" si="162">RANK(AQ128, AQ$127:AQ$141)</f>
        <v>1</v>
      </c>
      <c r="AS128" s="501"/>
      <c r="AT128" s="213">
        <v>6</v>
      </c>
      <c r="AU128" s="213">
        <v>2798.3556012332983</v>
      </c>
      <c r="AV128" s="214">
        <f t="shared" si="155"/>
        <v>466.39260020554974</v>
      </c>
      <c r="AW128" s="211">
        <f t="shared" ref="AW128" si="163">RANK(AV128, AV$127:AV$141)</f>
        <v>1</v>
      </c>
      <c r="AX128" s="501"/>
    </row>
    <row r="129" spans="2:50" ht="14.25" customHeight="1">
      <c r="B129" s="460"/>
      <c r="C129" s="209">
        <v>3</v>
      </c>
      <c r="D129" s="212"/>
      <c r="E129" s="209"/>
      <c r="F129" s="209"/>
      <c r="G129" s="214"/>
      <c r="H129" s="501"/>
      <c r="I129" s="215"/>
      <c r="J129" s="215"/>
      <c r="K129" s="216"/>
      <c r="L129" s="502"/>
      <c r="M129" s="215"/>
      <c r="N129" s="460"/>
      <c r="O129" s="460"/>
      <c r="P129" s="209"/>
      <c r="Q129" s="209"/>
      <c r="R129" s="214"/>
      <c r="S129" s="211"/>
      <c r="T129" s="501"/>
      <c r="U129" s="209"/>
      <c r="V129" s="209"/>
      <c r="W129" s="214"/>
      <c r="X129" s="211"/>
      <c r="Y129" s="501"/>
      <c r="Z129" s="209"/>
      <c r="AA129" s="209"/>
      <c r="AB129" s="214"/>
      <c r="AC129" s="211"/>
      <c r="AD129" s="501"/>
      <c r="AE129" s="209"/>
      <c r="AF129" s="209"/>
      <c r="AG129" s="214"/>
      <c r="AH129" s="211"/>
      <c r="AI129" s="501"/>
      <c r="AJ129" s="209"/>
      <c r="AK129" s="209"/>
      <c r="AL129" s="214"/>
      <c r="AM129" s="211"/>
      <c r="AN129" s="501"/>
      <c r="AO129" s="209"/>
      <c r="AP129" s="209"/>
      <c r="AQ129" s="214"/>
      <c r="AR129" s="211"/>
      <c r="AS129" s="501"/>
      <c r="AT129" s="209"/>
      <c r="AU129" s="209"/>
      <c r="AV129" s="214"/>
      <c r="AW129" s="211"/>
      <c r="AX129" s="501"/>
    </row>
    <row r="130" spans="2:50" ht="14.25" customHeight="1">
      <c r="B130" s="460"/>
      <c r="C130" s="209">
        <v>4</v>
      </c>
      <c r="D130" s="212"/>
      <c r="E130" s="209"/>
      <c r="F130" s="209"/>
      <c r="G130" s="214"/>
      <c r="H130" s="501"/>
      <c r="I130" s="215"/>
      <c r="J130" s="215"/>
      <c r="K130" s="216"/>
      <c r="L130" s="502"/>
      <c r="M130" s="215"/>
      <c r="N130" s="460"/>
      <c r="O130" s="460"/>
      <c r="P130" s="209"/>
      <c r="Q130" s="209"/>
      <c r="R130" s="214"/>
      <c r="S130" s="211"/>
      <c r="T130" s="501"/>
      <c r="U130" s="209"/>
      <c r="V130" s="209"/>
      <c r="W130" s="214"/>
      <c r="X130" s="211"/>
      <c r="Y130" s="501"/>
      <c r="Z130" s="209"/>
      <c r="AA130" s="209"/>
      <c r="AB130" s="214"/>
      <c r="AC130" s="211"/>
      <c r="AD130" s="501"/>
      <c r="AE130" s="209"/>
      <c r="AF130" s="209"/>
      <c r="AG130" s="214"/>
      <c r="AH130" s="211"/>
      <c r="AI130" s="501"/>
      <c r="AJ130" s="209"/>
      <c r="AK130" s="209"/>
      <c r="AL130" s="214"/>
      <c r="AM130" s="211"/>
      <c r="AN130" s="501"/>
      <c r="AO130" s="209"/>
      <c r="AP130" s="209"/>
      <c r="AQ130" s="214"/>
      <c r="AR130" s="211"/>
      <c r="AS130" s="501"/>
      <c r="AT130" s="209"/>
      <c r="AU130" s="209"/>
      <c r="AV130" s="214"/>
      <c r="AW130" s="211"/>
      <c r="AX130" s="501"/>
    </row>
    <row r="131" spans="2:50" ht="14.25" customHeight="1">
      <c r="B131" s="460"/>
      <c r="C131" s="209">
        <v>5</v>
      </c>
      <c r="D131" s="212"/>
      <c r="E131" s="209"/>
      <c r="F131" s="209"/>
      <c r="G131" s="214"/>
      <c r="H131" s="501"/>
      <c r="I131" s="215"/>
      <c r="J131" s="215"/>
      <c r="K131" s="216"/>
      <c r="L131" s="502"/>
      <c r="M131" s="215"/>
      <c r="N131" s="460"/>
      <c r="O131" s="460"/>
      <c r="P131" s="209"/>
      <c r="Q131" s="209"/>
      <c r="R131" s="214"/>
      <c r="S131" s="211"/>
      <c r="T131" s="501"/>
      <c r="U131" s="209"/>
      <c r="V131" s="209"/>
      <c r="W131" s="214"/>
      <c r="X131" s="211"/>
      <c r="Y131" s="501"/>
      <c r="Z131" s="209"/>
      <c r="AA131" s="209"/>
      <c r="AB131" s="214"/>
      <c r="AC131" s="211"/>
      <c r="AD131" s="501"/>
      <c r="AE131" s="209"/>
      <c r="AF131" s="209"/>
      <c r="AG131" s="214"/>
      <c r="AH131" s="211"/>
      <c r="AI131" s="501"/>
      <c r="AJ131" s="209"/>
      <c r="AK131" s="209"/>
      <c r="AL131" s="214"/>
      <c r="AM131" s="211"/>
      <c r="AN131" s="501"/>
      <c r="AO131" s="209"/>
      <c r="AP131" s="209"/>
      <c r="AQ131" s="214"/>
      <c r="AR131" s="211"/>
      <c r="AS131" s="501"/>
      <c r="AT131" s="209"/>
      <c r="AU131" s="209"/>
      <c r="AV131" s="214"/>
      <c r="AW131" s="211"/>
      <c r="AX131" s="501"/>
    </row>
    <row r="132" spans="2:50" ht="14.25" customHeight="1">
      <c r="B132" s="460"/>
      <c r="C132" s="209">
        <v>6</v>
      </c>
      <c r="D132" s="212"/>
      <c r="E132" s="209"/>
      <c r="F132" s="209"/>
      <c r="G132" s="214"/>
      <c r="H132" s="501"/>
      <c r="I132" s="215"/>
      <c r="J132" s="215"/>
      <c r="K132" s="216"/>
      <c r="L132" s="502"/>
      <c r="M132" s="215"/>
      <c r="N132" s="460"/>
      <c r="O132" s="460"/>
      <c r="P132" s="209"/>
      <c r="Q132" s="209"/>
      <c r="R132" s="214"/>
      <c r="S132" s="211"/>
      <c r="T132" s="501"/>
      <c r="U132" s="209"/>
      <c r="V132" s="209"/>
      <c r="W132" s="214"/>
      <c r="X132" s="211"/>
      <c r="Y132" s="501"/>
      <c r="Z132" s="209"/>
      <c r="AA132" s="209"/>
      <c r="AB132" s="214"/>
      <c r="AC132" s="211"/>
      <c r="AD132" s="501"/>
      <c r="AE132" s="209"/>
      <c r="AF132" s="209"/>
      <c r="AG132" s="214"/>
      <c r="AH132" s="211"/>
      <c r="AI132" s="501"/>
      <c r="AJ132" s="209"/>
      <c r="AK132" s="209"/>
      <c r="AL132" s="214"/>
      <c r="AM132" s="211"/>
      <c r="AN132" s="501"/>
      <c r="AO132" s="209"/>
      <c r="AP132" s="209"/>
      <c r="AQ132" s="214"/>
      <c r="AR132" s="211"/>
      <c r="AS132" s="501"/>
      <c r="AT132" s="209"/>
      <c r="AU132" s="209"/>
      <c r="AV132" s="214"/>
      <c r="AW132" s="211"/>
      <c r="AX132" s="501"/>
    </row>
    <row r="133" spans="2:50" ht="14.25" customHeight="1">
      <c r="B133" s="460"/>
      <c r="C133" s="209">
        <v>7</v>
      </c>
      <c r="D133" s="212"/>
      <c r="E133" s="209"/>
      <c r="F133" s="209"/>
      <c r="G133" s="214"/>
      <c r="H133" s="501"/>
      <c r="I133" s="215"/>
      <c r="J133" s="215"/>
      <c r="K133" s="216"/>
      <c r="L133" s="502"/>
      <c r="M133" s="215"/>
      <c r="N133" s="460"/>
      <c r="O133" s="460"/>
      <c r="P133" s="209"/>
      <c r="Q133" s="209"/>
      <c r="R133" s="214"/>
      <c r="S133" s="211"/>
      <c r="T133" s="501"/>
      <c r="U133" s="209"/>
      <c r="V133" s="209"/>
      <c r="W133" s="214"/>
      <c r="X133" s="211"/>
      <c r="Y133" s="501"/>
      <c r="Z133" s="209"/>
      <c r="AA133" s="209"/>
      <c r="AB133" s="214"/>
      <c r="AC133" s="211"/>
      <c r="AD133" s="501"/>
      <c r="AE133" s="209"/>
      <c r="AF133" s="209"/>
      <c r="AG133" s="214"/>
      <c r="AH133" s="211"/>
      <c r="AI133" s="501"/>
      <c r="AJ133" s="209"/>
      <c r="AK133" s="209"/>
      <c r="AL133" s="214"/>
      <c r="AM133" s="211"/>
      <c r="AN133" s="501"/>
      <c r="AO133" s="209"/>
      <c r="AP133" s="209"/>
      <c r="AQ133" s="214"/>
      <c r="AR133" s="211"/>
      <c r="AS133" s="501"/>
      <c r="AT133" s="209"/>
      <c r="AU133" s="209"/>
      <c r="AV133" s="214"/>
      <c r="AW133" s="211"/>
      <c r="AX133" s="501"/>
    </row>
    <row r="134" spans="2:50" ht="14.25" customHeight="1">
      <c r="B134" s="460"/>
      <c r="C134" s="209">
        <v>8</v>
      </c>
      <c r="D134" s="212"/>
      <c r="E134" s="209"/>
      <c r="F134" s="209"/>
      <c r="G134" s="214"/>
      <c r="H134" s="501"/>
      <c r="I134" s="215"/>
      <c r="J134" s="215"/>
      <c r="K134" s="216"/>
      <c r="L134" s="502"/>
      <c r="M134" s="215"/>
      <c r="N134" s="460"/>
      <c r="O134" s="460"/>
      <c r="P134" s="209"/>
      <c r="Q134" s="209"/>
      <c r="R134" s="214"/>
      <c r="S134" s="211"/>
      <c r="T134" s="501"/>
      <c r="U134" s="209"/>
      <c r="V134" s="209"/>
      <c r="W134" s="214"/>
      <c r="X134" s="211"/>
      <c r="Y134" s="501"/>
      <c r="Z134" s="209"/>
      <c r="AA134" s="209"/>
      <c r="AB134" s="214"/>
      <c r="AC134" s="211"/>
      <c r="AD134" s="501"/>
      <c r="AE134" s="209"/>
      <c r="AF134" s="209"/>
      <c r="AG134" s="214"/>
      <c r="AH134" s="211"/>
      <c r="AI134" s="501"/>
      <c r="AJ134" s="209"/>
      <c r="AK134" s="209"/>
      <c r="AL134" s="214"/>
      <c r="AM134" s="211"/>
      <c r="AN134" s="501"/>
      <c r="AO134" s="209"/>
      <c r="AP134" s="209"/>
      <c r="AQ134" s="214"/>
      <c r="AR134" s="211"/>
      <c r="AS134" s="501"/>
      <c r="AT134" s="209"/>
      <c r="AU134" s="209"/>
      <c r="AV134" s="214"/>
      <c r="AW134" s="211"/>
      <c r="AX134" s="501"/>
    </row>
    <row r="135" spans="2:50" ht="14.25" customHeight="1">
      <c r="B135" s="460"/>
      <c r="C135" s="209">
        <v>9</v>
      </c>
      <c r="D135" s="212"/>
      <c r="E135" s="209"/>
      <c r="F135" s="209"/>
      <c r="G135" s="214"/>
      <c r="H135" s="501"/>
      <c r="I135" s="215"/>
      <c r="J135" s="215"/>
      <c r="K135" s="216"/>
      <c r="L135" s="502"/>
      <c r="M135" s="215"/>
      <c r="N135" s="460"/>
      <c r="O135" s="460"/>
      <c r="P135" s="209"/>
      <c r="Q135" s="209"/>
      <c r="R135" s="214"/>
      <c r="S135" s="211"/>
      <c r="T135" s="501"/>
      <c r="U135" s="209"/>
      <c r="V135" s="209"/>
      <c r="W135" s="214"/>
      <c r="X135" s="211"/>
      <c r="Y135" s="501"/>
      <c r="Z135" s="209"/>
      <c r="AA135" s="209"/>
      <c r="AB135" s="214"/>
      <c r="AC135" s="211"/>
      <c r="AD135" s="501"/>
      <c r="AE135" s="209"/>
      <c r="AF135" s="209"/>
      <c r="AG135" s="214"/>
      <c r="AH135" s="211"/>
      <c r="AI135" s="501"/>
      <c r="AJ135" s="209"/>
      <c r="AK135" s="209"/>
      <c r="AL135" s="214"/>
      <c r="AM135" s="211"/>
      <c r="AN135" s="501"/>
      <c r="AO135" s="209"/>
      <c r="AP135" s="209"/>
      <c r="AQ135" s="214"/>
      <c r="AR135" s="211"/>
      <c r="AS135" s="501"/>
      <c r="AT135" s="209"/>
      <c r="AU135" s="209"/>
      <c r="AV135" s="214"/>
      <c r="AW135" s="211"/>
      <c r="AX135" s="501"/>
    </row>
    <row r="136" spans="2:50" ht="14.25" customHeight="1">
      <c r="B136" s="460"/>
      <c r="C136" s="209">
        <v>10</v>
      </c>
      <c r="D136" s="212"/>
      <c r="E136" s="209"/>
      <c r="F136" s="209"/>
      <c r="G136" s="214"/>
      <c r="H136" s="501"/>
      <c r="I136" s="215"/>
      <c r="J136" s="215"/>
      <c r="K136" s="216"/>
      <c r="L136" s="502"/>
      <c r="M136" s="215"/>
      <c r="N136" s="460"/>
      <c r="O136" s="460"/>
      <c r="P136" s="209"/>
      <c r="Q136" s="209"/>
      <c r="R136" s="214"/>
      <c r="S136" s="211"/>
      <c r="T136" s="501"/>
      <c r="U136" s="209"/>
      <c r="V136" s="209"/>
      <c r="W136" s="214"/>
      <c r="X136" s="211"/>
      <c r="Y136" s="501"/>
      <c r="Z136" s="209"/>
      <c r="AA136" s="209"/>
      <c r="AB136" s="214"/>
      <c r="AC136" s="211"/>
      <c r="AD136" s="501"/>
      <c r="AE136" s="209"/>
      <c r="AF136" s="209"/>
      <c r="AG136" s="214"/>
      <c r="AH136" s="211"/>
      <c r="AI136" s="501"/>
      <c r="AJ136" s="209"/>
      <c r="AK136" s="209"/>
      <c r="AL136" s="214"/>
      <c r="AM136" s="211"/>
      <c r="AN136" s="501"/>
      <c r="AO136" s="209"/>
      <c r="AP136" s="209"/>
      <c r="AQ136" s="214"/>
      <c r="AR136" s="211"/>
      <c r="AS136" s="501"/>
      <c r="AT136" s="209"/>
      <c r="AU136" s="209"/>
      <c r="AV136" s="214"/>
      <c r="AW136" s="211"/>
      <c r="AX136" s="501"/>
    </row>
    <row r="137" spans="2:50" ht="14.25" customHeight="1">
      <c r="B137" s="460"/>
      <c r="C137" s="209">
        <v>11</v>
      </c>
      <c r="D137" s="212"/>
      <c r="E137" s="209"/>
      <c r="F137" s="209"/>
      <c r="G137" s="214"/>
      <c r="H137" s="501"/>
      <c r="I137" s="215"/>
      <c r="J137" s="215"/>
      <c r="K137" s="216"/>
      <c r="L137" s="502"/>
      <c r="M137" s="215"/>
      <c r="N137" s="460"/>
      <c r="O137" s="460"/>
      <c r="P137" s="209"/>
      <c r="Q137" s="209"/>
      <c r="R137" s="214"/>
      <c r="S137" s="211"/>
      <c r="T137" s="501"/>
      <c r="U137" s="209"/>
      <c r="V137" s="209"/>
      <c r="W137" s="214"/>
      <c r="X137" s="211"/>
      <c r="Y137" s="501"/>
      <c r="Z137" s="209"/>
      <c r="AA137" s="209"/>
      <c r="AB137" s="214"/>
      <c r="AC137" s="211"/>
      <c r="AD137" s="501"/>
      <c r="AE137" s="209"/>
      <c r="AF137" s="209"/>
      <c r="AG137" s="214"/>
      <c r="AH137" s="211"/>
      <c r="AI137" s="501"/>
      <c r="AJ137" s="209"/>
      <c r="AK137" s="209"/>
      <c r="AL137" s="214"/>
      <c r="AM137" s="211"/>
      <c r="AN137" s="501"/>
      <c r="AO137" s="209"/>
      <c r="AP137" s="209"/>
      <c r="AQ137" s="214"/>
      <c r="AR137" s="211"/>
      <c r="AS137" s="501"/>
      <c r="AT137" s="209"/>
      <c r="AU137" s="209"/>
      <c r="AV137" s="214"/>
      <c r="AW137" s="211"/>
      <c r="AX137" s="501"/>
    </row>
    <row r="138" spans="2:50" ht="14.25" customHeight="1">
      <c r="B138" s="460"/>
      <c r="C138" s="209">
        <v>12</v>
      </c>
      <c r="D138" s="212"/>
      <c r="E138" s="209"/>
      <c r="F138" s="209"/>
      <c r="G138" s="214"/>
      <c r="H138" s="501"/>
      <c r="I138" s="215"/>
      <c r="J138" s="215"/>
      <c r="K138" s="216"/>
      <c r="L138" s="502"/>
      <c r="M138" s="215"/>
      <c r="N138" s="460"/>
      <c r="O138" s="460"/>
      <c r="P138" s="209"/>
      <c r="Q138" s="209"/>
      <c r="R138" s="214"/>
      <c r="S138" s="211"/>
      <c r="T138" s="501"/>
      <c r="U138" s="209"/>
      <c r="V138" s="209"/>
      <c r="W138" s="214"/>
      <c r="X138" s="211"/>
      <c r="Y138" s="501"/>
      <c r="Z138" s="209"/>
      <c r="AA138" s="209"/>
      <c r="AB138" s="214"/>
      <c r="AC138" s="211"/>
      <c r="AD138" s="501"/>
      <c r="AE138" s="209"/>
      <c r="AF138" s="209"/>
      <c r="AG138" s="214"/>
      <c r="AH138" s="211"/>
      <c r="AI138" s="501"/>
      <c r="AJ138" s="209"/>
      <c r="AK138" s="209"/>
      <c r="AL138" s="214"/>
      <c r="AM138" s="211"/>
      <c r="AN138" s="501"/>
      <c r="AO138" s="209"/>
      <c r="AP138" s="209"/>
      <c r="AQ138" s="214"/>
      <c r="AR138" s="211"/>
      <c r="AS138" s="501"/>
      <c r="AT138" s="209"/>
      <c r="AU138" s="209"/>
      <c r="AV138" s="214"/>
      <c r="AW138" s="211"/>
      <c r="AX138" s="501"/>
    </row>
    <row r="139" spans="2:50" ht="14.25" customHeight="1">
      <c r="B139" s="460"/>
      <c r="C139" s="209">
        <v>13</v>
      </c>
      <c r="D139" s="212"/>
      <c r="E139" s="209"/>
      <c r="F139" s="209"/>
      <c r="G139" s="214"/>
      <c r="H139" s="501"/>
      <c r="I139" s="215"/>
      <c r="J139" s="215"/>
      <c r="K139" s="216"/>
      <c r="L139" s="502"/>
      <c r="M139" s="215"/>
      <c r="N139" s="460"/>
      <c r="O139" s="460"/>
      <c r="P139" s="209"/>
      <c r="Q139" s="209"/>
      <c r="R139" s="214"/>
      <c r="S139" s="211"/>
      <c r="T139" s="501"/>
      <c r="U139" s="209"/>
      <c r="V139" s="209"/>
      <c r="W139" s="214"/>
      <c r="X139" s="211"/>
      <c r="Y139" s="501"/>
      <c r="Z139" s="209"/>
      <c r="AA139" s="209"/>
      <c r="AB139" s="214"/>
      <c r="AC139" s="211"/>
      <c r="AD139" s="501"/>
      <c r="AE139" s="209"/>
      <c r="AF139" s="209"/>
      <c r="AG139" s="214"/>
      <c r="AH139" s="211"/>
      <c r="AI139" s="501"/>
      <c r="AJ139" s="209"/>
      <c r="AK139" s="209"/>
      <c r="AL139" s="214"/>
      <c r="AM139" s="211"/>
      <c r="AN139" s="501"/>
      <c r="AO139" s="209"/>
      <c r="AP139" s="209"/>
      <c r="AQ139" s="214"/>
      <c r="AR139" s="211"/>
      <c r="AS139" s="501"/>
      <c r="AT139" s="209"/>
      <c r="AU139" s="209"/>
      <c r="AV139" s="214"/>
      <c r="AW139" s="211"/>
      <c r="AX139" s="501"/>
    </row>
    <row r="140" spans="2:50" ht="14.25" customHeight="1">
      <c r="B140" s="460"/>
      <c r="C140" s="209">
        <v>14</v>
      </c>
      <c r="D140" s="212"/>
      <c r="E140" s="209"/>
      <c r="F140" s="209"/>
      <c r="G140" s="214"/>
      <c r="H140" s="501"/>
      <c r="I140" s="215"/>
      <c r="J140" s="215"/>
      <c r="K140" s="216"/>
      <c r="L140" s="502"/>
      <c r="M140" s="215"/>
      <c r="N140" s="460"/>
      <c r="O140" s="460"/>
      <c r="P140" s="209"/>
      <c r="Q140" s="209"/>
      <c r="R140" s="214"/>
      <c r="S140" s="211"/>
      <c r="T140" s="501"/>
      <c r="U140" s="209"/>
      <c r="V140" s="209"/>
      <c r="W140" s="214"/>
      <c r="X140" s="211"/>
      <c r="Y140" s="501"/>
      <c r="Z140" s="209"/>
      <c r="AA140" s="209"/>
      <c r="AB140" s="214"/>
      <c r="AC140" s="211"/>
      <c r="AD140" s="501"/>
      <c r="AE140" s="209"/>
      <c r="AF140" s="209"/>
      <c r="AG140" s="214"/>
      <c r="AH140" s="211"/>
      <c r="AI140" s="501"/>
      <c r="AJ140" s="209"/>
      <c r="AK140" s="209"/>
      <c r="AL140" s="214"/>
      <c r="AM140" s="211"/>
      <c r="AN140" s="501"/>
      <c r="AO140" s="209"/>
      <c r="AP140" s="209"/>
      <c r="AQ140" s="214"/>
      <c r="AR140" s="211"/>
      <c r="AS140" s="501"/>
      <c r="AT140" s="209"/>
      <c r="AU140" s="209"/>
      <c r="AV140" s="214"/>
      <c r="AW140" s="211"/>
      <c r="AX140" s="501"/>
    </row>
    <row r="141" spans="2:50" ht="14.25" customHeight="1">
      <c r="B141" s="460"/>
      <c r="C141" s="209">
        <v>15</v>
      </c>
      <c r="D141" s="212"/>
      <c r="E141" s="209"/>
      <c r="F141" s="209"/>
      <c r="G141" s="214"/>
      <c r="H141" s="501"/>
      <c r="I141" s="215"/>
      <c r="J141" s="215"/>
      <c r="K141" s="216"/>
      <c r="L141" s="502"/>
      <c r="M141" s="215"/>
      <c r="N141" s="460"/>
      <c r="O141" s="460"/>
      <c r="P141" s="209"/>
      <c r="Q141" s="213"/>
      <c r="R141" s="214"/>
      <c r="S141" s="211"/>
      <c r="T141" s="501"/>
      <c r="U141" s="209"/>
      <c r="V141" s="209"/>
      <c r="W141" s="214"/>
      <c r="X141" s="211"/>
      <c r="Y141" s="501"/>
      <c r="Z141" s="209"/>
      <c r="AA141" s="209"/>
      <c r="AB141" s="214"/>
      <c r="AC141" s="211"/>
      <c r="AD141" s="501"/>
      <c r="AE141" s="209"/>
      <c r="AF141" s="209"/>
      <c r="AG141" s="214"/>
      <c r="AH141" s="211"/>
      <c r="AI141" s="501"/>
      <c r="AJ141" s="209"/>
      <c r="AK141" s="209"/>
      <c r="AL141" s="214"/>
      <c r="AM141" s="211"/>
      <c r="AN141" s="501"/>
      <c r="AO141" s="209"/>
      <c r="AP141" s="209"/>
      <c r="AQ141" s="214"/>
      <c r="AR141" s="211"/>
      <c r="AS141" s="501"/>
      <c r="AT141" s="209"/>
      <c r="AU141" s="209"/>
      <c r="AV141" s="214"/>
      <c r="AW141" s="211"/>
      <c r="AX141" s="501"/>
    </row>
    <row r="142" spans="2:50" ht="14.25" customHeight="1" collapsed="1">
      <c r="B142" s="503" t="s">
        <v>209</v>
      </c>
      <c r="C142" s="503"/>
      <c r="D142" s="503"/>
      <c r="E142" s="503"/>
      <c r="F142" s="503"/>
      <c r="G142" s="503"/>
      <c r="H142" s="503"/>
      <c r="I142" s="503"/>
      <c r="J142" s="503"/>
      <c r="K142" s="503"/>
      <c r="L142" s="503"/>
      <c r="M142" s="504"/>
      <c r="N142" s="521" t="s">
        <v>128</v>
      </c>
      <c r="O142" s="521" t="s">
        <v>77</v>
      </c>
      <c r="P142" s="559">
        <f>AT122+1</f>
        <v>45916</v>
      </c>
      <c r="Q142" s="560"/>
      <c r="R142" s="560"/>
      <c r="S142" s="560"/>
      <c r="T142" s="560"/>
      <c r="U142" s="561">
        <f>P142+1</f>
        <v>45917</v>
      </c>
      <c r="V142" s="562"/>
      <c r="W142" s="562"/>
      <c r="X142" s="562"/>
      <c r="Y142" s="562"/>
      <c r="Z142" s="559">
        <f t="shared" ref="Z142" si="164">U142+1</f>
        <v>45918</v>
      </c>
      <c r="AA142" s="560"/>
      <c r="AB142" s="560"/>
      <c r="AC142" s="560"/>
      <c r="AD142" s="560"/>
      <c r="AE142" s="561">
        <f t="shared" ref="AE142" si="165">Z142+1</f>
        <v>45919</v>
      </c>
      <c r="AF142" s="562"/>
      <c r="AG142" s="562"/>
      <c r="AH142" s="562"/>
      <c r="AI142" s="562"/>
      <c r="AJ142" s="563">
        <f t="shared" ref="AJ142" si="166">AE142+1</f>
        <v>45920</v>
      </c>
      <c r="AK142" s="564"/>
      <c r="AL142" s="564"/>
      <c r="AM142" s="564"/>
      <c r="AN142" s="565"/>
      <c r="AO142" s="561">
        <f t="shared" ref="AO142" si="167">AJ142+1</f>
        <v>45921</v>
      </c>
      <c r="AP142" s="562"/>
      <c r="AQ142" s="562"/>
      <c r="AR142" s="562"/>
      <c r="AS142" s="562"/>
      <c r="AT142" s="563">
        <f t="shared" ref="AT142" si="168">AO142+1</f>
        <v>45922</v>
      </c>
      <c r="AU142" s="564"/>
      <c r="AV142" s="564"/>
      <c r="AW142" s="564"/>
      <c r="AX142" s="565"/>
    </row>
    <row r="143" spans="2:50" ht="14.25" customHeight="1">
      <c r="B143" s="505"/>
      <c r="C143" s="505"/>
      <c r="D143" s="505"/>
      <c r="E143" s="505"/>
      <c r="F143" s="505"/>
      <c r="G143" s="505"/>
      <c r="H143" s="505"/>
      <c r="I143" s="505"/>
      <c r="J143" s="505"/>
      <c r="K143" s="505"/>
      <c r="L143" s="505"/>
      <c r="M143" s="506"/>
      <c r="N143" s="523"/>
      <c r="O143" s="523"/>
      <c r="P143" s="566">
        <f>P142</f>
        <v>45916</v>
      </c>
      <c r="Q143" s="566"/>
      <c r="R143" s="566"/>
      <c r="S143" s="566"/>
      <c r="T143" s="566"/>
      <c r="U143" s="567">
        <f>U142</f>
        <v>45917</v>
      </c>
      <c r="V143" s="567"/>
      <c r="W143" s="567"/>
      <c r="X143" s="567"/>
      <c r="Y143" s="567"/>
      <c r="Z143" s="566">
        <f t="shared" ref="Z143" si="169">Z142</f>
        <v>45918</v>
      </c>
      <c r="AA143" s="566"/>
      <c r="AB143" s="566"/>
      <c r="AC143" s="566"/>
      <c r="AD143" s="566"/>
      <c r="AE143" s="567">
        <f t="shared" ref="AE143" si="170">AE142</f>
        <v>45919</v>
      </c>
      <c r="AF143" s="567"/>
      <c r="AG143" s="567"/>
      <c r="AH143" s="567"/>
      <c r="AI143" s="567"/>
      <c r="AJ143" s="568">
        <f t="shared" ref="AJ143" si="171">AJ142</f>
        <v>45920</v>
      </c>
      <c r="AK143" s="569"/>
      <c r="AL143" s="569"/>
      <c r="AM143" s="569"/>
      <c r="AN143" s="570"/>
      <c r="AO143" s="567">
        <f t="shared" ref="AO143" si="172">AO142</f>
        <v>45921</v>
      </c>
      <c r="AP143" s="567"/>
      <c r="AQ143" s="567"/>
      <c r="AR143" s="567"/>
      <c r="AS143" s="567"/>
      <c r="AT143" s="568">
        <f t="shared" ref="AT143" si="173">AT142</f>
        <v>45922</v>
      </c>
      <c r="AU143" s="569"/>
      <c r="AV143" s="569"/>
      <c r="AW143" s="569"/>
      <c r="AX143" s="570"/>
    </row>
    <row r="144" spans="2:50" ht="14.25" customHeight="1">
      <c r="B144" s="460" t="s">
        <v>129</v>
      </c>
      <c r="C144" s="460" t="s">
        <v>130</v>
      </c>
      <c r="D144" s="460"/>
      <c r="E144" s="460" t="s">
        <v>131</v>
      </c>
      <c r="F144" s="460"/>
      <c r="G144" s="460"/>
      <c r="H144" s="460" t="s">
        <v>132</v>
      </c>
      <c r="I144" s="499" t="s">
        <v>133</v>
      </c>
      <c r="J144" s="499"/>
      <c r="K144" s="499"/>
      <c r="L144" s="499" t="s">
        <v>132</v>
      </c>
      <c r="M144" s="499" t="s">
        <v>134</v>
      </c>
      <c r="N144" s="460"/>
      <c r="O144" s="460" t="s">
        <v>135</v>
      </c>
      <c r="P144" s="460" t="s">
        <v>136</v>
      </c>
      <c r="Q144" s="460"/>
      <c r="R144" s="460"/>
      <c r="S144" s="460"/>
      <c r="T144" s="460" t="s">
        <v>132</v>
      </c>
      <c r="U144" s="460" t="s">
        <v>136</v>
      </c>
      <c r="V144" s="460"/>
      <c r="W144" s="460"/>
      <c r="X144" s="460"/>
      <c r="Y144" s="460" t="s">
        <v>132</v>
      </c>
      <c r="Z144" s="460" t="s">
        <v>136</v>
      </c>
      <c r="AA144" s="460"/>
      <c r="AB144" s="460"/>
      <c r="AC144" s="460"/>
      <c r="AD144" s="460" t="s">
        <v>132</v>
      </c>
      <c r="AE144" s="460" t="s">
        <v>136</v>
      </c>
      <c r="AF144" s="460"/>
      <c r="AG144" s="460"/>
      <c r="AH144" s="460"/>
      <c r="AI144" s="460" t="s">
        <v>132</v>
      </c>
      <c r="AJ144" s="460" t="s">
        <v>136</v>
      </c>
      <c r="AK144" s="460"/>
      <c r="AL144" s="460"/>
      <c r="AM144" s="460"/>
      <c r="AN144" s="460" t="s">
        <v>132</v>
      </c>
      <c r="AO144" s="460" t="s">
        <v>136</v>
      </c>
      <c r="AP144" s="460"/>
      <c r="AQ144" s="460"/>
      <c r="AR144" s="460"/>
      <c r="AS144" s="460" t="s">
        <v>132</v>
      </c>
      <c r="AT144" s="460" t="s">
        <v>136</v>
      </c>
      <c r="AU144" s="460"/>
      <c r="AV144" s="460"/>
      <c r="AW144" s="460"/>
      <c r="AX144" s="460" t="s">
        <v>132</v>
      </c>
    </row>
    <row r="145" spans="2:50" ht="14.25" customHeight="1">
      <c r="B145" s="460"/>
      <c r="C145" s="460"/>
      <c r="D145" s="460"/>
      <c r="E145" s="460" t="s">
        <v>137</v>
      </c>
      <c r="F145" s="460"/>
      <c r="G145" s="460"/>
      <c r="H145" s="460"/>
      <c r="I145" s="499" t="s">
        <v>137</v>
      </c>
      <c r="J145" s="499"/>
      <c r="K145" s="499"/>
      <c r="L145" s="499"/>
      <c r="M145" s="499"/>
      <c r="N145" s="460"/>
      <c r="O145" s="460"/>
      <c r="P145" s="460" t="s">
        <v>138</v>
      </c>
      <c r="Q145" s="460"/>
      <c r="R145" s="460"/>
      <c r="S145" s="460"/>
      <c r="T145" s="460"/>
      <c r="U145" s="460" t="s">
        <v>138</v>
      </c>
      <c r="V145" s="460"/>
      <c r="W145" s="460"/>
      <c r="X145" s="460"/>
      <c r="Y145" s="460"/>
      <c r="Z145" s="460" t="s">
        <v>138</v>
      </c>
      <c r="AA145" s="460"/>
      <c r="AB145" s="460"/>
      <c r="AC145" s="460"/>
      <c r="AD145" s="460"/>
      <c r="AE145" s="460" t="s">
        <v>138</v>
      </c>
      <c r="AF145" s="460"/>
      <c r="AG145" s="460"/>
      <c r="AH145" s="460"/>
      <c r="AI145" s="460"/>
      <c r="AJ145" s="460" t="s">
        <v>138</v>
      </c>
      <c r="AK145" s="460"/>
      <c r="AL145" s="460"/>
      <c r="AM145" s="460"/>
      <c r="AN145" s="460"/>
      <c r="AO145" s="460" t="s">
        <v>138</v>
      </c>
      <c r="AP145" s="460"/>
      <c r="AQ145" s="460"/>
      <c r="AR145" s="460"/>
      <c r="AS145" s="460"/>
      <c r="AT145" s="460" t="s">
        <v>138</v>
      </c>
      <c r="AU145" s="460"/>
      <c r="AV145" s="460"/>
      <c r="AW145" s="460"/>
      <c r="AX145" s="460"/>
    </row>
    <row r="146" spans="2:50" ht="14.25" customHeight="1">
      <c r="B146" s="460"/>
      <c r="C146" s="460"/>
      <c r="D146" s="460"/>
      <c r="E146" s="209" t="s">
        <v>139</v>
      </c>
      <c r="F146" s="209" t="s">
        <v>140</v>
      </c>
      <c r="G146" s="209" t="s">
        <v>141</v>
      </c>
      <c r="H146" s="460"/>
      <c r="I146" s="210" t="s">
        <v>139</v>
      </c>
      <c r="J146" s="210" t="s">
        <v>140</v>
      </c>
      <c r="K146" s="210" t="s">
        <v>141</v>
      </c>
      <c r="L146" s="499"/>
      <c r="M146" s="499"/>
      <c r="N146" s="460"/>
      <c r="O146" s="460"/>
      <c r="P146" s="209" t="s">
        <v>139</v>
      </c>
      <c r="Q146" s="209" t="s">
        <v>140</v>
      </c>
      <c r="R146" s="209" t="s">
        <v>141</v>
      </c>
      <c r="S146" s="211" t="s">
        <v>134</v>
      </c>
      <c r="T146" s="460"/>
      <c r="U146" s="209" t="s">
        <v>139</v>
      </c>
      <c r="V146" s="209" t="s">
        <v>140</v>
      </c>
      <c r="W146" s="209" t="s">
        <v>141</v>
      </c>
      <c r="X146" s="211" t="s">
        <v>134</v>
      </c>
      <c r="Y146" s="460"/>
      <c r="Z146" s="209" t="s">
        <v>139</v>
      </c>
      <c r="AA146" s="209" t="s">
        <v>140</v>
      </c>
      <c r="AB146" s="209" t="s">
        <v>141</v>
      </c>
      <c r="AC146" s="211" t="s">
        <v>134</v>
      </c>
      <c r="AD146" s="460"/>
      <c r="AE146" s="209" t="s">
        <v>139</v>
      </c>
      <c r="AF146" s="209" t="s">
        <v>140</v>
      </c>
      <c r="AG146" s="209" t="s">
        <v>141</v>
      </c>
      <c r="AH146" s="211" t="s">
        <v>134</v>
      </c>
      <c r="AI146" s="460"/>
      <c r="AJ146" s="209" t="s">
        <v>139</v>
      </c>
      <c r="AK146" s="209" t="s">
        <v>140</v>
      </c>
      <c r="AL146" s="209" t="s">
        <v>141</v>
      </c>
      <c r="AM146" s="211" t="s">
        <v>134</v>
      </c>
      <c r="AN146" s="460"/>
      <c r="AO146" s="209" t="s">
        <v>139</v>
      </c>
      <c r="AP146" s="209" t="s">
        <v>140</v>
      </c>
      <c r="AQ146" s="209" t="s">
        <v>141</v>
      </c>
      <c r="AR146" s="211" t="s">
        <v>134</v>
      </c>
      <c r="AS146" s="460"/>
      <c r="AT146" s="209" t="s">
        <v>139</v>
      </c>
      <c r="AU146" s="209" t="s">
        <v>140</v>
      </c>
      <c r="AV146" s="209" t="s">
        <v>141</v>
      </c>
      <c r="AW146" s="211" t="s">
        <v>134</v>
      </c>
      <c r="AX146" s="460"/>
    </row>
    <row r="147" spans="2:50" ht="14.25" customHeight="1">
      <c r="B147" s="460" t="s">
        <v>244</v>
      </c>
      <c r="C147" s="209">
        <v>1</v>
      </c>
      <c r="D147" s="212"/>
      <c r="E147" s="209"/>
      <c r="F147" s="209"/>
      <c r="G147" s="214" t="e">
        <f t="shared" ref="G147:G161" si="174">F147/E147</f>
        <v>#DIV/0!</v>
      </c>
      <c r="H147" s="501" t="e">
        <f>AVERAGE(F147:F161)</f>
        <v>#DIV/0!</v>
      </c>
      <c r="I147" s="215" t="e">
        <f>AVERAGE(P147,U147,Z147,AE147,AJ147,AO147,AT147)</f>
        <v>#DIV/0!</v>
      </c>
      <c r="J147" s="215" t="e">
        <f>AVERAGE(Q147,V147,AA147,AF147,AK147,AP147,AU147)</f>
        <v>#DIV/0!</v>
      </c>
      <c r="K147" s="216" t="e">
        <f>AVERAGE(R147,W147,AB147,AG147,AL147,AQ147,AV147)</f>
        <v>#DIV/0!</v>
      </c>
      <c r="L147" s="502" t="str">
        <f>IFERROR(AVERAGE(K147:K161),"-")</f>
        <v>-</v>
      </c>
      <c r="M147" s="215" t="e">
        <f>RANK(K147, K$147:$K$161)</f>
        <v>#DIV/0!</v>
      </c>
      <c r="N147" s="460"/>
      <c r="O147" s="460"/>
      <c r="P147" s="209"/>
      <c r="Q147" s="209"/>
      <c r="R147" s="214" t="e">
        <f t="shared" ref="R147:R160" si="175">Q147/P147</f>
        <v>#DIV/0!</v>
      </c>
      <c r="S147" s="211" t="e">
        <f>RANK(R147, R$147:R$161)</f>
        <v>#DIV/0!</v>
      </c>
      <c r="T147" s="501" t="e">
        <f>AVERAGE(R147:R161)</f>
        <v>#DIV/0!</v>
      </c>
      <c r="U147" s="209"/>
      <c r="V147" s="209"/>
      <c r="W147" s="214" t="e">
        <f t="shared" ref="W147:W160" si="176">V147/U147</f>
        <v>#DIV/0!</v>
      </c>
      <c r="X147" s="211" t="e">
        <f>RANK(W147, W$147:W$161)</f>
        <v>#DIV/0!</v>
      </c>
      <c r="Y147" s="501" t="e">
        <f>AVERAGE(W147:W161)</f>
        <v>#DIV/0!</v>
      </c>
      <c r="Z147" s="209"/>
      <c r="AA147" s="209"/>
      <c r="AB147" s="214" t="e">
        <f t="shared" ref="AB147:AB160" si="177">AA147/Z147</f>
        <v>#DIV/0!</v>
      </c>
      <c r="AC147" s="211" t="e">
        <f>RANK(AB147, AB$147:AB$161)</f>
        <v>#DIV/0!</v>
      </c>
      <c r="AD147" s="501" t="e">
        <f>AVERAGE(AB147:AB161)</f>
        <v>#DIV/0!</v>
      </c>
      <c r="AE147" s="209"/>
      <c r="AF147" s="209"/>
      <c r="AG147" s="214" t="e">
        <f t="shared" ref="AG147:AG160" si="178">AF147/AE147</f>
        <v>#DIV/0!</v>
      </c>
      <c r="AH147" s="211" t="e">
        <f>RANK(AG147, AG$147:AG$161)</f>
        <v>#DIV/0!</v>
      </c>
      <c r="AI147" s="501" t="e">
        <f>AVERAGE(AG147:AG161)</f>
        <v>#DIV/0!</v>
      </c>
      <c r="AJ147" s="209"/>
      <c r="AK147" s="209"/>
      <c r="AL147" s="214" t="e">
        <f t="shared" ref="AL147:AL160" si="179">AK147/AJ147</f>
        <v>#DIV/0!</v>
      </c>
      <c r="AM147" s="211" t="e">
        <f>RANK(AL147, AL$147:AL$161)</f>
        <v>#DIV/0!</v>
      </c>
      <c r="AN147" s="501" t="e">
        <f>AVERAGE(AL147:AL161)</f>
        <v>#DIV/0!</v>
      </c>
      <c r="AO147" s="209"/>
      <c r="AP147" s="209"/>
      <c r="AQ147" s="214" t="e">
        <f t="shared" ref="AQ147:AQ160" si="180">AP147/AO147</f>
        <v>#DIV/0!</v>
      </c>
      <c r="AR147" s="211" t="e">
        <f>RANK(AQ147, AQ$147:AQ$161)</f>
        <v>#DIV/0!</v>
      </c>
      <c r="AS147" s="501" t="e">
        <f>AVERAGE(AQ147:AQ161)</f>
        <v>#DIV/0!</v>
      </c>
      <c r="AT147" s="209"/>
      <c r="AU147" s="209"/>
      <c r="AV147" s="214" t="e">
        <f t="shared" ref="AV147:AV160" si="181">AU147/AT147</f>
        <v>#DIV/0!</v>
      </c>
      <c r="AW147" s="211" t="e">
        <f>RANK(AV147, AV$147:AV$161)</f>
        <v>#DIV/0!</v>
      </c>
      <c r="AX147" s="501" t="e">
        <f>AVERAGE(AV147:AV161)</f>
        <v>#DIV/0!</v>
      </c>
    </row>
    <row r="148" spans="2:50" ht="14.25" customHeight="1">
      <c r="B148" s="460"/>
      <c r="C148" s="209">
        <v>2</v>
      </c>
      <c r="D148" s="212"/>
      <c r="E148" s="209"/>
      <c r="F148" s="209"/>
      <c r="G148" s="214" t="e">
        <f t="shared" si="174"/>
        <v>#DIV/0!</v>
      </c>
      <c r="H148" s="501"/>
      <c r="I148" s="215" t="e">
        <f t="shared" ref="I148:K161" si="182">AVERAGE(P148,U148,Z148,AE148,AJ148,AO148,AT148)</f>
        <v>#DIV/0!</v>
      </c>
      <c r="J148" s="215" t="e">
        <f t="shared" si="182"/>
        <v>#DIV/0!</v>
      </c>
      <c r="K148" s="216" t="e">
        <f t="shared" si="182"/>
        <v>#DIV/0!</v>
      </c>
      <c r="L148" s="502"/>
      <c r="M148" s="215" t="e">
        <f>RANK(K148, K$147:$K$161)</f>
        <v>#DIV/0!</v>
      </c>
      <c r="N148" s="460"/>
      <c r="O148" s="460"/>
      <c r="P148" s="209"/>
      <c r="Q148" s="209"/>
      <c r="R148" s="214" t="e">
        <f t="shared" si="175"/>
        <v>#DIV/0!</v>
      </c>
      <c r="S148" s="211" t="e">
        <f t="shared" ref="S148:S161" si="183">RANK(R148, R$147:R$161)</f>
        <v>#DIV/0!</v>
      </c>
      <c r="T148" s="501"/>
      <c r="U148" s="209"/>
      <c r="V148" s="209"/>
      <c r="W148" s="214" t="e">
        <f t="shared" si="176"/>
        <v>#DIV/0!</v>
      </c>
      <c r="X148" s="211" t="e">
        <f t="shared" ref="X148:X161" si="184">RANK(W148, W$147:W$161)</f>
        <v>#DIV/0!</v>
      </c>
      <c r="Y148" s="501"/>
      <c r="Z148" s="209"/>
      <c r="AA148" s="209"/>
      <c r="AB148" s="214" t="e">
        <f t="shared" si="177"/>
        <v>#DIV/0!</v>
      </c>
      <c r="AC148" s="211" t="e">
        <f t="shared" ref="AC148:AC161" si="185">RANK(AB148, AB$147:AB$161)</f>
        <v>#DIV/0!</v>
      </c>
      <c r="AD148" s="501"/>
      <c r="AE148" s="209"/>
      <c r="AF148" s="209"/>
      <c r="AG148" s="214" t="e">
        <f t="shared" si="178"/>
        <v>#DIV/0!</v>
      </c>
      <c r="AH148" s="211" t="e">
        <f t="shared" ref="AH148:AH161" si="186">RANK(AG148, AG$147:AG$161)</f>
        <v>#DIV/0!</v>
      </c>
      <c r="AI148" s="501"/>
      <c r="AJ148" s="209"/>
      <c r="AK148" s="209"/>
      <c r="AL148" s="214" t="e">
        <f t="shared" si="179"/>
        <v>#DIV/0!</v>
      </c>
      <c r="AM148" s="211" t="e">
        <f t="shared" ref="AM148:AM161" si="187">RANK(AL148, AL$147:AL$161)</f>
        <v>#DIV/0!</v>
      </c>
      <c r="AN148" s="501"/>
      <c r="AO148" s="209"/>
      <c r="AP148" s="209"/>
      <c r="AQ148" s="214" t="e">
        <f t="shared" si="180"/>
        <v>#DIV/0!</v>
      </c>
      <c r="AR148" s="211" t="e">
        <f t="shared" ref="AR148:AR161" si="188">RANK(AQ148, AQ$147:AQ$161)</f>
        <v>#DIV/0!</v>
      </c>
      <c r="AS148" s="501"/>
      <c r="AT148" s="209"/>
      <c r="AU148" s="209"/>
      <c r="AV148" s="214" t="e">
        <f t="shared" si="181"/>
        <v>#DIV/0!</v>
      </c>
      <c r="AW148" s="211" t="e">
        <f t="shared" ref="AW148:AW161" si="189">RANK(AV148, AV$147:AV$161)</f>
        <v>#DIV/0!</v>
      </c>
      <c r="AX148" s="501"/>
    </row>
    <row r="149" spans="2:50" ht="14.25" customHeight="1">
      <c r="B149" s="460"/>
      <c r="C149" s="209">
        <v>3</v>
      </c>
      <c r="D149" s="212"/>
      <c r="E149" s="209"/>
      <c r="F149" s="209"/>
      <c r="G149" s="214" t="e">
        <f t="shared" si="174"/>
        <v>#DIV/0!</v>
      </c>
      <c r="H149" s="501"/>
      <c r="I149" s="215" t="e">
        <f t="shared" si="182"/>
        <v>#DIV/0!</v>
      </c>
      <c r="J149" s="215" t="e">
        <f t="shared" si="182"/>
        <v>#DIV/0!</v>
      </c>
      <c r="K149" s="216" t="e">
        <f t="shared" si="182"/>
        <v>#DIV/0!</v>
      </c>
      <c r="L149" s="502"/>
      <c r="M149" s="215" t="e">
        <f>RANK(K149, K$147:$K$161)</f>
        <v>#DIV/0!</v>
      </c>
      <c r="N149" s="460"/>
      <c r="O149" s="460"/>
      <c r="P149" s="209"/>
      <c r="Q149" s="209"/>
      <c r="R149" s="214" t="e">
        <f t="shared" si="175"/>
        <v>#DIV/0!</v>
      </c>
      <c r="S149" s="211" t="e">
        <f t="shared" si="183"/>
        <v>#DIV/0!</v>
      </c>
      <c r="T149" s="501"/>
      <c r="U149" s="209"/>
      <c r="V149" s="209"/>
      <c r="W149" s="214" t="e">
        <f t="shared" si="176"/>
        <v>#DIV/0!</v>
      </c>
      <c r="X149" s="211" t="e">
        <f t="shared" si="184"/>
        <v>#DIV/0!</v>
      </c>
      <c r="Y149" s="501"/>
      <c r="Z149" s="209"/>
      <c r="AA149" s="209"/>
      <c r="AB149" s="214" t="e">
        <f t="shared" si="177"/>
        <v>#DIV/0!</v>
      </c>
      <c r="AC149" s="211" t="e">
        <f t="shared" si="185"/>
        <v>#DIV/0!</v>
      </c>
      <c r="AD149" s="501"/>
      <c r="AE149" s="209"/>
      <c r="AF149" s="209"/>
      <c r="AG149" s="214" t="e">
        <f t="shared" si="178"/>
        <v>#DIV/0!</v>
      </c>
      <c r="AH149" s="211" t="e">
        <f t="shared" si="186"/>
        <v>#DIV/0!</v>
      </c>
      <c r="AI149" s="501"/>
      <c r="AJ149" s="209"/>
      <c r="AK149" s="209"/>
      <c r="AL149" s="214" t="e">
        <f t="shared" si="179"/>
        <v>#DIV/0!</v>
      </c>
      <c r="AM149" s="211" t="e">
        <f t="shared" si="187"/>
        <v>#DIV/0!</v>
      </c>
      <c r="AN149" s="501"/>
      <c r="AO149" s="209"/>
      <c r="AP149" s="209"/>
      <c r="AQ149" s="214" t="e">
        <f t="shared" si="180"/>
        <v>#DIV/0!</v>
      </c>
      <c r="AR149" s="211" t="e">
        <f t="shared" si="188"/>
        <v>#DIV/0!</v>
      </c>
      <c r="AS149" s="501"/>
      <c r="AT149" s="209"/>
      <c r="AU149" s="209"/>
      <c r="AV149" s="214" t="e">
        <f t="shared" si="181"/>
        <v>#DIV/0!</v>
      </c>
      <c r="AW149" s="211" t="e">
        <f t="shared" si="189"/>
        <v>#DIV/0!</v>
      </c>
      <c r="AX149" s="501"/>
    </row>
    <row r="150" spans="2:50" ht="14.25" customHeight="1">
      <c r="B150" s="460"/>
      <c r="C150" s="209">
        <v>4</v>
      </c>
      <c r="D150" s="212"/>
      <c r="E150" s="209"/>
      <c r="F150" s="209"/>
      <c r="G150" s="214" t="e">
        <f t="shared" si="174"/>
        <v>#DIV/0!</v>
      </c>
      <c r="H150" s="501"/>
      <c r="I150" s="215" t="e">
        <f t="shared" si="182"/>
        <v>#DIV/0!</v>
      </c>
      <c r="J150" s="215" t="e">
        <f t="shared" si="182"/>
        <v>#DIV/0!</v>
      </c>
      <c r="K150" s="216" t="e">
        <f t="shared" si="182"/>
        <v>#DIV/0!</v>
      </c>
      <c r="L150" s="502"/>
      <c r="M150" s="215" t="e">
        <f>RANK(K150, K$147:$K$161)</f>
        <v>#DIV/0!</v>
      </c>
      <c r="N150" s="460"/>
      <c r="O150" s="460"/>
      <c r="P150" s="209"/>
      <c r="Q150" s="209"/>
      <c r="R150" s="214" t="e">
        <f t="shared" si="175"/>
        <v>#DIV/0!</v>
      </c>
      <c r="S150" s="211" t="e">
        <f>RANK(R150, R$147:R$161)</f>
        <v>#DIV/0!</v>
      </c>
      <c r="T150" s="501"/>
      <c r="U150" s="209"/>
      <c r="V150" s="209"/>
      <c r="W150" s="214" t="e">
        <f t="shared" si="176"/>
        <v>#DIV/0!</v>
      </c>
      <c r="X150" s="211" t="e">
        <f>RANK(W150, W$147:W$161)</f>
        <v>#DIV/0!</v>
      </c>
      <c r="Y150" s="501"/>
      <c r="Z150" s="209"/>
      <c r="AA150" s="209"/>
      <c r="AB150" s="214" t="e">
        <f t="shared" si="177"/>
        <v>#DIV/0!</v>
      </c>
      <c r="AC150" s="211" t="e">
        <f>RANK(AB150, AB$147:AB$161)</f>
        <v>#DIV/0!</v>
      </c>
      <c r="AD150" s="501"/>
      <c r="AE150" s="209"/>
      <c r="AF150" s="209"/>
      <c r="AG150" s="214" t="e">
        <f t="shared" si="178"/>
        <v>#DIV/0!</v>
      </c>
      <c r="AH150" s="211" t="e">
        <f>RANK(AG150, AG$147:AG$161)</f>
        <v>#DIV/0!</v>
      </c>
      <c r="AI150" s="501"/>
      <c r="AJ150" s="209"/>
      <c r="AK150" s="209"/>
      <c r="AL150" s="214" t="e">
        <f t="shared" si="179"/>
        <v>#DIV/0!</v>
      </c>
      <c r="AM150" s="211" t="e">
        <f>RANK(AL150, AL$147:AL$161)</f>
        <v>#DIV/0!</v>
      </c>
      <c r="AN150" s="501"/>
      <c r="AO150" s="209"/>
      <c r="AP150" s="209"/>
      <c r="AQ150" s="214" t="e">
        <f t="shared" si="180"/>
        <v>#DIV/0!</v>
      </c>
      <c r="AR150" s="211" t="e">
        <f>RANK(AQ150, AQ$147:AQ$161)</f>
        <v>#DIV/0!</v>
      </c>
      <c r="AS150" s="501"/>
      <c r="AT150" s="209"/>
      <c r="AU150" s="209"/>
      <c r="AV150" s="214" t="e">
        <f t="shared" si="181"/>
        <v>#DIV/0!</v>
      </c>
      <c r="AW150" s="211" t="e">
        <f>RANK(AV150, AV$147:AV$161)</f>
        <v>#DIV/0!</v>
      </c>
      <c r="AX150" s="501"/>
    </row>
    <row r="151" spans="2:50" ht="14.25" customHeight="1">
      <c r="B151" s="460"/>
      <c r="C151" s="209">
        <v>5</v>
      </c>
      <c r="D151" s="212"/>
      <c r="E151" s="209"/>
      <c r="F151" s="209"/>
      <c r="G151" s="214" t="e">
        <f t="shared" si="174"/>
        <v>#DIV/0!</v>
      </c>
      <c r="H151" s="501"/>
      <c r="I151" s="215" t="e">
        <f t="shared" si="182"/>
        <v>#DIV/0!</v>
      </c>
      <c r="J151" s="215" t="e">
        <f t="shared" si="182"/>
        <v>#DIV/0!</v>
      </c>
      <c r="K151" s="216" t="e">
        <f t="shared" si="182"/>
        <v>#DIV/0!</v>
      </c>
      <c r="L151" s="502"/>
      <c r="M151" s="215" t="e">
        <f>RANK(K151, K$147:$K$161)</f>
        <v>#DIV/0!</v>
      </c>
      <c r="N151" s="460"/>
      <c r="O151" s="460"/>
      <c r="P151" s="209"/>
      <c r="Q151" s="209"/>
      <c r="R151" s="214" t="e">
        <f t="shared" si="175"/>
        <v>#DIV/0!</v>
      </c>
      <c r="S151" s="211" t="e">
        <f t="shared" si="183"/>
        <v>#DIV/0!</v>
      </c>
      <c r="T151" s="501"/>
      <c r="U151" s="209"/>
      <c r="V151" s="209"/>
      <c r="W151" s="214" t="e">
        <f t="shared" si="176"/>
        <v>#DIV/0!</v>
      </c>
      <c r="X151" s="211" t="e">
        <f t="shared" si="184"/>
        <v>#DIV/0!</v>
      </c>
      <c r="Y151" s="501"/>
      <c r="Z151" s="209"/>
      <c r="AA151" s="209"/>
      <c r="AB151" s="214" t="e">
        <f t="shared" si="177"/>
        <v>#DIV/0!</v>
      </c>
      <c r="AC151" s="211" t="e">
        <f t="shared" si="185"/>
        <v>#DIV/0!</v>
      </c>
      <c r="AD151" s="501"/>
      <c r="AE151" s="209"/>
      <c r="AF151" s="209"/>
      <c r="AG151" s="214" t="e">
        <f t="shared" si="178"/>
        <v>#DIV/0!</v>
      </c>
      <c r="AH151" s="211" t="e">
        <f t="shared" si="186"/>
        <v>#DIV/0!</v>
      </c>
      <c r="AI151" s="501"/>
      <c r="AJ151" s="209"/>
      <c r="AK151" s="209"/>
      <c r="AL151" s="214" t="e">
        <f t="shared" si="179"/>
        <v>#DIV/0!</v>
      </c>
      <c r="AM151" s="211" t="e">
        <f t="shared" si="187"/>
        <v>#DIV/0!</v>
      </c>
      <c r="AN151" s="501"/>
      <c r="AO151" s="209"/>
      <c r="AP151" s="209"/>
      <c r="AQ151" s="214" t="e">
        <f t="shared" si="180"/>
        <v>#DIV/0!</v>
      </c>
      <c r="AR151" s="211" t="e">
        <f t="shared" si="188"/>
        <v>#DIV/0!</v>
      </c>
      <c r="AS151" s="501"/>
      <c r="AT151" s="209"/>
      <c r="AU151" s="209"/>
      <c r="AV151" s="214" t="e">
        <f t="shared" si="181"/>
        <v>#DIV/0!</v>
      </c>
      <c r="AW151" s="211" t="e">
        <f t="shared" si="189"/>
        <v>#DIV/0!</v>
      </c>
      <c r="AX151" s="501"/>
    </row>
    <row r="152" spans="2:50" ht="14.25" customHeight="1">
      <c r="B152" s="460"/>
      <c r="C152" s="209">
        <v>6</v>
      </c>
      <c r="D152" s="212"/>
      <c r="E152" s="209"/>
      <c r="F152" s="209"/>
      <c r="G152" s="214" t="e">
        <f t="shared" si="174"/>
        <v>#DIV/0!</v>
      </c>
      <c r="H152" s="501"/>
      <c r="I152" s="215" t="e">
        <f t="shared" si="182"/>
        <v>#DIV/0!</v>
      </c>
      <c r="J152" s="215" t="e">
        <f t="shared" si="182"/>
        <v>#DIV/0!</v>
      </c>
      <c r="K152" s="216" t="e">
        <f t="shared" si="182"/>
        <v>#DIV/0!</v>
      </c>
      <c r="L152" s="502"/>
      <c r="M152" s="215" t="e">
        <f>RANK(K152, K$147:$K$161)</f>
        <v>#DIV/0!</v>
      </c>
      <c r="N152" s="460"/>
      <c r="O152" s="460"/>
      <c r="P152" s="209"/>
      <c r="Q152" s="209"/>
      <c r="R152" s="214" t="e">
        <f t="shared" si="175"/>
        <v>#DIV/0!</v>
      </c>
      <c r="S152" s="211" t="e">
        <f t="shared" si="183"/>
        <v>#DIV/0!</v>
      </c>
      <c r="T152" s="501"/>
      <c r="U152" s="209"/>
      <c r="V152" s="209"/>
      <c r="W152" s="214" t="e">
        <f t="shared" si="176"/>
        <v>#DIV/0!</v>
      </c>
      <c r="X152" s="211" t="e">
        <f t="shared" si="184"/>
        <v>#DIV/0!</v>
      </c>
      <c r="Y152" s="501"/>
      <c r="Z152" s="209"/>
      <c r="AA152" s="209"/>
      <c r="AB152" s="214" t="e">
        <f t="shared" si="177"/>
        <v>#DIV/0!</v>
      </c>
      <c r="AC152" s="211" t="e">
        <f t="shared" si="185"/>
        <v>#DIV/0!</v>
      </c>
      <c r="AD152" s="501"/>
      <c r="AE152" s="209"/>
      <c r="AF152" s="209"/>
      <c r="AG152" s="214" t="e">
        <f t="shared" si="178"/>
        <v>#DIV/0!</v>
      </c>
      <c r="AH152" s="211" t="e">
        <f t="shared" si="186"/>
        <v>#DIV/0!</v>
      </c>
      <c r="AI152" s="501"/>
      <c r="AJ152" s="209"/>
      <c r="AK152" s="209"/>
      <c r="AL152" s="214" t="e">
        <f t="shared" si="179"/>
        <v>#DIV/0!</v>
      </c>
      <c r="AM152" s="211" t="e">
        <f t="shared" si="187"/>
        <v>#DIV/0!</v>
      </c>
      <c r="AN152" s="501"/>
      <c r="AO152" s="209"/>
      <c r="AP152" s="209"/>
      <c r="AQ152" s="214" t="e">
        <f t="shared" si="180"/>
        <v>#DIV/0!</v>
      </c>
      <c r="AR152" s="211" t="e">
        <f t="shared" si="188"/>
        <v>#DIV/0!</v>
      </c>
      <c r="AS152" s="501"/>
      <c r="AT152" s="209"/>
      <c r="AU152" s="209"/>
      <c r="AV152" s="214" t="e">
        <f t="shared" si="181"/>
        <v>#DIV/0!</v>
      </c>
      <c r="AW152" s="211" t="e">
        <f t="shared" si="189"/>
        <v>#DIV/0!</v>
      </c>
      <c r="AX152" s="501"/>
    </row>
    <row r="153" spans="2:50" ht="14.25" customHeight="1">
      <c r="B153" s="460"/>
      <c r="C153" s="209">
        <v>7</v>
      </c>
      <c r="D153" s="212"/>
      <c r="E153" s="209"/>
      <c r="F153" s="209"/>
      <c r="G153" s="214" t="e">
        <f t="shared" si="174"/>
        <v>#DIV/0!</v>
      </c>
      <c r="H153" s="501"/>
      <c r="I153" s="215" t="e">
        <f t="shared" si="182"/>
        <v>#DIV/0!</v>
      </c>
      <c r="J153" s="215" t="e">
        <f t="shared" si="182"/>
        <v>#DIV/0!</v>
      </c>
      <c r="K153" s="216" t="e">
        <f t="shared" si="182"/>
        <v>#DIV/0!</v>
      </c>
      <c r="L153" s="502"/>
      <c r="M153" s="215" t="e">
        <f>RANK(K153, K$147:$K$161)</f>
        <v>#DIV/0!</v>
      </c>
      <c r="N153" s="460"/>
      <c r="O153" s="460"/>
      <c r="P153" s="209"/>
      <c r="Q153" s="209"/>
      <c r="R153" s="214" t="e">
        <f t="shared" si="175"/>
        <v>#DIV/0!</v>
      </c>
      <c r="S153" s="211" t="e">
        <f t="shared" si="183"/>
        <v>#DIV/0!</v>
      </c>
      <c r="T153" s="501"/>
      <c r="U153" s="209"/>
      <c r="V153" s="209"/>
      <c r="W153" s="214" t="e">
        <f t="shared" si="176"/>
        <v>#DIV/0!</v>
      </c>
      <c r="X153" s="211" t="e">
        <f t="shared" si="184"/>
        <v>#DIV/0!</v>
      </c>
      <c r="Y153" s="501"/>
      <c r="Z153" s="209"/>
      <c r="AA153" s="209"/>
      <c r="AB153" s="214" t="e">
        <f t="shared" si="177"/>
        <v>#DIV/0!</v>
      </c>
      <c r="AC153" s="211" t="e">
        <f t="shared" si="185"/>
        <v>#DIV/0!</v>
      </c>
      <c r="AD153" s="501"/>
      <c r="AE153" s="209"/>
      <c r="AF153" s="209"/>
      <c r="AG153" s="214" t="e">
        <f t="shared" si="178"/>
        <v>#DIV/0!</v>
      </c>
      <c r="AH153" s="211" t="e">
        <f t="shared" si="186"/>
        <v>#DIV/0!</v>
      </c>
      <c r="AI153" s="501"/>
      <c r="AJ153" s="209"/>
      <c r="AK153" s="209"/>
      <c r="AL153" s="214" t="e">
        <f t="shared" si="179"/>
        <v>#DIV/0!</v>
      </c>
      <c r="AM153" s="211" t="e">
        <f t="shared" si="187"/>
        <v>#DIV/0!</v>
      </c>
      <c r="AN153" s="501"/>
      <c r="AO153" s="209"/>
      <c r="AP153" s="209"/>
      <c r="AQ153" s="214" t="e">
        <f t="shared" si="180"/>
        <v>#DIV/0!</v>
      </c>
      <c r="AR153" s="211" t="e">
        <f t="shared" si="188"/>
        <v>#DIV/0!</v>
      </c>
      <c r="AS153" s="501"/>
      <c r="AT153" s="209"/>
      <c r="AU153" s="209"/>
      <c r="AV153" s="214" t="e">
        <f t="shared" si="181"/>
        <v>#DIV/0!</v>
      </c>
      <c r="AW153" s="211" t="e">
        <f t="shared" si="189"/>
        <v>#DIV/0!</v>
      </c>
      <c r="AX153" s="501"/>
    </row>
    <row r="154" spans="2:50" ht="14.25" customHeight="1">
      <c r="B154" s="460"/>
      <c r="C154" s="209">
        <v>8</v>
      </c>
      <c r="D154" s="212"/>
      <c r="E154" s="209"/>
      <c r="F154" s="209"/>
      <c r="G154" s="214" t="e">
        <f t="shared" si="174"/>
        <v>#DIV/0!</v>
      </c>
      <c r="H154" s="501"/>
      <c r="I154" s="215" t="e">
        <f t="shared" si="182"/>
        <v>#DIV/0!</v>
      </c>
      <c r="J154" s="215" t="e">
        <f t="shared" si="182"/>
        <v>#DIV/0!</v>
      </c>
      <c r="K154" s="216" t="e">
        <f t="shared" si="182"/>
        <v>#DIV/0!</v>
      </c>
      <c r="L154" s="502"/>
      <c r="M154" s="215" t="e">
        <f>RANK(K154, K$147:$K$161)</f>
        <v>#DIV/0!</v>
      </c>
      <c r="N154" s="460"/>
      <c r="O154" s="460"/>
      <c r="P154" s="209"/>
      <c r="Q154" s="209"/>
      <c r="R154" s="214" t="e">
        <f t="shared" si="175"/>
        <v>#DIV/0!</v>
      </c>
      <c r="S154" s="211" t="e">
        <f t="shared" si="183"/>
        <v>#DIV/0!</v>
      </c>
      <c r="T154" s="501"/>
      <c r="U154" s="209"/>
      <c r="V154" s="209"/>
      <c r="W154" s="214" t="e">
        <f t="shared" si="176"/>
        <v>#DIV/0!</v>
      </c>
      <c r="X154" s="211" t="e">
        <f t="shared" si="184"/>
        <v>#DIV/0!</v>
      </c>
      <c r="Y154" s="501"/>
      <c r="Z154" s="209"/>
      <c r="AA154" s="209"/>
      <c r="AB154" s="214" t="e">
        <f t="shared" si="177"/>
        <v>#DIV/0!</v>
      </c>
      <c r="AC154" s="211" t="e">
        <f t="shared" si="185"/>
        <v>#DIV/0!</v>
      </c>
      <c r="AD154" s="501"/>
      <c r="AE154" s="209"/>
      <c r="AF154" s="209"/>
      <c r="AG154" s="214" t="e">
        <f t="shared" si="178"/>
        <v>#DIV/0!</v>
      </c>
      <c r="AH154" s="211" t="e">
        <f t="shared" si="186"/>
        <v>#DIV/0!</v>
      </c>
      <c r="AI154" s="501"/>
      <c r="AJ154" s="209"/>
      <c r="AK154" s="209"/>
      <c r="AL154" s="214" t="e">
        <f t="shared" si="179"/>
        <v>#DIV/0!</v>
      </c>
      <c r="AM154" s="211" t="e">
        <f t="shared" si="187"/>
        <v>#DIV/0!</v>
      </c>
      <c r="AN154" s="501"/>
      <c r="AO154" s="209"/>
      <c r="AP154" s="209"/>
      <c r="AQ154" s="214" t="e">
        <f t="shared" si="180"/>
        <v>#DIV/0!</v>
      </c>
      <c r="AR154" s="211" t="e">
        <f t="shared" si="188"/>
        <v>#DIV/0!</v>
      </c>
      <c r="AS154" s="501"/>
      <c r="AT154" s="209"/>
      <c r="AU154" s="209"/>
      <c r="AV154" s="214" t="e">
        <f t="shared" si="181"/>
        <v>#DIV/0!</v>
      </c>
      <c r="AW154" s="211" t="e">
        <f t="shared" si="189"/>
        <v>#DIV/0!</v>
      </c>
      <c r="AX154" s="501"/>
    </row>
    <row r="155" spans="2:50" ht="14.25" customHeight="1">
      <c r="B155" s="460"/>
      <c r="C155" s="209">
        <v>9</v>
      </c>
      <c r="D155" s="212"/>
      <c r="E155" s="209"/>
      <c r="F155" s="209"/>
      <c r="G155" s="214" t="e">
        <f t="shared" si="174"/>
        <v>#DIV/0!</v>
      </c>
      <c r="H155" s="501"/>
      <c r="I155" s="215" t="e">
        <f t="shared" si="182"/>
        <v>#DIV/0!</v>
      </c>
      <c r="J155" s="215" t="e">
        <f t="shared" si="182"/>
        <v>#DIV/0!</v>
      </c>
      <c r="K155" s="216" t="e">
        <f t="shared" si="182"/>
        <v>#DIV/0!</v>
      </c>
      <c r="L155" s="502"/>
      <c r="M155" s="215" t="e">
        <f>RANK(K155, K$147:$K$161)</f>
        <v>#DIV/0!</v>
      </c>
      <c r="N155" s="460"/>
      <c r="O155" s="460"/>
      <c r="P155" s="209"/>
      <c r="Q155" s="209"/>
      <c r="R155" s="214" t="e">
        <f t="shared" si="175"/>
        <v>#DIV/0!</v>
      </c>
      <c r="S155" s="211" t="e">
        <f t="shared" si="183"/>
        <v>#DIV/0!</v>
      </c>
      <c r="T155" s="501"/>
      <c r="U155" s="209"/>
      <c r="V155" s="209"/>
      <c r="W155" s="214" t="e">
        <f t="shared" si="176"/>
        <v>#DIV/0!</v>
      </c>
      <c r="X155" s="211" t="e">
        <f t="shared" si="184"/>
        <v>#DIV/0!</v>
      </c>
      <c r="Y155" s="501"/>
      <c r="Z155" s="209"/>
      <c r="AA155" s="209"/>
      <c r="AB155" s="214" t="e">
        <f t="shared" si="177"/>
        <v>#DIV/0!</v>
      </c>
      <c r="AC155" s="211" t="e">
        <f t="shared" si="185"/>
        <v>#DIV/0!</v>
      </c>
      <c r="AD155" s="501"/>
      <c r="AE155" s="209"/>
      <c r="AF155" s="209"/>
      <c r="AG155" s="214" t="e">
        <f t="shared" si="178"/>
        <v>#DIV/0!</v>
      </c>
      <c r="AH155" s="211" t="e">
        <f t="shared" si="186"/>
        <v>#DIV/0!</v>
      </c>
      <c r="AI155" s="501"/>
      <c r="AJ155" s="209"/>
      <c r="AK155" s="209"/>
      <c r="AL155" s="214" t="e">
        <f t="shared" si="179"/>
        <v>#DIV/0!</v>
      </c>
      <c r="AM155" s="211" t="e">
        <f t="shared" si="187"/>
        <v>#DIV/0!</v>
      </c>
      <c r="AN155" s="501"/>
      <c r="AO155" s="209"/>
      <c r="AP155" s="209"/>
      <c r="AQ155" s="214" t="e">
        <f t="shared" si="180"/>
        <v>#DIV/0!</v>
      </c>
      <c r="AR155" s="211" t="e">
        <f t="shared" si="188"/>
        <v>#DIV/0!</v>
      </c>
      <c r="AS155" s="501"/>
      <c r="AT155" s="209"/>
      <c r="AU155" s="209"/>
      <c r="AV155" s="214" t="e">
        <f t="shared" si="181"/>
        <v>#DIV/0!</v>
      </c>
      <c r="AW155" s="211" t="e">
        <f t="shared" si="189"/>
        <v>#DIV/0!</v>
      </c>
      <c r="AX155" s="501"/>
    </row>
    <row r="156" spans="2:50" ht="14.25" customHeight="1">
      <c r="B156" s="460"/>
      <c r="C156" s="209">
        <v>10</v>
      </c>
      <c r="D156" s="212"/>
      <c r="E156" s="209"/>
      <c r="F156" s="209"/>
      <c r="G156" s="214" t="e">
        <f t="shared" si="174"/>
        <v>#DIV/0!</v>
      </c>
      <c r="H156" s="501"/>
      <c r="I156" s="215" t="e">
        <f t="shared" si="182"/>
        <v>#DIV/0!</v>
      </c>
      <c r="J156" s="215" t="e">
        <f t="shared" si="182"/>
        <v>#DIV/0!</v>
      </c>
      <c r="K156" s="216" t="e">
        <f t="shared" si="182"/>
        <v>#DIV/0!</v>
      </c>
      <c r="L156" s="502"/>
      <c r="M156" s="215" t="e">
        <f>RANK(K156, K$147:$K$161)</f>
        <v>#DIV/0!</v>
      </c>
      <c r="N156" s="460"/>
      <c r="O156" s="460"/>
      <c r="P156" s="209"/>
      <c r="Q156" s="209"/>
      <c r="R156" s="214" t="e">
        <f t="shared" si="175"/>
        <v>#DIV/0!</v>
      </c>
      <c r="S156" s="211" t="e">
        <f t="shared" si="183"/>
        <v>#DIV/0!</v>
      </c>
      <c r="T156" s="501"/>
      <c r="U156" s="209"/>
      <c r="V156" s="209"/>
      <c r="W156" s="214" t="e">
        <f t="shared" si="176"/>
        <v>#DIV/0!</v>
      </c>
      <c r="X156" s="211" t="e">
        <f t="shared" si="184"/>
        <v>#DIV/0!</v>
      </c>
      <c r="Y156" s="501"/>
      <c r="Z156" s="209"/>
      <c r="AA156" s="209"/>
      <c r="AB156" s="214" t="e">
        <f t="shared" si="177"/>
        <v>#DIV/0!</v>
      </c>
      <c r="AC156" s="211" t="e">
        <f t="shared" si="185"/>
        <v>#DIV/0!</v>
      </c>
      <c r="AD156" s="501"/>
      <c r="AE156" s="209"/>
      <c r="AF156" s="209"/>
      <c r="AG156" s="214" t="e">
        <f t="shared" si="178"/>
        <v>#DIV/0!</v>
      </c>
      <c r="AH156" s="211" t="e">
        <f t="shared" si="186"/>
        <v>#DIV/0!</v>
      </c>
      <c r="AI156" s="501"/>
      <c r="AJ156" s="209"/>
      <c r="AK156" s="209"/>
      <c r="AL156" s="214" t="e">
        <f t="shared" si="179"/>
        <v>#DIV/0!</v>
      </c>
      <c r="AM156" s="211" t="e">
        <f t="shared" si="187"/>
        <v>#DIV/0!</v>
      </c>
      <c r="AN156" s="501"/>
      <c r="AO156" s="209"/>
      <c r="AP156" s="209"/>
      <c r="AQ156" s="214" t="e">
        <f t="shared" si="180"/>
        <v>#DIV/0!</v>
      </c>
      <c r="AR156" s="211" t="e">
        <f t="shared" si="188"/>
        <v>#DIV/0!</v>
      </c>
      <c r="AS156" s="501"/>
      <c r="AT156" s="209"/>
      <c r="AU156" s="209"/>
      <c r="AV156" s="214" t="e">
        <f t="shared" si="181"/>
        <v>#DIV/0!</v>
      </c>
      <c r="AW156" s="211" t="e">
        <f t="shared" si="189"/>
        <v>#DIV/0!</v>
      </c>
      <c r="AX156" s="501"/>
    </row>
    <row r="157" spans="2:50" ht="14.25" customHeight="1">
      <c r="B157" s="460"/>
      <c r="C157" s="209">
        <v>11</v>
      </c>
      <c r="D157" s="212"/>
      <c r="E157" s="209"/>
      <c r="F157" s="209"/>
      <c r="G157" s="214" t="e">
        <f t="shared" si="174"/>
        <v>#DIV/0!</v>
      </c>
      <c r="H157" s="501"/>
      <c r="I157" s="215" t="e">
        <f t="shared" si="182"/>
        <v>#DIV/0!</v>
      </c>
      <c r="J157" s="215" t="e">
        <f t="shared" si="182"/>
        <v>#DIV/0!</v>
      </c>
      <c r="K157" s="216" t="e">
        <f t="shared" si="182"/>
        <v>#DIV/0!</v>
      </c>
      <c r="L157" s="502"/>
      <c r="M157" s="215" t="e">
        <f>RANK(K157, K$147:$K$161)</f>
        <v>#DIV/0!</v>
      </c>
      <c r="N157" s="460"/>
      <c r="O157" s="460"/>
      <c r="P157" s="209"/>
      <c r="Q157" s="209"/>
      <c r="R157" s="214" t="e">
        <f t="shared" si="175"/>
        <v>#DIV/0!</v>
      </c>
      <c r="S157" s="211" t="e">
        <f t="shared" si="183"/>
        <v>#DIV/0!</v>
      </c>
      <c r="T157" s="501"/>
      <c r="U157" s="209"/>
      <c r="V157" s="209"/>
      <c r="W157" s="214" t="e">
        <f t="shared" si="176"/>
        <v>#DIV/0!</v>
      </c>
      <c r="X157" s="211" t="e">
        <f t="shared" si="184"/>
        <v>#DIV/0!</v>
      </c>
      <c r="Y157" s="501"/>
      <c r="Z157" s="209"/>
      <c r="AA157" s="209"/>
      <c r="AB157" s="214" t="e">
        <f t="shared" si="177"/>
        <v>#DIV/0!</v>
      </c>
      <c r="AC157" s="211" t="e">
        <f t="shared" si="185"/>
        <v>#DIV/0!</v>
      </c>
      <c r="AD157" s="501"/>
      <c r="AE157" s="209"/>
      <c r="AF157" s="209"/>
      <c r="AG157" s="214" t="e">
        <f t="shared" si="178"/>
        <v>#DIV/0!</v>
      </c>
      <c r="AH157" s="211" t="e">
        <f t="shared" si="186"/>
        <v>#DIV/0!</v>
      </c>
      <c r="AI157" s="501"/>
      <c r="AJ157" s="209"/>
      <c r="AK157" s="209"/>
      <c r="AL157" s="214" t="e">
        <f t="shared" si="179"/>
        <v>#DIV/0!</v>
      </c>
      <c r="AM157" s="211" t="e">
        <f t="shared" si="187"/>
        <v>#DIV/0!</v>
      </c>
      <c r="AN157" s="501"/>
      <c r="AO157" s="209"/>
      <c r="AP157" s="209"/>
      <c r="AQ157" s="214" t="e">
        <f t="shared" si="180"/>
        <v>#DIV/0!</v>
      </c>
      <c r="AR157" s="211" t="e">
        <f t="shared" si="188"/>
        <v>#DIV/0!</v>
      </c>
      <c r="AS157" s="501"/>
      <c r="AT157" s="209"/>
      <c r="AU157" s="209"/>
      <c r="AV157" s="214" t="e">
        <f t="shared" si="181"/>
        <v>#DIV/0!</v>
      </c>
      <c r="AW157" s="211" t="e">
        <f t="shared" si="189"/>
        <v>#DIV/0!</v>
      </c>
      <c r="AX157" s="501"/>
    </row>
    <row r="158" spans="2:50" ht="14.25" customHeight="1">
      <c r="B158" s="460"/>
      <c r="C158" s="209">
        <v>12</v>
      </c>
      <c r="D158" s="212"/>
      <c r="E158" s="209"/>
      <c r="F158" s="209"/>
      <c r="G158" s="214" t="e">
        <f t="shared" si="174"/>
        <v>#DIV/0!</v>
      </c>
      <c r="H158" s="501"/>
      <c r="I158" s="215" t="e">
        <f t="shared" si="182"/>
        <v>#DIV/0!</v>
      </c>
      <c r="J158" s="215" t="e">
        <f t="shared" si="182"/>
        <v>#DIV/0!</v>
      </c>
      <c r="K158" s="216" t="e">
        <f t="shared" si="182"/>
        <v>#DIV/0!</v>
      </c>
      <c r="L158" s="502"/>
      <c r="M158" s="215" t="e">
        <f>RANK(K158, K$147:$K$161)</f>
        <v>#DIV/0!</v>
      </c>
      <c r="N158" s="460"/>
      <c r="O158" s="460"/>
      <c r="P158" s="209"/>
      <c r="Q158" s="209"/>
      <c r="R158" s="214" t="e">
        <f t="shared" si="175"/>
        <v>#DIV/0!</v>
      </c>
      <c r="S158" s="211" t="e">
        <f t="shared" si="183"/>
        <v>#DIV/0!</v>
      </c>
      <c r="T158" s="501"/>
      <c r="U158" s="209"/>
      <c r="V158" s="209"/>
      <c r="W158" s="214" t="e">
        <f t="shared" si="176"/>
        <v>#DIV/0!</v>
      </c>
      <c r="X158" s="211" t="e">
        <f t="shared" si="184"/>
        <v>#DIV/0!</v>
      </c>
      <c r="Y158" s="501"/>
      <c r="Z158" s="209"/>
      <c r="AA158" s="209"/>
      <c r="AB158" s="214" t="e">
        <f t="shared" si="177"/>
        <v>#DIV/0!</v>
      </c>
      <c r="AC158" s="211" t="e">
        <f t="shared" si="185"/>
        <v>#DIV/0!</v>
      </c>
      <c r="AD158" s="501"/>
      <c r="AE158" s="209"/>
      <c r="AF158" s="209"/>
      <c r="AG158" s="214" t="e">
        <f t="shared" si="178"/>
        <v>#DIV/0!</v>
      </c>
      <c r="AH158" s="211" t="e">
        <f t="shared" si="186"/>
        <v>#DIV/0!</v>
      </c>
      <c r="AI158" s="501"/>
      <c r="AJ158" s="209"/>
      <c r="AK158" s="209"/>
      <c r="AL158" s="214" t="e">
        <f t="shared" si="179"/>
        <v>#DIV/0!</v>
      </c>
      <c r="AM158" s="211" t="e">
        <f t="shared" si="187"/>
        <v>#DIV/0!</v>
      </c>
      <c r="AN158" s="501"/>
      <c r="AO158" s="209"/>
      <c r="AP158" s="209"/>
      <c r="AQ158" s="214" t="e">
        <f t="shared" si="180"/>
        <v>#DIV/0!</v>
      </c>
      <c r="AR158" s="211" t="e">
        <f t="shared" si="188"/>
        <v>#DIV/0!</v>
      </c>
      <c r="AS158" s="501"/>
      <c r="AT158" s="209"/>
      <c r="AU158" s="209"/>
      <c r="AV158" s="214" t="e">
        <f t="shared" si="181"/>
        <v>#DIV/0!</v>
      </c>
      <c r="AW158" s="211" t="e">
        <f t="shared" si="189"/>
        <v>#DIV/0!</v>
      </c>
      <c r="AX158" s="501"/>
    </row>
    <row r="159" spans="2:50" ht="14.25" customHeight="1">
      <c r="B159" s="460"/>
      <c r="C159" s="209">
        <v>13</v>
      </c>
      <c r="D159" s="212"/>
      <c r="E159" s="209"/>
      <c r="F159" s="209"/>
      <c r="G159" s="214" t="e">
        <f t="shared" si="174"/>
        <v>#DIV/0!</v>
      </c>
      <c r="H159" s="501"/>
      <c r="I159" s="215" t="e">
        <f t="shared" si="182"/>
        <v>#DIV/0!</v>
      </c>
      <c r="J159" s="215" t="e">
        <f t="shared" si="182"/>
        <v>#DIV/0!</v>
      </c>
      <c r="K159" s="216" t="e">
        <f t="shared" si="182"/>
        <v>#DIV/0!</v>
      </c>
      <c r="L159" s="502"/>
      <c r="M159" s="215" t="e">
        <f>RANK(K159, K$147:$K$161)</f>
        <v>#DIV/0!</v>
      </c>
      <c r="N159" s="460"/>
      <c r="O159" s="460"/>
      <c r="P159" s="209"/>
      <c r="Q159" s="209"/>
      <c r="R159" s="214" t="e">
        <f t="shared" si="175"/>
        <v>#DIV/0!</v>
      </c>
      <c r="S159" s="211" t="e">
        <f t="shared" si="183"/>
        <v>#DIV/0!</v>
      </c>
      <c r="T159" s="501"/>
      <c r="U159" s="209"/>
      <c r="V159" s="209"/>
      <c r="W159" s="214" t="e">
        <f t="shared" si="176"/>
        <v>#DIV/0!</v>
      </c>
      <c r="X159" s="211" t="e">
        <f t="shared" si="184"/>
        <v>#DIV/0!</v>
      </c>
      <c r="Y159" s="501"/>
      <c r="Z159" s="209"/>
      <c r="AA159" s="209"/>
      <c r="AB159" s="214" t="e">
        <f t="shared" si="177"/>
        <v>#DIV/0!</v>
      </c>
      <c r="AC159" s="211" t="e">
        <f t="shared" si="185"/>
        <v>#DIV/0!</v>
      </c>
      <c r="AD159" s="501"/>
      <c r="AE159" s="209"/>
      <c r="AF159" s="209"/>
      <c r="AG159" s="214" t="e">
        <f t="shared" si="178"/>
        <v>#DIV/0!</v>
      </c>
      <c r="AH159" s="211" t="e">
        <f t="shared" si="186"/>
        <v>#DIV/0!</v>
      </c>
      <c r="AI159" s="501"/>
      <c r="AJ159" s="209"/>
      <c r="AK159" s="209"/>
      <c r="AL159" s="214" t="e">
        <f t="shared" si="179"/>
        <v>#DIV/0!</v>
      </c>
      <c r="AM159" s="211" t="e">
        <f t="shared" si="187"/>
        <v>#DIV/0!</v>
      </c>
      <c r="AN159" s="501"/>
      <c r="AO159" s="209"/>
      <c r="AP159" s="209"/>
      <c r="AQ159" s="214" t="e">
        <f t="shared" si="180"/>
        <v>#DIV/0!</v>
      </c>
      <c r="AR159" s="211" t="e">
        <f t="shared" si="188"/>
        <v>#DIV/0!</v>
      </c>
      <c r="AS159" s="501"/>
      <c r="AT159" s="209"/>
      <c r="AU159" s="209"/>
      <c r="AV159" s="214" t="e">
        <f t="shared" si="181"/>
        <v>#DIV/0!</v>
      </c>
      <c r="AW159" s="211" t="e">
        <f t="shared" si="189"/>
        <v>#DIV/0!</v>
      </c>
      <c r="AX159" s="501"/>
    </row>
    <row r="160" spans="2:50" ht="14.25" customHeight="1">
      <c r="B160" s="460"/>
      <c r="C160" s="209">
        <v>14</v>
      </c>
      <c r="D160" s="212"/>
      <c r="E160" s="209"/>
      <c r="F160" s="209"/>
      <c r="G160" s="214" t="e">
        <f t="shared" si="174"/>
        <v>#DIV/0!</v>
      </c>
      <c r="H160" s="501"/>
      <c r="I160" s="215" t="e">
        <f t="shared" si="182"/>
        <v>#DIV/0!</v>
      </c>
      <c r="J160" s="215" t="e">
        <f t="shared" si="182"/>
        <v>#DIV/0!</v>
      </c>
      <c r="K160" s="216" t="e">
        <f t="shared" si="182"/>
        <v>#DIV/0!</v>
      </c>
      <c r="L160" s="502"/>
      <c r="M160" s="215" t="e">
        <f>RANK(K160, K$147:$K$161)</f>
        <v>#DIV/0!</v>
      </c>
      <c r="N160" s="460"/>
      <c r="O160" s="460"/>
      <c r="P160" s="209"/>
      <c r="Q160" s="209"/>
      <c r="R160" s="214" t="e">
        <f t="shared" si="175"/>
        <v>#DIV/0!</v>
      </c>
      <c r="S160" s="211" t="e">
        <f t="shared" si="183"/>
        <v>#DIV/0!</v>
      </c>
      <c r="T160" s="501"/>
      <c r="U160" s="209"/>
      <c r="V160" s="209"/>
      <c r="W160" s="214" t="e">
        <f t="shared" si="176"/>
        <v>#DIV/0!</v>
      </c>
      <c r="X160" s="211" t="e">
        <f t="shared" si="184"/>
        <v>#DIV/0!</v>
      </c>
      <c r="Y160" s="501"/>
      <c r="Z160" s="209"/>
      <c r="AA160" s="209"/>
      <c r="AB160" s="214" t="e">
        <f t="shared" si="177"/>
        <v>#DIV/0!</v>
      </c>
      <c r="AC160" s="211" t="e">
        <f t="shared" si="185"/>
        <v>#DIV/0!</v>
      </c>
      <c r="AD160" s="501"/>
      <c r="AE160" s="209"/>
      <c r="AF160" s="209"/>
      <c r="AG160" s="214" t="e">
        <f t="shared" si="178"/>
        <v>#DIV/0!</v>
      </c>
      <c r="AH160" s="211" t="e">
        <f t="shared" si="186"/>
        <v>#DIV/0!</v>
      </c>
      <c r="AI160" s="501"/>
      <c r="AJ160" s="209"/>
      <c r="AK160" s="209"/>
      <c r="AL160" s="214" t="e">
        <f t="shared" si="179"/>
        <v>#DIV/0!</v>
      </c>
      <c r="AM160" s="211" t="e">
        <f t="shared" si="187"/>
        <v>#DIV/0!</v>
      </c>
      <c r="AN160" s="501"/>
      <c r="AO160" s="209"/>
      <c r="AP160" s="209"/>
      <c r="AQ160" s="214" t="e">
        <f t="shared" si="180"/>
        <v>#DIV/0!</v>
      </c>
      <c r="AR160" s="211" t="e">
        <f t="shared" si="188"/>
        <v>#DIV/0!</v>
      </c>
      <c r="AS160" s="501"/>
      <c r="AT160" s="209"/>
      <c r="AU160" s="209"/>
      <c r="AV160" s="214" t="e">
        <f t="shared" si="181"/>
        <v>#DIV/0!</v>
      </c>
      <c r="AW160" s="211" t="e">
        <f t="shared" si="189"/>
        <v>#DIV/0!</v>
      </c>
      <c r="AX160" s="501"/>
    </row>
    <row r="161" spans="2:50" ht="14.25" customHeight="1">
      <c r="B161" s="460"/>
      <c r="C161" s="209">
        <v>15</v>
      </c>
      <c r="D161" s="212"/>
      <c r="E161" s="209"/>
      <c r="F161" s="209"/>
      <c r="G161" s="214" t="e">
        <f t="shared" si="174"/>
        <v>#DIV/0!</v>
      </c>
      <c r="H161" s="501"/>
      <c r="I161" s="215" t="e">
        <f t="shared" si="182"/>
        <v>#DIV/0!</v>
      </c>
      <c r="J161" s="215" t="e">
        <f t="shared" si="182"/>
        <v>#DIV/0!</v>
      </c>
      <c r="K161" s="216" t="e">
        <f t="shared" si="182"/>
        <v>#DIV/0!</v>
      </c>
      <c r="L161" s="502"/>
      <c r="M161" s="215" t="e">
        <f>RANK(K161, K$147:$K$161)</f>
        <v>#DIV/0!</v>
      </c>
      <c r="N161" s="460"/>
      <c r="O161" s="460"/>
      <c r="P161" s="209"/>
      <c r="Q161" s="213"/>
      <c r="R161" s="214" t="e">
        <f>Q161/P161</f>
        <v>#DIV/0!</v>
      </c>
      <c r="S161" s="211" t="e">
        <f t="shared" si="183"/>
        <v>#DIV/0!</v>
      </c>
      <c r="T161" s="501"/>
      <c r="U161" s="209"/>
      <c r="V161" s="209"/>
      <c r="W161" s="214" t="e">
        <f>V161/U161</f>
        <v>#DIV/0!</v>
      </c>
      <c r="X161" s="211" t="e">
        <f t="shared" si="184"/>
        <v>#DIV/0!</v>
      </c>
      <c r="Y161" s="501"/>
      <c r="Z161" s="209"/>
      <c r="AA161" s="209"/>
      <c r="AB161" s="214" t="e">
        <f>AA161/Z161</f>
        <v>#DIV/0!</v>
      </c>
      <c r="AC161" s="211" t="e">
        <f t="shared" si="185"/>
        <v>#DIV/0!</v>
      </c>
      <c r="AD161" s="501"/>
      <c r="AE161" s="209"/>
      <c r="AF161" s="209"/>
      <c r="AG161" s="214" t="e">
        <f>AF161/AE161</f>
        <v>#DIV/0!</v>
      </c>
      <c r="AH161" s="211" t="e">
        <f t="shared" si="186"/>
        <v>#DIV/0!</v>
      </c>
      <c r="AI161" s="501"/>
      <c r="AJ161" s="209"/>
      <c r="AK161" s="209"/>
      <c r="AL161" s="214" t="e">
        <f>AK161/AJ161</f>
        <v>#DIV/0!</v>
      </c>
      <c r="AM161" s="211" t="e">
        <f t="shared" si="187"/>
        <v>#DIV/0!</v>
      </c>
      <c r="AN161" s="501"/>
      <c r="AO161" s="209"/>
      <c r="AP161" s="209"/>
      <c r="AQ161" s="214" t="e">
        <f>AP161/AO161</f>
        <v>#DIV/0!</v>
      </c>
      <c r="AR161" s="211" t="e">
        <f t="shared" si="188"/>
        <v>#DIV/0!</v>
      </c>
      <c r="AS161" s="501"/>
      <c r="AT161" s="209"/>
      <c r="AU161" s="209"/>
      <c r="AV161" s="214" t="e">
        <f>AU161/AT161</f>
        <v>#DIV/0!</v>
      </c>
      <c r="AW161" s="211" t="e">
        <f t="shared" si="189"/>
        <v>#DIV/0!</v>
      </c>
      <c r="AX161" s="501"/>
    </row>
    <row r="162" spans="2:50" ht="14.25" customHeight="1" collapsed="1">
      <c r="B162" s="503" t="s">
        <v>210</v>
      </c>
      <c r="C162" s="503"/>
      <c r="D162" s="503"/>
      <c r="E162" s="503"/>
      <c r="F162" s="503"/>
      <c r="G162" s="503"/>
      <c r="H162" s="503"/>
      <c r="I162" s="503"/>
      <c r="J162" s="503"/>
      <c r="K162" s="503"/>
      <c r="L162" s="503"/>
      <c r="M162" s="504"/>
      <c r="N162" s="521" t="s">
        <v>128</v>
      </c>
      <c r="O162" s="521" t="s">
        <v>77</v>
      </c>
      <c r="P162" s="559">
        <f>AT142+1</f>
        <v>45923</v>
      </c>
      <c r="Q162" s="560"/>
      <c r="R162" s="560"/>
      <c r="S162" s="560"/>
      <c r="T162" s="560"/>
      <c r="U162" s="561">
        <f>P162+1</f>
        <v>45924</v>
      </c>
      <c r="V162" s="562"/>
      <c r="W162" s="562"/>
      <c r="X162" s="562"/>
      <c r="Y162" s="562"/>
      <c r="Z162" s="559">
        <f t="shared" ref="Z162" si="190">U162+1</f>
        <v>45925</v>
      </c>
      <c r="AA162" s="560"/>
      <c r="AB162" s="560"/>
      <c r="AC162" s="560"/>
      <c r="AD162" s="560"/>
      <c r="AE162" s="561">
        <f t="shared" ref="AE162" si="191">Z162+1</f>
        <v>45926</v>
      </c>
      <c r="AF162" s="562"/>
      <c r="AG162" s="562"/>
      <c r="AH162" s="562"/>
      <c r="AI162" s="562"/>
      <c r="AJ162" s="563">
        <f t="shared" ref="AJ162" si="192">AE162+1</f>
        <v>45927</v>
      </c>
      <c r="AK162" s="564"/>
      <c r="AL162" s="564"/>
      <c r="AM162" s="564"/>
      <c r="AN162" s="565"/>
      <c r="AO162" s="561">
        <f t="shared" ref="AO162" si="193">AJ162+1</f>
        <v>45928</v>
      </c>
      <c r="AP162" s="562"/>
      <c r="AQ162" s="562"/>
      <c r="AR162" s="562"/>
      <c r="AS162" s="562"/>
      <c r="AT162" s="563">
        <f t="shared" ref="AT162" si="194">AO162+1</f>
        <v>45929</v>
      </c>
      <c r="AU162" s="564"/>
      <c r="AV162" s="564"/>
      <c r="AW162" s="564"/>
      <c r="AX162" s="565"/>
    </row>
    <row r="163" spans="2:50" ht="14.25" customHeight="1">
      <c r="B163" s="505"/>
      <c r="C163" s="505"/>
      <c r="D163" s="505"/>
      <c r="E163" s="505"/>
      <c r="F163" s="505"/>
      <c r="G163" s="505"/>
      <c r="H163" s="505"/>
      <c r="I163" s="505"/>
      <c r="J163" s="505"/>
      <c r="K163" s="505"/>
      <c r="L163" s="505"/>
      <c r="M163" s="506"/>
      <c r="N163" s="523"/>
      <c r="O163" s="523"/>
      <c r="P163" s="566">
        <f>P162</f>
        <v>45923</v>
      </c>
      <c r="Q163" s="566"/>
      <c r="R163" s="566"/>
      <c r="S163" s="566"/>
      <c r="T163" s="566"/>
      <c r="U163" s="567">
        <f>U162</f>
        <v>45924</v>
      </c>
      <c r="V163" s="567"/>
      <c r="W163" s="567"/>
      <c r="X163" s="567"/>
      <c r="Y163" s="567"/>
      <c r="Z163" s="566">
        <f t="shared" ref="Z163" si="195">Z162</f>
        <v>45925</v>
      </c>
      <c r="AA163" s="566"/>
      <c r="AB163" s="566"/>
      <c r="AC163" s="566"/>
      <c r="AD163" s="566"/>
      <c r="AE163" s="567">
        <f t="shared" ref="AE163" si="196">AE162</f>
        <v>45926</v>
      </c>
      <c r="AF163" s="567"/>
      <c r="AG163" s="567"/>
      <c r="AH163" s="567"/>
      <c r="AI163" s="567"/>
      <c r="AJ163" s="568">
        <f t="shared" ref="AJ163" si="197">AJ162</f>
        <v>45927</v>
      </c>
      <c r="AK163" s="569"/>
      <c r="AL163" s="569"/>
      <c r="AM163" s="569"/>
      <c r="AN163" s="570"/>
      <c r="AO163" s="567">
        <f t="shared" ref="AO163" si="198">AO162</f>
        <v>45928</v>
      </c>
      <c r="AP163" s="567"/>
      <c r="AQ163" s="567"/>
      <c r="AR163" s="567"/>
      <c r="AS163" s="567"/>
      <c r="AT163" s="568">
        <f t="shared" ref="AT163" si="199">AT162</f>
        <v>45929</v>
      </c>
      <c r="AU163" s="569"/>
      <c r="AV163" s="569"/>
      <c r="AW163" s="569"/>
      <c r="AX163" s="570"/>
    </row>
    <row r="164" spans="2:50" ht="14.25" customHeight="1">
      <c r="B164" s="460" t="s">
        <v>129</v>
      </c>
      <c r="C164" s="460" t="s">
        <v>130</v>
      </c>
      <c r="D164" s="460"/>
      <c r="E164" s="460" t="s">
        <v>131</v>
      </c>
      <c r="F164" s="460"/>
      <c r="G164" s="460"/>
      <c r="H164" s="460" t="s">
        <v>132</v>
      </c>
      <c r="I164" s="499" t="s">
        <v>133</v>
      </c>
      <c r="J164" s="499"/>
      <c r="K164" s="499"/>
      <c r="L164" s="499" t="s">
        <v>132</v>
      </c>
      <c r="M164" s="499" t="s">
        <v>134</v>
      </c>
      <c r="N164" s="460"/>
      <c r="O164" s="460" t="s">
        <v>135</v>
      </c>
      <c r="P164" s="460" t="s">
        <v>136</v>
      </c>
      <c r="Q164" s="460"/>
      <c r="R164" s="460"/>
      <c r="S164" s="460"/>
      <c r="T164" s="460" t="s">
        <v>132</v>
      </c>
      <c r="U164" s="460" t="s">
        <v>136</v>
      </c>
      <c r="V164" s="460"/>
      <c r="W164" s="460"/>
      <c r="X164" s="460"/>
      <c r="Y164" s="460" t="s">
        <v>132</v>
      </c>
      <c r="Z164" s="460" t="s">
        <v>136</v>
      </c>
      <c r="AA164" s="460"/>
      <c r="AB164" s="460"/>
      <c r="AC164" s="460"/>
      <c r="AD164" s="460" t="s">
        <v>132</v>
      </c>
      <c r="AE164" s="460" t="s">
        <v>136</v>
      </c>
      <c r="AF164" s="460"/>
      <c r="AG164" s="460"/>
      <c r="AH164" s="460"/>
      <c r="AI164" s="460" t="s">
        <v>132</v>
      </c>
      <c r="AJ164" s="460" t="s">
        <v>136</v>
      </c>
      <c r="AK164" s="460"/>
      <c r="AL164" s="460"/>
      <c r="AM164" s="460"/>
      <c r="AN164" s="460" t="s">
        <v>132</v>
      </c>
      <c r="AO164" s="460" t="s">
        <v>136</v>
      </c>
      <c r="AP164" s="460"/>
      <c r="AQ164" s="460"/>
      <c r="AR164" s="460"/>
      <c r="AS164" s="460" t="s">
        <v>132</v>
      </c>
      <c r="AT164" s="460" t="s">
        <v>136</v>
      </c>
      <c r="AU164" s="460"/>
      <c r="AV164" s="460"/>
      <c r="AW164" s="460"/>
      <c r="AX164" s="460" t="s">
        <v>132</v>
      </c>
    </row>
    <row r="165" spans="2:50" ht="14.25" customHeight="1">
      <c r="B165" s="460"/>
      <c r="C165" s="460"/>
      <c r="D165" s="460"/>
      <c r="E165" s="460" t="s">
        <v>137</v>
      </c>
      <c r="F165" s="460"/>
      <c r="G165" s="460"/>
      <c r="H165" s="460"/>
      <c r="I165" s="499" t="s">
        <v>137</v>
      </c>
      <c r="J165" s="499"/>
      <c r="K165" s="499"/>
      <c r="L165" s="499"/>
      <c r="M165" s="499"/>
      <c r="N165" s="460"/>
      <c r="O165" s="460"/>
      <c r="P165" s="460" t="s">
        <v>138</v>
      </c>
      <c r="Q165" s="460"/>
      <c r="R165" s="460"/>
      <c r="S165" s="460"/>
      <c r="T165" s="460"/>
      <c r="U165" s="460" t="s">
        <v>138</v>
      </c>
      <c r="V165" s="460"/>
      <c r="W165" s="460"/>
      <c r="X165" s="460"/>
      <c r="Y165" s="460"/>
      <c r="Z165" s="460" t="s">
        <v>138</v>
      </c>
      <c r="AA165" s="460"/>
      <c r="AB165" s="460"/>
      <c r="AC165" s="460"/>
      <c r="AD165" s="460"/>
      <c r="AE165" s="460" t="s">
        <v>138</v>
      </c>
      <c r="AF165" s="460"/>
      <c r="AG165" s="460"/>
      <c r="AH165" s="460"/>
      <c r="AI165" s="460"/>
      <c r="AJ165" s="460" t="s">
        <v>138</v>
      </c>
      <c r="AK165" s="460"/>
      <c r="AL165" s="460"/>
      <c r="AM165" s="460"/>
      <c r="AN165" s="460"/>
      <c r="AO165" s="460" t="s">
        <v>138</v>
      </c>
      <c r="AP165" s="460"/>
      <c r="AQ165" s="460"/>
      <c r="AR165" s="460"/>
      <c r="AS165" s="460"/>
      <c r="AT165" s="460" t="s">
        <v>138</v>
      </c>
      <c r="AU165" s="460"/>
      <c r="AV165" s="460"/>
      <c r="AW165" s="460"/>
      <c r="AX165" s="460"/>
    </row>
    <row r="166" spans="2:50" ht="14.25" customHeight="1">
      <c r="B166" s="460"/>
      <c r="C166" s="460"/>
      <c r="D166" s="460"/>
      <c r="E166" s="209" t="s">
        <v>139</v>
      </c>
      <c r="F166" s="209" t="s">
        <v>140</v>
      </c>
      <c r="G166" s="209" t="s">
        <v>141</v>
      </c>
      <c r="H166" s="460"/>
      <c r="I166" s="210" t="s">
        <v>139</v>
      </c>
      <c r="J166" s="210" t="s">
        <v>140</v>
      </c>
      <c r="K166" s="210" t="s">
        <v>141</v>
      </c>
      <c r="L166" s="499"/>
      <c r="M166" s="499"/>
      <c r="N166" s="460"/>
      <c r="O166" s="460"/>
      <c r="P166" s="209" t="s">
        <v>139</v>
      </c>
      <c r="Q166" s="209" t="s">
        <v>140</v>
      </c>
      <c r="R166" s="209" t="s">
        <v>141</v>
      </c>
      <c r="S166" s="211" t="s">
        <v>134</v>
      </c>
      <c r="T166" s="460"/>
      <c r="U166" s="209" t="s">
        <v>139</v>
      </c>
      <c r="V166" s="209" t="s">
        <v>140</v>
      </c>
      <c r="W166" s="209" t="s">
        <v>141</v>
      </c>
      <c r="X166" s="211" t="s">
        <v>134</v>
      </c>
      <c r="Y166" s="460"/>
      <c r="Z166" s="209" t="s">
        <v>139</v>
      </c>
      <c r="AA166" s="209" t="s">
        <v>140</v>
      </c>
      <c r="AB166" s="209" t="s">
        <v>141</v>
      </c>
      <c r="AC166" s="211" t="s">
        <v>134</v>
      </c>
      <c r="AD166" s="460"/>
      <c r="AE166" s="209" t="s">
        <v>139</v>
      </c>
      <c r="AF166" s="209" t="s">
        <v>140</v>
      </c>
      <c r="AG166" s="209" t="s">
        <v>141</v>
      </c>
      <c r="AH166" s="211" t="s">
        <v>134</v>
      </c>
      <c r="AI166" s="460"/>
      <c r="AJ166" s="209" t="s">
        <v>139</v>
      </c>
      <c r="AK166" s="209" t="s">
        <v>140</v>
      </c>
      <c r="AL166" s="209" t="s">
        <v>141</v>
      </c>
      <c r="AM166" s="211" t="s">
        <v>134</v>
      </c>
      <c r="AN166" s="460"/>
      <c r="AO166" s="209" t="s">
        <v>139</v>
      </c>
      <c r="AP166" s="209" t="s">
        <v>140</v>
      </c>
      <c r="AQ166" s="209" t="s">
        <v>141</v>
      </c>
      <c r="AR166" s="211" t="s">
        <v>134</v>
      </c>
      <c r="AS166" s="460"/>
      <c r="AT166" s="209" t="s">
        <v>139</v>
      </c>
      <c r="AU166" s="209" t="s">
        <v>140</v>
      </c>
      <c r="AV166" s="209" t="s">
        <v>141</v>
      </c>
      <c r="AW166" s="211" t="s">
        <v>134</v>
      </c>
      <c r="AX166" s="460"/>
    </row>
    <row r="167" spans="2:50" ht="14.25" customHeight="1">
      <c r="B167" s="460" t="s">
        <v>244</v>
      </c>
      <c r="C167" s="209">
        <v>1</v>
      </c>
      <c r="D167" s="212"/>
      <c r="E167" s="209"/>
      <c r="F167" s="209"/>
      <c r="G167" s="214" t="e">
        <f t="shared" ref="G167:G181" si="200">F167/E167</f>
        <v>#DIV/0!</v>
      </c>
      <c r="H167" s="501" t="e">
        <f>AVERAGE(F167:F181)</f>
        <v>#DIV/0!</v>
      </c>
      <c r="I167" s="215" t="e">
        <f>AVERAGE(P167,U167,Z167,AE167,AJ167,AO167,AT167)</f>
        <v>#DIV/0!</v>
      </c>
      <c r="J167" s="215" t="e">
        <f>AVERAGE(Q167,V167,AA167,AF167,AK167,AP167,AU167)</f>
        <v>#DIV/0!</v>
      </c>
      <c r="K167" s="216" t="e">
        <f>AVERAGE(R167,W167,AB167,AG167,AL167,AQ167,AV167)</f>
        <v>#DIV/0!</v>
      </c>
      <c r="L167" s="502" t="str">
        <f>IFERROR(AVERAGE(K167:K181),"-")</f>
        <v>-</v>
      </c>
      <c r="M167" s="215" t="e">
        <f>RANK(K167, K$167:$K$181)</f>
        <v>#DIV/0!</v>
      </c>
      <c r="N167" s="460"/>
      <c r="O167" s="460"/>
      <c r="P167" s="209"/>
      <c r="Q167" s="209"/>
      <c r="R167" s="214" t="e">
        <f t="shared" ref="R167:R180" si="201">Q167/P167</f>
        <v>#DIV/0!</v>
      </c>
      <c r="S167" s="211" t="e">
        <f>RANK(R167, R$167:R$181)</f>
        <v>#DIV/0!</v>
      </c>
      <c r="T167" s="501" t="e">
        <f>AVERAGE(R167:R181)</f>
        <v>#DIV/0!</v>
      </c>
      <c r="U167" s="209"/>
      <c r="V167" s="209"/>
      <c r="W167" s="214" t="e">
        <f t="shared" ref="W167:W180" si="202">V167/U167</f>
        <v>#DIV/0!</v>
      </c>
      <c r="X167" s="211" t="e">
        <f>RANK(W167, W$167:W$181)</f>
        <v>#DIV/0!</v>
      </c>
      <c r="Y167" s="501" t="e">
        <f>AVERAGE(W167:W181)</f>
        <v>#DIV/0!</v>
      </c>
      <c r="Z167" s="209"/>
      <c r="AA167" s="209"/>
      <c r="AB167" s="214" t="e">
        <f t="shared" ref="AB167:AB180" si="203">AA167/Z167</f>
        <v>#DIV/0!</v>
      </c>
      <c r="AC167" s="211" t="e">
        <f>RANK(AB167, AB$167:AB$181)</f>
        <v>#DIV/0!</v>
      </c>
      <c r="AD167" s="501" t="e">
        <f>AVERAGE(AB167:AB181)</f>
        <v>#DIV/0!</v>
      </c>
      <c r="AE167" s="209"/>
      <c r="AF167" s="209"/>
      <c r="AG167" s="214" t="e">
        <f t="shared" ref="AG167:AG180" si="204">AF167/AE167</f>
        <v>#DIV/0!</v>
      </c>
      <c r="AH167" s="211" t="e">
        <f>RANK(AG167, AG$167:AG$181)</f>
        <v>#DIV/0!</v>
      </c>
      <c r="AI167" s="501" t="e">
        <f>AVERAGE(AG167:AG181)</f>
        <v>#DIV/0!</v>
      </c>
      <c r="AJ167" s="209"/>
      <c r="AK167" s="209"/>
      <c r="AL167" s="214" t="e">
        <f t="shared" ref="AL167:AL180" si="205">AK167/AJ167</f>
        <v>#DIV/0!</v>
      </c>
      <c r="AM167" s="211" t="e">
        <f>RANK(AL167, AL$167:AL$181)</f>
        <v>#DIV/0!</v>
      </c>
      <c r="AN167" s="501" t="e">
        <f>AVERAGE(AL167:AL181)</f>
        <v>#DIV/0!</v>
      </c>
      <c r="AO167" s="209"/>
      <c r="AP167" s="209"/>
      <c r="AQ167" s="214" t="e">
        <f t="shared" ref="AQ167:AQ180" si="206">AP167/AO167</f>
        <v>#DIV/0!</v>
      </c>
      <c r="AR167" s="211" t="e">
        <f>RANK(AQ167, AQ$167:AQ$181)</f>
        <v>#DIV/0!</v>
      </c>
      <c r="AS167" s="501" t="e">
        <f>AVERAGE(AQ167:AQ181)</f>
        <v>#DIV/0!</v>
      </c>
      <c r="AT167" s="209"/>
      <c r="AU167" s="209"/>
      <c r="AV167" s="214" t="e">
        <f t="shared" ref="AV167:AV180" si="207">AU167/AT167</f>
        <v>#DIV/0!</v>
      </c>
      <c r="AW167" s="211" t="e">
        <f>RANK(AV167, AV$167:AV$181)</f>
        <v>#DIV/0!</v>
      </c>
      <c r="AX167" s="501" t="e">
        <f>AVERAGE(AV167:AV181)</f>
        <v>#DIV/0!</v>
      </c>
    </row>
    <row r="168" spans="2:50" ht="14.25" customHeight="1">
      <c r="B168" s="460"/>
      <c r="C168" s="209">
        <v>2</v>
      </c>
      <c r="D168" s="212"/>
      <c r="E168" s="209"/>
      <c r="F168" s="209"/>
      <c r="G168" s="214" t="e">
        <f t="shared" si="200"/>
        <v>#DIV/0!</v>
      </c>
      <c r="H168" s="501"/>
      <c r="I168" s="215" t="e">
        <f t="shared" ref="I168:K181" si="208">AVERAGE(P168,U168,Z168,AE168,AJ168,AO168,AT168)</f>
        <v>#DIV/0!</v>
      </c>
      <c r="J168" s="215" t="e">
        <f t="shared" si="208"/>
        <v>#DIV/0!</v>
      </c>
      <c r="K168" s="216" t="e">
        <f t="shared" si="208"/>
        <v>#DIV/0!</v>
      </c>
      <c r="L168" s="502"/>
      <c r="M168" s="215" t="e">
        <f>RANK(K168, K$167:$K$181)</f>
        <v>#DIV/0!</v>
      </c>
      <c r="N168" s="460"/>
      <c r="O168" s="460"/>
      <c r="P168" s="209"/>
      <c r="Q168" s="209"/>
      <c r="R168" s="214" t="e">
        <f t="shared" si="201"/>
        <v>#DIV/0!</v>
      </c>
      <c r="S168" s="211" t="e">
        <f t="shared" ref="S168:S180" si="209">RANK(R168, R$167:R$181)</f>
        <v>#DIV/0!</v>
      </c>
      <c r="T168" s="501"/>
      <c r="U168" s="209"/>
      <c r="V168" s="209"/>
      <c r="W168" s="214" t="e">
        <f t="shared" si="202"/>
        <v>#DIV/0!</v>
      </c>
      <c r="X168" s="211" t="e">
        <f t="shared" ref="X168:X180" si="210">RANK(W168, W$167:W$181)</f>
        <v>#DIV/0!</v>
      </c>
      <c r="Y168" s="501"/>
      <c r="Z168" s="209"/>
      <c r="AA168" s="209"/>
      <c r="AB168" s="214" t="e">
        <f t="shared" si="203"/>
        <v>#DIV/0!</v>
      </c>
      <c r="AC168" s="211" t="e">
        <f t="shared" ref="AC168:AC180" si="211">RANK(AB168, AB$167:AB$181)</f>
        <v>#DIV/0!</v>
      </c>
      <c r="AD168" s="501"/>
      <c r="AE168" s="209"/>
      <c r="AF168" s="209"/>
      <c r="AG168" s="214" t="e">
        <f t="shared" si="204"/>
        <v>#DIV/0!</v>
      </c>
      <c r="AH168" s="211" t="e">
        <f t="shared" ref="AH168:AH180" si="212">RANK(AG168, AG$167:AG$181)</f>
        <v>#DIV/0!</v>
      </c>
      <c r="AI168" s="501"/>
      <c r="AJ168" s="209"/>
      <c r="AK168" s="209"/>
      <c r="AL168" s="214" t="e">
        <f t="shared" si="205"/>
        <v>#DIV/0!</v>
      </c>
      <c r="AM168" s="211" t="e">
        <f t="shared" ref="AM168:AM180" si="213">RANK(AL168, AL$167:AL$181)</f>
        <v>#DIV/0!</v>
      </c>
      <c r="AN168" s="501"/>
      <c r="AO168" s="209"/>
      <c r="AP168" s="209"/>
      <c r="AQ168" s="214" t="e">
        <f t="shared" si="206"/>
        <v>#DIV/0!</v>
      </c>
      <c r="AR168" s="211" t="e">
        <f t="shared" ref="AR168:AR180" si="214">RANK(AQ168, AQ$167:AQ$181)</f>
        <v>#DIV/0!</v>
      </c>
      <c r="AS168" s="501"/>
      <c r="AT168" s="209"/>
      <c r="AU168" s="209"/>
      <c r="AV168" s="214" t="e">
        <f t="shared" si="207"/>
        <v>#DIV/0!</v>
      </c>
      <c r="AW168" s="211" t="e">
        <f t="shared" ref="AW168:AW180" si="215">RANK(AV168, AV$167:AV$181)</f>
        <v>#DIV/0!</v>
      </c>
      <c r="AX168" s="501"/>
    </row>
    <row r="169" spans="2:50" ht="14.25" customHeight="1">
      <c r="B169" s="460"/>
      <c r="C169" s="209">
        <v>3</v>
      </c>
      <c r="D169" s="212"/>
      <c r="E169" s="209"/>
      <c r="F169" s="209"/>
      <c r="G169" s="214" t="e">
        <f t="shared" si="200"/>
        <v>#DIV/0!</v>
      </c>
      <c r="H169" s="501"/>
      <c r="I169" s="215" t="e">
        <f t="shared" si="208"/>
        <v>#DIV/0!</v>
      </c>
      <c r="J169" s="215" t="e">
        <f t="shared" si="208"/>
        <v>#DIV/0!</v>
      </c>
      <c r="K169" s="216" t="e">
        <f t="shared" si="208"/>
        <v>#DIV/0!</v>
      </c>
      <c r="L169" s="502"/>
      <c r="M169" s="215" t="e">
        <f>RANK(K169, K$167:$K$181)</f>
        <v>#DIV/0!</v>
      </c>
      <c r="N169" s="460"/>
      <c r="O169" s="460"/>
      <c r="P169" s="209"/>
      <c r="Q169" s="209"/>
      <c r="R169" s="214" t="e">
        <f t="shared" si="201"/>
        <v>#DIV/0!</v>
      </c>
      <c r="S169" s="211" t="e">
        <f t="shared" si="209"/>
        <v>#DIV/0!</v>
      </c>
      <c r="T169" s="501"/>
      <c r="U169" s="209"/>
      <c r="V169" s="209"/>
      <c r="W169" s="214" t="e">
        <f t="shared" si="202"/>
        <v>#DIV/0!</v>
      </c>
      <c r="X169" s="211" t="e">
        <f t="shared" si="210"/>
        <v>#DIV/0!</v>
      </c>
      <c r="Y169" s="501"/>
      <c r="Z169" s="209"/>
      <c r="AA169" s="209"/>
      <c r="AB169" s="214" t="e">
        <f t="shared" si="203"/>
        <v>#DIV/0!</v>
      </c>
      <c r="AC169" s="211" t="e">
        <f t="shared" si="211"/>
        <v>#DIV/0!</v>
      </c>
      <c r="AD169" s="501"/>
      <c r="AE169" s="209"/>
      <c r="AF169" s="209"/>
      <c r="AG169" s="214" t="e">
        <f t="shared" si="204"/>
        <v>#DIV/0!</v>
      </c>
      <c r="AH169" s="211" t="e">
        <f t="shared" si="212"/>
        <v>#DIV/0!</v>
      </c>
      <c r="AI169" s="501"/>
      <c r="AJ169" s="209"/>
      <c r="AK169" s="209"/>
      <c r="AL169" s="214" t="e">
        <f t="shared" si="205"/>
        <v>#DIV/0!</v>
      </c>
      <c r="AM169" s="211" t="e">
        <f t="shared" si="213"/>
        <v>#DIV/0!</v>
      </c>
      <c r="AN169" s="501"/>
      <c r="AO169" s="209"/>
      <c r="AP169" s="209"/>
      <c r="AQ169" s="214" t="e">
        <f t="shared" si="206"/>
        <v>#DIV/0!</v>
      </c>
      <c r="AR169" s="211" t="e">
        <f t="shared" si="214"/>
        <v>#DIV/0!</v>
      </c>
      <c r="AS169" s="501"/>
      <c r="AT169" s="209"/>
      <c r="AU169" s="209"/>
      <c r="AV169" s="214" t="e">
        <f t="shared" si="207"/>
        <v>#DIV/0!</v>
      </c>
      <c r="AW169" s="211" t="e">
        <f t="shared" si="215"/>
        <v>#DIV/0!</v>
      </c>
      <c r="AX169" s="501"/>
    </row>
    <row r="170" spans="2:50" ht="14.25" customHeight="1">
      <c r="B170" s="460"/>
      <c r="C170" s="209">
        <v>4</v>
      </c>
      <c r="D170" s="212"/>
      <c r="E170" s="209"/>
      <c r="F170" s="209"/>
      <c r="G170" s="214" t="e">
        <f t="shared" si="200"/>
        <v>#DIV/0!</v>
      </c>
      <c r="H170" s="501"/>
      <c r="I170" s="215" t="e">
        <f t="shared" si="208"/>
        <v>#DIV/0!</v>
      </c>
      <c r="J170" s="215" t="e">
        <f t="shared" si="208"/>
        <v>#DIV/0!</v>
      </c>
      <c r="K170" s="216" t="e">
        <f t="shared" si="208"/>
        <v>#DIV/0!</v>
      </c>
      <c r="L170" s="502"/>
      <c r="M170" s="215" t="e">
        <f>RANK(K170, K$167:$K$181)</f>
        <v>#DIV/0!</v>
      </c>
      <c r="N170" s="460"/>
      <c r="O170" s="460"/>
      <c r="P170" s="209"/>
      <c r="Q170" s="209"/>
      <c r="R170" s="214" t="e">
        <f t="shared" si="201"/>
        <v>#DIV/0!</v>
      </c>
      <c r="S170" s="211" t="e">
        <f t="shared" si="209"/>
        <v>#DIV/0!</v>
      </c>
      <c r="T170" s="501"/>
      <c r="U170" s="209"/>
      <c r="V170" s="209"/>
      <c r="W170" s="214" t="e">
        <f t="shared" si="202"/>
        <v>#DIV/0!</v>
      </c>
      <c r="X170" s="211" t="e">
        <f t="shared" si="210"/>
        <v>#DIV/0!</v>
      </c>
      <c r="Y170" s="501"/>
      <c r="Z170" s="209"/>
      <c r="AA170" s="209"/>
      <c r="AB170" s="214" t="e">
        <f t="shared" si="203"/>
        <v>#DIV/0!</v>
      </c>
      <c r="AC170" s="211" t="e">
        <f t="shared" si="211"/>
        <v>#DIV/0!</v>
      </c>
      <c r="AD170" s="501"/>
      <c r="AE170" s="209"/>
      <c r="AF170" s="209"/>
      <c r="AG170" s="214" t="e">
        <f t="shared" si="204"/>
        <v>#DIV/0!</v>
      </c>
      <c r="AH170" s="211" t="e">
        <f t="shared" si="212"/>
        <v>#DIV/0!</v>
      </c>
      <c r="AI170" s="501"/>
      <c r="AJ170" s="209"/>
      <c r="AK170" s="209"/>
      <c r="AL170" s="214" t="e">
        <f t="shared" si="205"/>
        <v>#DIV/0!</v>
      </c>
      <c r="AM170" s="211" t="e">
        <f t="shared" si="213"/>
        <v>#DIV/0!</v>
      </c>
      <c r="AN170" s="501"/>
      <c r="AO170" s="209"/>
      <c r="AP170" s="209"/>
      <c r="AQ170" s="214" t="e">
        <f t="shared" si="206"/>
        <v>#DIV/0!</v>
      </c>
      <c r="AR170" s="211" t="e">
        <f t="shared" si="214"/>
        <v>#DIV/0!</v>
      </c>
      <c r="AS170" s="501"/>
      <c r="AT170" s="209"/>
      <c r="AU170" s="209"/>
      <c r="AV170" s="214" t="e">
        <f t="shared" si="207"/>
        <v>#DIV/0!</v>
      </c>
      <c r="AW170" s="211" t="e">
        <f t="shared" si="215"/>
        <v>#DIV/0!</v>
      </c>
      <c r="AX170" s="501"/>
    </row>
    <row r="171" spans="2:50" ht="14.25" customHeight="1">
      <c r="B171" s="460"/>
      <c r="C171" s="209">
        <v>5</v>
      </c>
      <c r="D171" s="212"/>
      <c r="E171" s="209"/>
      <c r="F171" s="209"/>
      <c r="G171" s="214" t="e">
        <f t="shared" si="200"/>
        <v>#DIV/0!</v>
      </c>
      <c r="H171" s="501"/>
      <c r="I171" s="215" t="e">
        <f t="shared" si="208"/>
        <v>#DIV/0!</v>
      </c>
      <c r="J171" s="215" t="e">
        <f t="shared" si="208"/>
        <v>#DIV/0!</v>
      </c>
      <c r="K171" s="216" t="e">
        <f t="shared" si="208"/>
        <v>#DIV/0!</v>
      </c>
      <c r="L171" s="502"/>
      <c r="M171" s="215" t="e">
        <f>RANK(K171, K$167:$K$181)</f>
        <v>#DIV/0!</v>
      </c>
      <c r="N171" s="460"/>
      <c r="O171" s="460"/>
      <c r="P171" s="209"/>
      <c r="Q171" s="209"/>
      <c r="R171" s="214" t="e">
        <f t="shared" si="201"/>
        <v>#DIV/0!</v>
      </c>
      <c r="S171" s="211" t="e">
        <f t="shared" si="209"/>
        <v>#DIV/0!</v>
      </c>
      <c r="T171" s="501"/>
      <c r="U171" s="209"/>
      <c r="V171" s="209"/>
      <c r="W171" s="214" t="e">
        <f t="shared" si="202"/>
        <v>#DIV/0!</v>
      </c>
      <c r="X171" s="211" t="e">
        <f t="shared" si="210"/>
        <v>#DIV/0!</v>
      </c>
      <c r="Y171" s="501"/>
      <c r="Z171" s="209"/>
      <c r="AA171" s="209"/>
      <c r="AB171" s="214" t="e">
        <f t="shared" si="203"/>
        <v>#DIV/0!</v>
      </c>
      <c r="AC171" s="211" t="e">
        <f t="shared" si="211"/>
        <v>#DIV/0!</v>
      </c>
      <c r="AD171" s="501"/>
      <c r="AE171" s="209"/>
      <c r="AF171" s="209"/>
      <c r="AG171" s="214" t="e">
        <f t="shared" si="204"/>
        <v>#DIV/0!</v>
      </c>
      <c r="AH171" s="211" t="e">
        <f t="shared" si="212"/>
        <v>#DIV/0!</v>
      </c>
      <c r="AI171" s="501"/>
      <c r="AJ171" s="209"/>
      <c r="AK171" s="209"/>
      <c r="AL171" s="214" t="e">
        <f t="shared" si="205"/>
        <v>#DIV/0!</v>
      </c>
      <c r="AM171" s="211" t="e">
        <f t="shared" si="213"/>
        <v>#DIV/0!</v>
      </c>
      <c r="AN171" s="501"/>
      <c r="AO171" s="209"/>
      <c r="AP171" s="209"/>
      <c r="AQ171" s="214" t="e">
        <f t="shared" si="206"/>
        <v>#DIV/0!</v>
      </c>
      <c r="AR171" s="211" t="e">
        <f t="shared" si="214"/>
        <v>#DIV/0!</v>
      </c>
      <c r="AS171" s="501"/>
      <c r="AT171" s="209"/>
      <c r="AU171" s="209"/>
      <c r="AV171" s="214" t="e">
        <f t="shared" si="207"/>
        <v>#DIV/0!</v>
      </c>
      <c r="AW171" s="211" t="e">
        <f t="shared" si="215"/>
        <v>#DIV/0!</v>
      </c>
      <c r="AX171" s="501"/>
    </row>
    <row r="172" spans="2:50" ht="14.25" customHeight="1">
      <c r="B172" s="460"/>
      <c r="C172" s="209">
        <v>6</v>
      </c>
      <c r="D172" s="212"/>
      <c r="E172" s="209"/>
      <c r="F172" s="209"/>
      <c r="G172" s="214" t="e">
        <f t="shared" si="200"/>
        <v>#DIV/0!</v>
      </c>
      <c r="H172" s="501"/>
      <c r="I172" s="215" t="e">
        <f t="shared" si="208"/>
        <v>#DIV/0!</v>
      </c>
      <c r="J172" s="215" t="e">
        <f t="shared" si="208"/>
        <v>#DIV/0!</v>
      </c>
      <c r="K172" s="216" t="e">
        <f t="shared" si="208"/>
        <v>#DIV/0!</v>
      </c>
      <c r="L172" s="502"/>
      <c r="M172" s="215" t="e">
        <f>RANK(K172, K$167:$K$181)</f>
        <v>#DIV/0!</v>
      </c>
      <c r="N172" s="460"/>
      <c r="O172" s="460"/>
      <c r="P172" s="209"/>
      <c r="Q172" s="209"/>
      <c r="R172" s="214" t="e">
        <f t="shared" si="201"/>
        <v>#DIV/0!</v>
      </c>
      <c r="S172" s="211" t="e">
        <f t="shared" si="209"/>
        <v>#DIV/0!</v>
      </c>
      <c r="T172" s="501"/>
      <c r="U172" s="209"/>
      <c r="V172" s="209"/>
      <c r="W172" s="214" t="e">
        <f t="shared" si="202"/>
        <v>#DIV/0!</v>
      </c>
      <c r="X172" s="211" t="e">
        <f t="shared" si="210"/>
        <v>#DIV/0!</v>
      </c>
      <c r="Y172" s="501"/>
      <c r="Z172" s="209"/>
      <c r="AA172" s="209"/>
      <c r="AB172" s="214" t="e">
        <f t="shared" si="203"/>
        <v>#DIV/0!</v>
      </c>
      <c r="AC172" s="211" t="e">
        <f t="shared" si="211"/>
        <v>#DIV/0!</v>
      </c>
      <c r="AD172" s="501"/>
      <c r="AE172" s="209"/>
      <c r="AF172" s="209"/>
      <c r="AG172" s="214" t="e">
        <f t="shared" si="204"/>
        <v>#DIV/0!</v>
      </c>
      <c r="AH172" s="211" t="e">
        <f t="shared" si="212"/>
        <v>#DIV/0!</v>
      </c>
      <c r="AI172" s="501"/>
      <c r="AJ172" s="209"/>
      <c r="AK172" s="209"/>
      <c r="AL172" s="214" t="e">
        <f t="shared" si="205"/>
        <v>#DIV/0!</v>
      </c>
      <c r="AM172" s="211" t="e">
        <f t="shared" si="213"/>
        <v>#DIV/0!</v>
      </c>
      <c r="AN172" s="501"/>
      <c r="AO172" s="209"/>
      <c r="AP172" s="209"/>
      <c r="AQ172" s="214" t="e">
        <f t="shared" si="206"/>
        <v>#DIV/0!</v>
      </c>
      <c r="AR172" s="211" t="e">
        <f t="shared" si="214"/>
        <v>#DIV/0!</v>
      </c>
      <c r="AS172" s="501"/>
      <c r="AT172" s="209"/>
      <c r="AU172" s="209"/>
      <c r="AV172" s="214" t="e">
        <f t="shared" si="207"/>
        <v>#DIV/0!</v>
      </c>
      <c r="AW172" s="211" t="e">
        <f t="shared" si="215"/>
        <v>#DIV/0!</v>
      </c>
      <c r="AX172" s="501"/>
    </row>
    <row r="173" spans="2:50" ht="14.25" customHeight="1">
      <c r="B173" s="460"/>
      <c r="C173" s="209">
        <v>7</v>
      </c>
      <c r="D173" s="212"/>
      <c r="E173" s="209"/>
      <c r="F173" s="209"/>
      <c r="G173" s="214" t="e">
        <f t="shared" si="200"/>
        <v>#DIV/0!</v>
      </c>
      <c r="H173" s="501"/>
      <c r="I173" s="215" t="e">
        <f t="shared" si="208"/>
        <v>#DIV/0!</v>
      </c>
      <c r="J173" s="215" t="e">
        <f t="shared" si="208"/>
        <v>#DIV/0!</v>
      </c>
      <c r="K173" s="216" t="e">
        <f t="shared" si="208"/>
        <v>#DIV/0!</v>
      </c>
      <c r="L173" s="502"/>
      <c r="M173" s="215" t="e">
        <f>RANK(K173, K$167:$K$181)</f>
        <v>#DIV/0!</v>
      </c>
      <c r="N173" s="460"/>
      <c r="O173" s="460"/>
      <c r="P173" s="209"/>
      <c r="Q173" s="209"/>
      <c r="R173" s="214" t="e">
        <f t="shared" si="201"/>
        <v>#DIV/0!</v>
      </c>
      <c r="S173" s="211" t="e">
        <f t="shared" si="209"/>
        <v>#DIV/0!</v>
      </c>
      <c r="T173" s="501"/>
      <c r="U173" s="209"/>
      <c r="V173" s="209"/>
      <c r="W173" s="214" t="e">
        <f t="shared" si="202"/>
        <v>#DIV/0!</v>
      </c>
      <c r="X173" s="211" t="e">
        <f t="shared" si="210"/>
        <v>#DIV/0!</v>
      </c>
      <c r="Y173" s="501"/>
      <c r="Z173" s="209"/>
      <c r="AA173" s="209"/>
      <c r="AB173" s="214" t="e">
        <f t="shared" si="203"/>
        <v>#DIV/0!</v>
      </c>
      <c r="AC173" s="211" t="e">
        <f t="shared" si="211"/>
        <v>#DIV/0!</v>
      </c>
      <c r="AD173" s="501"/>
      <c r="AE173" s="209"/>
      <c r="AF173" s="209"/>
      <c r="AG173" s="214" t="e">
        <f t="shared" si="204"/>
        <v>#DIV/0!</v>
      </c>
      <c r="AH173" s="211" t="e">
        <f t="shared" si="212"/>
        <v>#DIV/0!</v>
      </c>
      <c r="AI173" s="501"/>
      <c r="AJ173" s="209"/>
      <c r="AK173" s="209"/>
      <c r="AL173" s="214" t="e">
        <f t="shared" si="205"/>
        <v>#DIV/0!</v>
      </c>
      <c r="AM173" s="211" t="e">
        <f t="shared" si="213"/>
        <v>#DIV/0!</v>
      </c>
      <c r="AN173" s="501"/>
      <c r="AO173" s="209"/>
      <c r="AP173" s="209"/>
      <c r="AQ173" s="214" t="e">
        <f t="shared" si="206"/>
        <v>#DIV/0!</v>
      </c>
      <c r="AR173" s="211" t="e">
        <f t="shared" si="214"/>
        <v>#DIV/0!</v>
      </c>
      <c r="AS173" s="501"/>
      <c r="AT173" s="209"/>
      <c r="AU173" s="209"/>
      <c r="AV173" s="214" t="e">
        <f t="shared" si="207"/>
        <v>#DIV/0!</v>
      </c>
      <c r="AW173" s="211" t="e">
        <f t="shared" si="215"/>
        <v>#DIV/0!</v>
      </c>
      <c r="AX173" s="501"/>
    </row>
    <row r="174" spans="2:50" ht="14.25" customHeight="1">
      <c r="B174" s="460"/>
      <c r="C174" s="209">
        <v>8</v>
      </c>
      <c r="D174" s="212"/>
      <c r="E174" s="209"/>
      <c r="F174" s="209"/>
      <c r="G174" s="214" t="e">
        <f t="shared" si="200"/>
        <v>#DIV/0!</v>
      </c>
      <c r="H174" s="501"/>
      <c r="I174" s="215" t="e">
        <f t="shared" si="208"/>
        <v>#DIV/0!</v>
      </c>
      <c r="J174" s="215" t="e">
        <f t="shared" si="208"/>
        <v>#DIV/0!</v>
      </c>
      <c r="K174" s="216" t="e">
        <f t="shared" si="208"/>
        <v>#DIV/0!</v>
      </c>
      <c r="L174" s="502"/>
      <c r="M174" s="215" t="e">
        <f>RANK(K174, K$167:$K$181)</f>
        <v>#DIV/0!</v>
      </c>
      <c r="N174" s="460"/>
      <c r="O174" s="460"/>
      <c r="P174" s="209"/>
      <c r="Q174" s="209"/>
      <c r="R174" s="214" t="e">
        <f t="shared" si="201"/>
        <v>#DIV/0!</v>
      </c>
      <c r="S174" s="211" t="e">
        <f t="shared" si="209"/>
        <v>#DIV/0!</v>
      </c>
      <c r="T174" s="501"/>
      <c r="U174" s="209"/>
      <c r="V174" s="209"/>
      <c r="W174" s="214" t="e">
        <f t="shared" si="202"/>
        <v>#DIV/0!</v>
      </c>
      <c r="X174" s="211" t="e">
        <f t="shared" si="210"/>
        <v>#DIV/0!</v>
      </c>
      <c r="Y174" s="501"/>
      <c r="Z174" s="209"/>
      <c r="AA174" s="209"/>
      <c r="AB174" s="214" t="e">
        <f t="shared" si="203"/>
        <v>#DIV/0!</v>
      </c>
      <c r="AC174" s="211" t="e">
        <f t="shared" si="211"/>
        <v>#DIV/0!</v>
      </c>
      <c r="AD174" s="501"/>
      <c r="AE174" s="209"/>
      <c r="AF174" s="209"/>
      <c r="AG174" s="214" t="e">
        <f t="shared" si="204"/>
        <v>#DIV/0!</v>
      </c>
      <c r="AH174" s="211" t="e">
        <f t="shared" si="212"/>
        <v>#DIV/0!</v>
      </c>
      <c r="AI174" s="501"/>
      <c r="AJ174" s="209"/>
      <c r="AK174" s="209"/>
      <c r="AL174" s="214" t="e">
        <f t="shared" si="205"/>
        <v>#DIV/0!</v>
      </c>
      <c r="AM174" s="211" t="e">
        <f t="shared" si="213"/>
        <v>#DIV/0!</v>
      </c>
      <c r="AN174" s="501"/>
      <c r="AO174" s="209"/>
      <c r="AP174" s="209"/>
      <c r="AQ174" s="214" t="e">
        <f t="shared" si="206"/>
        <v>#DIV/0!</v>
      </c>
      <c r="AR174" s="211" t="e">
        <f t="shared" si="214"/>
        <v>#DIV/0!</v>
      </c>
      <c r="AS174" s="501"/>
      <c r="AT174" s="209"/>
      <c r="AU174" s="209"/>
      <c r="AV174" s="214" t="e">
        <f t="shared" si="207"/>
        <v>#DIV/0!</v>
      </c>
      <c r="AW174" s="211" t="e">
        <f t="shared" si="215"/>
        <v>#DIV/0!</v>
      </c>
      <c r="AX174" s="501"/>
    </row>
    <row r="175" spans="2:50" ht="14.25" customHeight="1">
      <c r="B175" s="460"/>
      <c r="C175" s="209">
        <v>9</v>
      </c>
      <c r="D175" s="212"/>
      <c r="E175" s="209"/>
      <c r="F175" s="209"/>
      <c r="G175" s="214" t="e">
        <f t="shared" si="200"/>
        <v>#DIV/0!</v>
      </c>
      <c r="H175" s="501"/>
      <c r="I175" s="215" t="e">
        <f t="shared" si="208"/>
        <v>#DIV/0!</v>
      </c>
      <c r="J175" s="215" t="e">
        <f t="shared" si="208"/>
        <v>#DIV/0!</v>
      </c>
      <c r="K175" s="216" t="e">
        <f t="shared" si="208"/>
        <v>#DIV/0!</v>
      </c>
      <c r="L175" s="502"/>
      <c r="M175" s="215" t="e">
        <f>RANK(K175, K$167:$K$181)</f>
        <v>#DIV/0!</v>
      </c>
      <c r="N175" s="460"/>
      <c r="O175" s="460"/>
      <c r="P175" s="209"/>
      <c r="Q175" s="209"/>
      <c r="R175" s="214" t="e">
        <f t="shared" si="201"/>
        <v>#DIV/0!</v>
      </c>
      <c r="S175" s="211" t="e">
        <f t="shared" si="209"/>
        <v>#DIV/0!</v>
      </c>
      <c r="T175" s="501"/>
      <c r="U175" s="209"/>
      <c r="V175" s="209"/>
      <c r="W175" s="214" t="e">
        <f t="shared" si="202"/>
        <v>#DIV/0!</v>
      </c>
      <c r="X175" s="211" t="e">
        <f>RANK(W175, W$167:W$181)</f>
        <v>#DIV/0!</v>
      </c>
      <c r="Y175" s="501"/>
      <c r="Z175" s="209"/>
      <c r="AA175" s="209"/>
      <c r="AB175" s="214" t="e">
        <f t="shared" si="203"/>
        <v>#DIV/0!</v>
      </c>
      <c r="AC175" s="211" t="e">
        <f t="shared" si="211"/>
        <v>#DIV/0!</v>
      </c>
      <c r="AD175" s="501"/>
      <c r="AE175" s="209"/>
      <c r="AF175" s="209"/>
      <c r="AG175" s="214" t="e">
        <f t="shared" si="204"/>
        <v>#DIV/0!</v>
      </c>
      <c r="AH175" s="211" t="e">
        <f t="shared" si="212"/>
        <v>#DIV/0!</v>
      </c>
      <c r="AI175" s="501"/>
      <c r="AJ175" s="209"/>
      <c r="AK175" s="209"/>
      <c r="AL175" s="214" t="e">
        <f t="shared" si="205"/>
        <v>#DIV/0!</v>
      </c>
      <c r="AM175" s="211" t="e">
        <f t="shared" si="213"/>
        <v>#DIV/0!</v>
      </c>
      <c r="AN175" s="501"/>
      <c r="AO175" s="209"/>
      <c r="AP175" s="209"/>
      <c r="AQ175" s="214" t="e">
        <f t="shared" si="206"/>
        <v>#DIV/0!</v>
      </c>
      <c r="AR175" s="211" t="e">
        <f t="shared" si="214"/>
        <v>#DIV/0!</v>
      </c>
      <c r="AS175" s="501"/>
      <c r="AT175" s="209"/>
      <c r="AU175" s="209"/>
      <c r="AV175" s="214" t="e">
        <f t="shared" si="207"/>
        <v>#DIV/0!</v>
      </c>
      <c r="AW175" s="211" t="e">
        <f t="shared" si="215"/>
        <v>#DIV/0!</v>
      </c>
      <c r="AX175" s="501"/>
    </row>
    <row r="176" spans="2:50" ht="14.25" customHeight="1">
      <c r="B176" s="460"/>
      <c r="C176" s="209">
        <v>10</v>
      </c>
      <c r="D176" s="212"/>
      <c r="E176" s="209"/>
      <c r="F176" s="209"/>
      <c r="G176" s="214" t="e">
        <f t="shared" si="200"/>
        <v>#DIV/0!</v>
      </c>
      <c r="H176" s="501"/>
      <c r="I176" s="215" t="e">
        <f t="shared" si="208"/>
        <v>#DIV/0!</v>
      </c>
      <c r="J176" s="215" t="e">
        <f t="shared" si="208"/>
        <v>#DIV/0!</v>
      </c>
      <c r="K176" s="216" t="e">
        <f t="shared" si="208"/>
        <v>#DIV/0!</v>
      </c>
      <c r="L176" s="502"/>
      <c r="M176" s="215" t="e">
        <f>RANK(K176, K$167:$K$181)</f>
        <v>#DIV/0!</v>
      </c>
      <c r="N176" s="460"/>
      <c r="O176" s="460"/>
      <c r="P176" s="209"/>
      <c r="Q176" s="209"/>
      <c r="R176" s="214" t="e">
        <f t="shared" si="201"/>
        <v>#DIV/0!</v>
      </c>
      <c r="S176" s="211" t="e">
        <f t="shared" si="209"/>
        <v>#DIV/0!</v>
      </c>
      <c r="T176" s="501"/>
      <c r="U176" s="209"/>
      <c r="V176" s="209"/>
      <c r="W176" s="214" t="e">
        <f t="shared" si="202"/>
        <v>#DIV/0!</v>
      </c>
      <c r="X176" s="211" t="e">
        <f t="shared" si="210"/>
        <v>#DIV/0!</v>
      </c>
      <c r="Y176" s="501"/>
      <c r="Z176" s="209"/>
      <c r="AA176" s="209"/>
      <c r="AB176" s="214" t="e">
        <f t="shared" si="203"/>
        <v>#DIV/0!</v>
      </c>
      <c r="AC176" s="211" t="e">
        <f t="shared" si="211"/>
        <v>#DIV/0!</v>
      </c>
      <c r="AD176" s="501"/>
      <c r="AE176" s="209"/>
      <c r="AF176" s="209"/>
      <c r="AG176" s="214" t="e">
        <f t="shared" si="204"/>
        <v>#DIV/0!</v>
      </c>
      <c r="AH176" s="211" t="e">
        <f t="shared" si="212"/>
        <v>#DIV/0!</v>
      </c>
      <c r="AI176" s="501"/>
      <c r="AJ176" s="209"/>
      <c r="AK176" s="209"/>
      <c r="AL176" s="214" t="e">
        <f t="shared" si="205"/>
        <v>#DIV/0!</v>
      </c>
      <c r="AM176" s="211" t="e">
        <f t="shared" si="213"/>
        <v>#DIV/0!</v>
      </c>
      <c r="AN176" s="501"/>
      <c r="AO176" s="209"/>
      <c r="AP176" s="209"/>
      <c r="AQ176" s="214" t="e">
        <f t="shared" si="206"/>
        <v>#DIV/0!</v>
      </c>
      <c r="AR176" s="211" t="e">
        <f t="shared" si="214"/>
        <v>#DIV/0!</v>
      </c>
      <c r="AS176" s="501"/>
      <c r="AT176" s="209"/>
      <c r="AU176" s="209"/>
      <c r="AV176" s="214" t="e">
        <f t="shared" si="207"/>
        <v>#DIV/0!</v>
      </c>
      <c r="AW176" s="211" t="e">
        <f t="shared" si="215"/>
        <v>#DIV/0!</v>
      </c>
      <c r="AX176" s="501"/>
    </row>
    <row r="177" spans="2:50" ht="14.25" customHeight="1">
      <c r="B177" s="460"/>
      <c r="C177" s="209">
        <v>11</v>
      </c>
      <c r="D177" s="212"/>
      <c r="E177" s="209"/>
      <c r="F177" s="209"/>
      <c r="G177" s="214" t="e">
        <f t="shared" si="200"/>
        <v>#DIV/0!</v>
      </c>
      <c r="H177" s="501"/>
      <c r="I177" s="215" t="e">
        <f t="shared" si="208"/>
        <v>#DIV/0!</v>
      </c>
      <c r="J177" s="215" t="e">
        <f t="shared" si="208"/>
        <v>#DIV/0!</v>
      </c>
      <c r="K177" s="216" t="e">
        <f t="shared" si="208"/>
        <v>#DIV/0!</v>
      </c>
      <c r="L177" s="502"/>
      <c r="M177" s="215" t="e">
        <f>RANK(K177, K$167:$K$181)</f>
        <v>#DIV/0!</v>
      </c>
      <c r="N177" s="460"/>
      <c r="O177" s="460"/>
      <c r="P177" s="209"/>
      <c r="Q177" s="209"/>
      <c r="R177" s="214" t="e">
        <f t="shared" si="201"/>
        <v>#DIV/0!</v>
      </c>
      <c r="S177" s="211" t="e">
        <f t="shared" si="209"/>
        <v>#DIV/0!</v>
      </c>
      <c r="T177" s="501"/>
      <c r="U177" s="209"/>
      <c r="V177" s="209"/>
      <c r="W177" s="214" t="e">
        <f t="shared" si="202"/>
        <v>#DIV/0!</v>
      </c>
      <c r="X177" s="211" t="e">
        <f t="shared" si="210"/>
        <v>#DIV/0!</v>
      </c>
      <c r="Y177" s="501"/>
      <c r="Z177" s="209"/>
      <c r="AA177" s="209"/>
      <c r="AB177" s="214" t="e">
        <f t="shared" si="203"/>
        <v>#DIV/0!</v>
      </c>
      <c r="AC177" s="211" t="e">
        <f t="shared" si="211"/>
        <v>#DIV/0!</v>
      </c>
      <c r="AD177" s="501"/>
      <c r="AE177" s="209"/>
      <c r="AF177" s="209"/>
      <c r="AG177" s="214" t="e">
        <f t="shared" si="204"/>
        <v>#DIV/0!</v>
      </c>
      <c r="AH177" s="211" t="e">
        <f t="shared" si="212"/>
        <v>#DIV/0!</v>
      </c>
      <c r="AI177" s="501"/>
      <c r="AJ177" s="209"/>
      <c r="AK177" s="209"/>
      <c r="AL177" s="214" t="e">
        <f t="shared" si="205"/>
        <v>#DIV/0!</v>
      </c>
      <c r="AM177" s="211" t="e">
        <f t="shared" si="213"/>
        <v>#DIV/0!</v>
      </c>
      <c r="AN177" s="501"/>
      <c r="AO177" s="209"/>
      <c r="AP177" s="209"/>
      <c r="AQ177" s="214" t="e">
        <f t="shared" si="206"/>
        <v>#DIV/0!</v>
      </c>
      <c r="AR177" s="211" t="e">
        <f t="shared" si="214"/>
        <v>#DIV/0!</v>
      </c>
      <c r="AS177" s="501"/>
      <c r="AT177" s="209"/>
      <c r="AU177" s="209"/>
      <c r="AV177" s="214" t="e">
        <f t="shared" si="207"/>
        <v>#DIV/0!</v>
      </c>
      <c r="AW177" s="211" t="e">
        <f t="shared" si="215"/>
        <v>#DIV/0!</v>
      </c>
      <c r="AX177" s="501"/>
    </row>
    <row r="178" spans="2:50" ht="14.25" customHeight="1">
      <c r="B178" s="460"/>
      <c r="C178" s="209">
        <v>12</v>
      </c>
      <c r="D178" s="212"/>
      <c r="E178" s="209"/>
      <c r="F178" s="209"/>
      <c r="G178" s="214" t="e">
        <f t="shared" si="200"/>
        <v>#DIV/0!</v>
      </c>
      <c r="H178" s="501"/>
      <c r="I178" s="215" t="e">
        <f t="shared" si="208"/>
        <v>#DIV/0!</v>
      </c>
      <c r="J178" s="215" t="e">
        <f t="shared" si="208"/>
        <v>#DIV/0!</v>
      </c>
      <c r="K178" s="216" t="e">
        <f t="shared" si="208"/>
        <v>#DIV/0!</v>
      </c>
      <c r="L178" s="502"/>
      <c r="M178" s="215" t="e">
        <f>RANK(K178, K$167:$K$181)</f>
        <v>#DIV/0!</v>
      </c>
      <c r="N178" s="460"/>
      <c r="O178" s="460"/>
      <c r="P178" s="209"/>
      <c r="Q178" s="209"/>
      <c r="R178" s="214" t="e">
        <f t="shared" si="201"/>
        <v>#DIV/0!</v>
      </c>
      <c r="S178" s="211" t="e">
        <f t="shared" si="209"/>
        <v>#DIV/0!</v>
      </c>
      <c r="T178" s="501"/>
      <c r="U178" s="209"/>
      <c r="V178" s="209"/>
      <c r="W178" s="214" t="e">
        <f t="shared" si="202"/>
        <v>#DIV/0!</v>
      </c>
      <c r="X178" s="211" t="e">
        <f t="shared" si="210"/>
        <v>#DIV/0!</v>
      </c>
      <c r="Y178" s="501"/>
      <c r="Z178" s="209"/>
      <c r="AA178" s="209"/>
      <c r="AB178" s="214" t="e">
        <f t="shared" si="203"/>
        <v>#DIV/0!</v>
      </c>
      <c r="AC178" s="211" t="e">
        <f t="shared" si="211"/>
        <v>#DIV/0!</v>
      </c>
      <c r="AD178" s="501"/>
      <c r="AE178" s="209"/>
      <c r="AF178" s="209"/>
      <c r="AG178" s="214" t="e">
        <f t="shared" si="204"/>
        <v>#DIV/0!</v>
      </c>
      <c r="AH178" s="211" t="e">
        <f t="shared" si="212"/>
        <v>#DIV/0!</v>
      </c>
      <c r="AI178" s="501"/>
      <c r="AJ178" s="209"/>
      <c r="AK178" s="209"/>
      <c r="AL178" s="214" t="e">
        <f t="shared" si="205"/>
        <v>#DIV/0!</v>
      </c>
      <c r="AM178" s="211" t="e">
        <f t="shared" si="213"/>
        <v>#DIV/0!</v>
      </c>
      <c r="AN178" s="501"/>
      <c r="AO178" s="209"/>
      <c r="AP178" s="209"/>
      <c r="AQ178" s="214" t="e">
        <f t="shared" si="206"/>
        <v>#DIV/0!</v>
      </c>
      <c r="AR178" s="211" t="e">
        <f t="shared" si="214"/>
        <v>#DIV/0!</v>
      </c>
      <c r="AS178" s="501"/>
      <c r="AT178" s="209"/>
      <c r="AU178" s="209"/>
      <c r="AV178" s="214" t="e">
        <f t="shared" si="207"/>
        <v>#DIV/0!</v>
      </c>
      <c r="AW178" s="211" t="e">
        <f t="shared" si="215"/>
        <v>#DIV/0!</v>
      </c>
      <c r="AX178" s="501"/>
    </row>
    <row r="179" spans="2:50" ht="14.25" customHeight="1">
      <c r="B179" s="460"/>
      <c r="C179" s="209">
        <v>13</v>
      </c>
      <c r="D179" s="212"/>
      <c r="E179" s="209"/>
      <c r="F179" s="209"/>
      <c r="G179" s="214" t="e">
        <f t="shared" si="200"/>
        <v>#DIV/0!</v>
      </c>
      <c r="H179" s="501"/>
      <c r="I179" s="215" t="e">
        <f t="shared" si="208"/>
        <v>#DIV/0!</v>
      </c>
      <c r="J179" s="215" t="e">
        <f t="shared" si="208"/>
        <v>#DIV/0!</v>
      </c>
      <c r="K179" s="216" t="e">
        <f t="shared" si="208"/>
        <v>#DIV/0!</v>
      </c>
      <c r="L179" s="502"/>
      <c r="M179" s="215" t="e">
        <f>RANK(K179, K$167:$K$181)</f>
        <v>#DIV/0!</v>
      </c>
      <c r="N179" s="460"/>
      <c r="O179" s="460"/>
      <c r="P179" s="209"/>
      <c r="Q179" s="209"/>
      <c r="R179" s="214" t="e">
        <f t="shared" si="201"/>
        <v>#DIV/0!</v>
      </c>
      <c r="S179" s="211" t="e">
        <f t="shared" si="209"/>
        <v>#DIV/0!</v>
      </c>
      <c r="T179" s="501"/>
      <c r="U179" s="209"/>
      <c r="V179" s="209"/>
      <c r="W179" s="214" t="e">
        <f t="shared" si="202"/>
        <v>#DIV/0!</v>
      </c>
      <c r="X179" s="211" t="e">
        <f t="shared" si="210"/>
        <v>#DIV/0!</v>
      </c>
      <c r="Y179" s="501"/>
      <c r="Z179" s="209"/>
      <c r="AA179" s="209"/>
      <c r="AB179" s="214" t="e">
        <f t="shared" si="203"/>
        <v>#DIV/0!</v>
      </c>
      <c r="AC179" s="211" t="e">
        <f t="shared" si="211"/>
        <v>#DIV/0!</v>
      </c>
      <c r="AD179" s="501"/>
      <c r="AE179" s="209"/>
      <c r="AF179" s="209"/>
      <c r="AG179" s="214" t="e">
        <f t="shared" si="204"/>
        <v>#DIV/0!</v>
      </c>
      <c r="AH179" s="211" t="e">
        <f t="shared" si="212"/>
        <v>#DIV/0!</v>
      </c>
      <c r="AI179" s="501"/>
      <c r="AJ179" s="209"/>
      <c r="AK179" s="209"/>
      <c r="AL179" s="214" t="e">
        <f t="shared" si="205"/>
        <v>#DIV/0!</v>
      </c>
      <c r="AM179" s="211" t="e">
        <f t="shared" si="213"/>
        <v>#DIV/0!</v>
      </c>
      <c r="AN179" s="501"/>
      <c r="AO179" s="209"/>
      <c r="AP179" s="209"/>
      <c r="AQ179" s="214" t="e">
        <f t="shared" si="206"/>
        <v>#DIV/0!</v>
      </c>
      <c r="AR179" s="211" t="e">
        <f t="shared" si="214"/>
        <v>#DIV/0!</v>
      </c>
      <c r="AS179" s="501"/>
      <c r="AT179" s="209"/>
      <c r="AU179" s="209"/>
      <c r="AV179" s="214" t="e">
        <f t="shared" si="207"/>
        <v>#DIV/0!</v>
      </c>
      <c r="AW179" s="211" t="e">
        <f t="shared" si="215"/>
        <v>#DIV/0!</v>
      </c>
      <c r="AX179" s="501"/>
    </row>
    <row r="180" spans="2:50" ht="14.25" customHeight="1">
      <c r="B180" s="460"/>
      <c r="C180" s="209">
        <v>14</v>
      </c>
      <c r="D180" s="212"/>
      <c r="E180" s="209"/>
      <c r="F180" s="209"/>
      <c r="G180" s="214" t="e">
        <f t="shared" si="200"/>
        <v>#DIV/0!</v>
      </c>
      <c r="H180" s="501"/>
      <c r="I180" s="215" t="e">
        <f t="shared" si="208"/>
        <v>#DIV/0!</v>
      </c>
      <c r="J180" s="215" t="e">
        <f t="shared" si="208"/>
        <v>#DIV/0!</v>
      </c>
      <c r="K180" s="216" t="e">
        <f t="shared" si="208"/>
        <v>#DIV/0!</v>
      </c>
      <c r="L180" s="502"/>
      <c r="M180" s="215" t="e">
        <f>RANK(K180, K$167:$K$181)</f>
        <v>#DIV/0!</v>
      </c>
      <c r="N180" s="460"/>
      <c r="O180" s="460"/>
      <c r="P180" s="209"/>
      <c r="Q180" s="209"/>
      <c r="R180" s="214" t="e">
        <f t="shared" si="201"/>
        <v>#DIV/0!</v>
      </c>
      <c r="S180" s="211" t="e">
        <f t="shared" si="209"/>
        <v>#DIV/0!</v>
      </c>
      <c r="T180" s="501"/>
      <c r="U180" s="209"/>
      <c r="V180" s="209"/>
      <c r="W180" s="214" t="e">
        <f t="shared" si="202"/>
        <v>#DIV/0!</v>
      </c>
      <c r="X180" s="211" t="e">
        <f t="shared" si="210"/>
        <v>#DIV/0!</v>
      </c>
      <c r="Y180" s="501"/>
      <c r="Z180" s="209"/>
      <c r="AA180" s="209"/>
      <c r="AB180" s="214" t="e">
        <f t="shared" si="203"/>
        <v>#DIV/0!</v>
      </c>
      <c r="AC180" s="211" t="e">
        <f t="shared" si="211"/>
        <v>#DIV/0!</v>
      </c>
      <c r="AD180" s="501"/>
      <c r="AE180" s="209"/>
      <c r="AF180" s="209"/>
      <c r="AG180" s="214" t="e">
        <f t="shared" si="204"/>
        <v>#DIV/0!</v>
      </c>
      <c r="AH180" s="211" t="e">
        <f t="shared" si="212"/>
        <v>#DIV/0!</v>
      </c>
      <c r="AI180" s="501"/>
      <c r="AJ180" s="209"/>
      <c r="AK180" s="209"/>
      <c r="AL180" s="214" t="e">
        <f t="shared" si="205"/>
        <v>#DIV/0!</v>
      </c>
      <c r="AM180" s="211" t="e">
        <f t="shared" si="213"/>
        <v>#DIV/0!</v>
      </c>
      <c r="AN180" s="501"/>
      <c r="AO180" s="209"/>
      <c r="AP180" s="209"/>
      <c r="AQ180" s="214" t="e">
        <f t="shared" si="206"/>
        <v>#DIV/0!</v>
      </c>
      <c r="AR180" s="211" t="e">
        <f t="shared" si="214"/>
        <v>#DIV/0!</v>
      </c>
      <c r="AS180" s="501"/>
      <c r="AT180" s="209"/>
      <c r="AU180" s="209"/>
      <c r="AV180" s="214" t="e">
        <f t="shared" si="207"/>
        <v>#DIV/0!</v>
      </c>
      <c r="AW180" s="211" t="e">
        <f t="shared" si="215"/>
        <v>#DIV/0!</v>
      </c>
      <c r="AX180" s="501"/>
    </row>
    <row r="181" spans="2:50" ht="14.25" customHeight="1">
      <c r="B181" s="460"/>
      <c r="C181" s="209">
        <v>15</v>
      </c>
      <c r="D181" s="212"/>
      <c r="E181" s="209"/>
      <c r="F181" s="209"/>
      <c r="G181" s="214" t="e">
        <f t="shared" si="200"/>
        <v>#DIV/0!</v>
      </c>
      <c r="H181" s="501"/>
      <c r="I181" s="215" t="e">
        <f t="shared" si="208"/>
        <v>#DIV/0!</v>
      </c>
      <c r="J181" s="215" t="e">
        <f t="shared" si="208"/>
        <v>#DIV/0!</v>
      </c>
      <c r="K181" s="216" t="e">
        <f t="shared" si="208"/>
        <v>#DIV/0!</v>
      </c>
      <c r="L181" s="502"/>
      <c r="M181" s="215" t="e">
        <f>RANK(K181, K$167:$K$181)</f>
        <v>#DIV/0!</v>
      </c>
      <c r="N181" s="460"/>
      <c r="O181" s="460"/>
      <c r="P181" s="209"/>
      <c r="Q181" s="213"/>
      <c r="R181" s="214" t="e">
        <f>Q181/P181</f>
        <v>#DIV/0!</v>
      </c>
      <c r="S181" s="211" t="e">
        <f>RANK(R181, R$167:R$181)</f>
        <v>#DIV/0!</v>
      </c>
      <c r="T181" s="501"/>
      <c r="U181" s="209"/>
      <c r="V181" s="209"/>
      <c r="W181" s="214" t="e">
        <f>V181/U181</f>
        <v>#DIV/0!</v>
      </c>
      <c r="X181" s="211" t="e">
        <f>RANK(W181, W$167:W$181)</f>
        <v>#DIV/0!</v>
      </c>
      <c r="Y181" s="501"/>
      <c r="Z181" s="209"/>
      <c r="AA181" s="209"/>
      <c r="AB181" s="214" t="e">
        <f>AA181/Z181</f>
        <v>#DIV/0!</v>
      </c>
      <c r="AC181" s="211" t="e">
        <f>RANK(AB181, AB$167:AB$181)</f>
        <v>#DIV/0!</v>
      </c>
      <c r="AD181" s="501"/>
      <c r="AE181" s="209"/>
      <c r="AF181" s="209"/>
      <c r="AG181" s="214" t="e">
        <f>AF181/AE181</f>
        <v>#DIV/0!</v>
      </c>
      <c r="AH181" s="211" t="e">
        <f>RANK(AG181, AG$167:AG$181)</f>
        <v>#DIV/0!</v>
      </c>
      <c r="AI181" s="501"/>
      <c r="AJ181" s="209"/>
      <c r="AK181" s="209"/>
      <c r="AL181" s="214" t="e">
        <f>AK181/AJ181</f>
        <v>#DIV/0!</v>
      </c>
      <c r="AM181" s="211" t="e">
        <f>RANK(AL181, AL$167:AL$181)</f>
        <v>#DIV/0!</v>
      </c>
      <c r="AN181" s="501"/>
      <c r="AO181" s="209"/>
      <c r="AP181" s="209"/>
      <c r="AQ181" s="214" t="e">
        <f>AP181/AO181</f>
        <v>#DIV/0!</v>
      </c>
      <c r="AR181" s="211" t="e">
        <f>RANK(AQ181, AQ$167:AQ$181)</f>
        <v>#DIV/0!</v>
      </c>
      <c r="AS181" s="501"/>
      <c r="AT181" s="209"/>
      <c r="AU181" s="209"/>
      <c r="AV181" s="214" t="e">
        <f>AU181/AT181</f>
        <v>#DIV/0!</v>
      </c>
      <c r="AW181" s="211" t="e">
        <f>RANK(AV181, AV$167:AV$181)</f>
        <v>#DIV/0!</v>
      </c>
      <c r="AX181" s="501"/>
    </row>
    <row r="182" spans="2:50" ht="14.25" customHeight="1" collapsed="1">
      <c r="B182" s="503" t="s">
        <v>211</v>
      </c>
      <c r="C182" s="503"/>
      <c r="D182" s="503"/>
      <c r="E182" s="503"/>
      <c r="F182" s="503"/>
      <c r="G182" s="503"/>
      <c r="H182" s="503"/>
      <c r="I182" s="503"/>
      <c r="J182" s="503"/>
      <c r="K182" s="503"/>
      <c r="L182" s="503"/>
      <c r="M182" s="504"/>
      <c r="N182" s="521" t="s">
        <v>128</v>
      </c>
      <c r="O182" s="521" t="s">
        <v>77</v>
      </c>
      <c r="P182" s="559">
        <f>AT162+1</f>
        <v>45930</v>
      </c>
      <c r="Q182" s="560"/>
      <c r="R182" s="560"/>
      <c r="S182" s="560"/>
      <c r="T182" s="560"/>
      <c r="U182" s="561">
        <f>P182+1</f>
        <v>45931</v>
      </c>
      <c r="V182" s="562"/>
      <c r="W182" s="562"/>
      <c r="X182" s="562"/>
      <c r="Y182" s="562"/>
      <c r="Z182" s="559">
        <f t="shared" ref="Z182" si="216">U182+1</f>
        <v>45932</v>
      </c>
      <c r="AA182" s="560"/>
      <c r="AB182" s="560"/>
      <c r="AC182" s="560"/>
      <c r="AD182" s="560"/>
      <c r="AE182" s="561">
        <f t="shared" ref="AE182" si="217">Z182+1</f>
        <v>45933</v>
      </c>
      <c r="AF182" s="562"/>
      <c r="AG182" s="562"/>
      <c r="AH182" s="562"/>
      <c r="AI182" s="562"/>
      <c r="AJ182" s="563">
        <f t="shared" ref="AJ182" si="218">AE182+1</f>
        <v>45934</v>
      </c>
      <c r="AK182" s="564"/>
      <c r="AL182" s="564"/>
      <c r="AM182" s="564"/>
      <c r="AN182" s="565"/>
      <c r="AO182" s="561">
        <f t="shared" ref="AO182" si="219">AJ182+1</f>
        <v>45935</v>
      </c>
      <c r="AP182" s="562"/>
      <c r="AQ182" s="562"/>
      <c r="AR182" s="562"/>
      <c r="AS182" s="562"/>
      <c r="AT182" s="563">
        <f t="shared" ref="AT182" si="220">AO182+1</f>
        <v>45936</v>
      </c>
      <c r="AU182" s="564"/>
      <c r="AV182" s="564"/>
      <c r="AW182" s="564"/>
      <c r="AX182" s="565"/>
    </row>
    <row r="183" spans="2:50" ht="14.25" customHeight="1">
      <c r="B183" s="505"/>
      <c r="C183" s="505"/>
      <c r="D183" s="505"/>
      <c r="E183" s="505"/>
      <c r="F183" s="505"/>
      <c r="G183" s="505"/>
      <c r="H183" s="505"/>
      <c r="I183" s="505"/>
      <c r="J183" s="505"/>
      <c r="K183" s="505"/>
      <c r="L183" s="505"/>
      <c r="M183" s="506"/>
      <c r="N183" s="523"/>
      <c r="O183" s="523"/>
      <c r="P183" s="566">
        <f>P182</f>
        <v>45930</v>
      </c>
      <c r="Q183" s="566"/>
      <c r="R183" s="566"/>
      <c r="S183" s="566"/>
      <c r="T183" s="566"/>
      <c r="U183" s="567">
        <f>U182</f>
        <v>45931</v>
      </c>
      <c r="V183" s="567"/>
      <c r="W183" s="567"/>
      <c r="X183" s="567"/>
      <c r="Y183" s="567"/>
      <c r="Z183" s="566">
        <f t="shared" ref="Z183" si="221">Z182</f>
        <v>45932</v>
      </c>
      <c r="AA183" s="566"/>
      <c r="AB183" s="566"/>
      <c r="AC183" s="566"/>
      <c r="AD183" s="566"/>
      <c r="AE183" s="567">
        <f t="shared" ref="AE183" si="222">AE182</f>
        <v>45933</v>
      </c>
      <c r="AF183" s="567"/>
      <c r="AG183" s="567"/>
      <c r="AH183" s="567"/>
      <c r="AI183" s="567"/>
      <c r="AJ183" s="568">
        <f t="shared" ref="AJ183" si="223">AJ182</f>
        <v>45934</v>
      </c>
      <c r="AK183" s="569"/>
      <c r="AL183" s="569"/>
      <c r="AM183" s="569"/>
      <c r="AN183" s="570"/>
      <c r="AO183" s="567">
        <f t="shared" ref="AO183" si="224">AO182</f>
        <v>45935</v>
      </c>
      <c r="AP183" s="567"/>
      <c r="AQ183" s="567"/>
      <c r="AR183" s="567"/>
      <c r="AS183" s="567"/>
      <c r="AT183" s="568">
        <f t="shared" ref="AT183" si="225">AT182</f>
        <v>45936</v>
      </c>
      <c r="AU183" s="569"/>
      <c r="AV183" s="569"/>
      <c r="AW183" s="569"/>
      <c r="AX183" s="570"/>
    </row>
    <row r="184" spans="2:50" ht="14.25" customHeight="1">
      <c r="B184" s="460" t="s">
        <v>129</v>
      </c>
      <c r="C184" s="460" t="s">
        <v>130</v>
      </c>
      <c r="D184" s="460"/>
      <c r="E184" s="460" t="s">
        <v>131</v>
      </c>
      <c r="F184" s="460"/>
      <c r="G184" s="460"/>
      <c r="H184" s="460" t="s">
        <v>132</v>
      </c>
      <c r="I184" s="499" t="s">
        <v>133</v>
      </c>
      <c r="J184" s="499"/>
      <c r="K184" s="499"/>
      <c r="L184" s="499" t="s">
        <v>132</v>
      </c>
      <c r="M184" s="499" t="s">
        <v>134</v>
      </c>
      <c r="N184" s="460"/>
      <c r="O184" s="460" t="s">
        <v>135</v>
      </c>
      <c r="P184" s="460" t="s">
        <v>136</v>
      </c>
      <c r="Q184" s="460"/>
      <c r="R184" s="460"/>
      <c r="S184" s="460"/>
      <c r="T184" s="460" t="s">
        <v>132</v>
      </c>
      <c r="U184" s="460" t="s">
        <v>136</v>
      </c>
      <c r="V184" s="460"/>
      <c r="W184" s="460"/>
      <c r="X184" s="460"/>
      <c r="Y184" s="460" t="s">
        <v>132</v>
      </c>
      <c r="Z184" s="460" t="s">
        <v>136</v>
      </c>
      <c r="AA184" s="460"/>
      <c r="AB184" s="460"/>
      <c r="AC184" s="460"/>
      <c r="AD184" s="460" t="s">
        <v>132</v>
      </c>
      <c r="AE184" s="460" t="s">
        <v>136</v>
      </c>
      <c r="AF184" s="460"/>
      <c r="AG184" s="460"/>
      <c r="AH184" s="460"/>
      <c r="AI184" s="460" t="s">
        <v>132</v>
      </c>
      <c r="AJ184" s="460" t="s">
        <v>136</v>
      </c>
      <c r="AK184" s="460"/>
      <c r="AL184" s="460"/>
      <c r="AM184" s="460"/>
      <c r="AN184" s="460" t="s">
        <v>132</v>
      </c>
      <c r="AO184" s="460" t="s">
        <v>136</v>
      </c>
      <c r="AP184" s="460"/>
      <c r="AQ184" s="460"/>
      <c r="AR184" s="460"/>
      <c r="AS184" s="460" t="s">
        <v>132</v>
      </c>
      <c r="AT184" s="460" t="s">
        <v>136</v>
      </c>
      <c r="AU184" s="460"/>
      <c r="AV184" s="460"/>
      <c r="AW184" s="460"/>
      <c r="AX184" s="460" t="s">
        <v>132</v>
      </c>
    </row>
    <row r="185" spans="2:50" ht="14.25" customHeight="1">
      <c r="B185" s="460"/>
      <c r="C185" s="460"/>
      <c r="D185" s="460"/>
      <c r="E185" s="460" t="s">
        <v>137</v>
      </c>
      <c r="F185" s="460"/>
      <c r="G185" s="460"/>
      <c r="H185" s="460"/>
      <c r="I185" s="499" t="s">
        <v>137</v>
      </c>
      <c r="J185" s="499"/>
      <c r="K185" s="499"/>
      <c r="L185" s="499"/>
      <c r="M185" s="499"/>
      <c r="N185" s="460"/>
      <c r="O185" s="460"/>
      <c r="P185" s="460" t="s">
        <v>138</v>
      </c>
      <c r="Q185" s="460"/>
      <c r="R185" s="460"/>
      <c r="S185" s="460"/>
      <c r="T185" s="460"/>
      <c r="U185" s="460" t="s">
        <v>138</v>
      </c>
      <c r="V185" s="460"/>
      <c r="W185" s="460"/>
      <c r="X185" s="460"/>
      <c r="Y185" s="460"/>
      <c r="Z185" s="460" t="s">
        <v>138</v>
      </c>
      <c r="AA185" s="460"/>
      <c r="AB185" s="460"/>
      <c r="AC185" s="460"/>
      <c r="AD185" s="460"/>
      <c r="AE185" s="460" t="s">
        <v>138</v>
      </c>
      <c r="AF185" s="460"/>
      <c r="AG185" s="460"/>
      <c r="AH185" s="460"/>
      <c r="AI185" s="460"/>
      <c r="AJ185" s="460" t="s">
        <v>138</v>
      </c>
      <c r="AK185" s="460"/>
      <c r="AL185" s="460"/>
      <c r="AM185" s="460"/>
      <c r="AN185" s="460"/>
      <c r="AO185" s="460" t="s">
        <v>138</v>
      </c>
      <c r="AP185" s="460"/>
      <c r="AQ185" s="460"/>
      <c r="AR185" s="460"/>
      <c r="AS185" s="460"/>
      <c r="AT185" s="460" t="s">
        <v>138</v>
      </c>
      <c r="AU185" s="460"/>
      <c r="AV185" s="460"/>
      <c r="AW185" s="460"/>
      <c r="AX185" s="460"/>
    </row>
    <row r="186" spans="2:50" ht="14.25" customHeight="1">
      <c r="B186" s="460"/>
      <c r="C186" s="460"/>
      <c r="D186" s="460"/>
      <c r="E186" s="209" t="s">
        <v>139</v>
      </c>
      <c r="F186" s="209" t="s">
        <v>140</v>
      </c>
      <c r="G186" s="209" t="s">
        <v>141</v>
      </c>
      <c r="H186" s="460"/>
      <c r="I186" s="210" t="s">
        <v>139</v>
      </c>
      <c r="J186" s="210" t="s">
        <v>140</v>
      </c>
      <c r="K186" s="210" t="s">
        <v>141</v>
      </c>
      <c r="L186" s="499"/>
      <c r="M186" s="499"/>
      <c r="N186" s="460"/>
      <c r="O186" s="460"/>
      <c r="P186" s="209" t="s">
        <v>139</v>
      </c>
      <c r="Q186" s="209" t="s">
        <v>140</v>
      </c>
      <c r="R186" s="209" t="s">
        <v>141</v>
      </c>
      <c r="S186" s="211" t="s">
        <v>134</v>
      </c>
      <c r="T186" s="460"/>
      <c r="U186" s="209" t="s">
        <v>139</v>
      </c>
      <c r="V186" s="209" t="s">
        <v>140</v>
      </c>
      <c r="W186" s="209" t="s">
        <v>141</v>
      </c>
      <c r="X186" s="211" t="s">
        <v>134</v>
      </c>
      <c r="Y186" s="460"/>
      <c r="Z186" s="209" t="s">
        <v>139</v>
      </c>
      <c r="AA186" s="209" t="s">
        <v>140</v>
      </c>
      <c r="AB186" s="209" t="s">
        <v>141</v>
      </c>
      <c r="AC186" s="211" t="s">
        <v>134</v>
      </c>
      <c r="AD186" s="460"/>
      <c r="AE186" s="209" t="s">
        <v>139</v>
      </c>
      <c r="AF186" s="209" t="s">
        <v>140</v>
      </c>
      <c r="AG186" s="209" t="s">
        <v>141</v>
      </c>
      <c r="AH186" s="211" t="s">
        <v>134</v>
      </c>
      <c r="AI186" s="460"/>
      <c r="AJ186" s="209" t="s">
        <v>139</v>
      </c>
      <c r="AK186" s="209" t="s">
        <v>140</v>
      </c>
      <c r="AL186" s="209" t="s">
        <v>141</v>
      </c>
      <c r="AM186" s="211" t="s">
        <v>134</v>
      </c>
      <c r="AN186" s="460"/>
      <c r="AO186" s="209" t="s">
        <v>139</v>
      </c>
      <c r="AP186" s="209" t="s">
        <v>140</v>
      </c>
      <c r="AQ186" s="209" t="s">
        <v>141</v>
      </c>
      <c r="AR186" s="211" t="s">
        <v>134</v>
      </c>
      <c r="AS186" s="460"/>
      <c r="AT186" s="209" t="s">
        <v>139</v>
      </c>
      <c r="AU186" s="209" t="s">
        <v>140</v>
      </c>
      <c r="AV186" s="209" t="s">
        <v>141</v>
      </c>
      <c r="AW186" s="211" t="s">
        <v>134</v>
      </c>
      <c r="AX186" s="460"/>
    </row>
    <row r="187" spans="2:50" ht="14.25" customHeight="1">
      <c r="B187" s="460" t="s">
        <v>244</v>
      </c>
      <c r="C187" s="209">
        <v>1</v>
      </c>
      <c r="D187" s="212"/>
      <c r="E187" s="209"/>
      <c r="F187" s="209"/>
      <c r="G187" s="214" t="e">
        <f t="shared" ref="G187:G201" si="226">F187/E187</f>
        <v>#DIV/0!</v>
      </c>
      <c r="H187" s="501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502" t="str">
        <f>IFERROR(AVERAGE(K187:K201),"-")</f>
        <v>-</v>
      </c>
      <c r="M187" s="215" t="e">
        <f>RANK(K187, K$187:$K$201)</f>
        <v>#DIV/0!</v>
      </c>
      <c r="N187" s="460"/>
      <c r="O187" s="460"/>
      <c r="P187" s="209"/>
      <c r="Q187" s="209"/>
      <c r="R187" s="214" t="e">
        <f t="shared" ref="R187:R200" si="227">Q187/P187</f>
        <v>#DIV/0!</v>
      </c>
      <c r="S187" s="211" t="e">
        <f>RANK(R187, R$187:R$201)</f>
        <v>#DIV/0!</v>
      </c>
      <c r="T187" s="501" t="e">
        <f>AVERAGE(R187:R201)</f>
        <v>#DIV/0!</v>
      </c>
      <c r="U187" s="209"/>
      <c r="V187" s="209"/>
      <c r="W187" s="214" t="e">
        <f t="shared" ref="W187:W200" si="228">V187/U187</f>
        <v>#DIV/0!</v>
      </c>
      <c r="X187" s="211" t="e">
        <f>RANK(W187, W$187:W$201)</f>
        <v>#DIV/0!</v>
      </c>
      <c r="Y187" s="501" t="e">
        <f>AVERAGE(W187:W201)</f>
        <v>#DIV/0!</v>
      </c>
      <c r="Z187" s="209"/>
      <c r="AA187" s="209"/>
      <c r="AB187" s="214" t="e">
        <f t="shared" ref="AB187:AB200" si="229">AA187/Z187</f>
        <v>#DIV/0!</v>
      </c>
      <c r="AC187" s="211" t="e">
        <f>RANK(AB187, AB$187:AB$201)</f>
        <v>#DIV/0!</v>
      </c>
      <c r="AD187" s="501" t="e">
        <f>AVERAGE(AB187:AB201)</f>
        <v>#DIV/0!</v>
      </c>
      <c r="AE187" s="209"/>
      <c r="AF187" s="209"/>
      <c r="AG187" s="214" t="e">
        <f t="shared" ref="AG187:AG200" si="230">AF187/AE187</f>
        <v>#DIV/0!</v>
      </c>
      <c r="AH187" s="211" t="e">
        <f>RANK(AG187, AG$187:AG$201)</f>
        <v>#DIV/0!</v>
      </c>
      <c r="AI187" s="501" t="e">
        <f>AVERAGE(AG187:AG201)</f>
        <v>#DIV/0!</v>
      </c>
      <c r="AJ187" s="209"/>
      <c r="AK187" s="209"/>
      <c r="AL187" s="214" t="e">
        <f t="shared" ref="AL187:AL200" si="231">AK187/AJ187</f>
        <v>#DIV/0!</v>
      </c>
      <c r="AM187" s="211" t="e">
        <f>RANK(AL187, AL$187:AL$201)</f>
        <v>#DIV/0!</v>
      </c>
      <c r="AN187" s="501" t="e">
        <f>AVERAGE(AL187:AL201)</f>
        <v>#DIV/0!</v>
      </c>
      <c r="AO187" s="209"/>
      <c r="AP187" s="209"/>
      <c r="AQ187" s="214" t="e">
        <f t="shared" ref="AQ187:AQ200" si="232">AP187/AO187</f>
        <v>#DIV/0!</v>
      </c>
      <c r="AR187" s="211" t="e">
        <f>RANK(AQ187, AQ$187:AQ$201)</f>
        <v>#DIV/0!</v>
      </c>
      <c r="AS187" s="501" t="e">
        <f>AVERAGE(AQ187:AQ201)</f>
        <v>#DIV/0!</v>
      </c>
      <c r="AT187" s="209"/>
      <c r="AU187" s="209"/>
      <c r="AV187" s="214" t="e">
        <f t="shared" ref="AV187:AV200" si="233">AU187/AT187</f>
        <v>#DIV/0!</v>
      </c>
      <c r="AW187" s="211" t="e">
        <f>RANK(AV187, AV$187:AV$201)</f>
        <v>#DIV/0!</v>
      </c>
      <c r="AX187" s="501" t="e">
        <f>AVERAGE(AV187:AV201)</f>
        <v>#DIV/0!</v>
      </c>
    </row>
    <row r="188" spans="2:50" ht="14.25" customHeight="1">
      <c r="B188" s="460"/>
      <c r="C188" s="209">
        <v>2</v>
      </c>
      <c r="D188" s="212"/>
      <c r="E188" s="209"/>
      <c r="F188" s="209"/>
      <c r="G188" s="214" t="e">
        <f t="shared" si="226"/>
        <v>#DIV/0!</v>
      </c>
      <c r="H188" s="501"/>
      <c r="I188" s="215" t="e">
        <f t="shared" ref="I188:K201" si="234">AVERAGE(P188,U188,Z188,AE188,AJ188,AO188,AT188)</f>
        <v>#DIV/0!</v>
      </c>
      <c r="J188" s="215" t="e">
        <f t="shared" si="234"/>
        <v>#DIV/0!</v>
      </c>
      <c r="K188" s="216" t="e">
        <f t="shared" si="234"/>
        <v>#DIV/0!</v>
      </c>
      <c r="L188" s="502"/>
      <c r="M188" s="215" t="e">
        <f>RANK(K188, K$187:$K$201)</f>
        <v>#DIV/0!</v>
      </c>
      <c r="N188" s="460"/>
      <c r="O188" s="460"/>
      <c r="P188" s="209"/>
      <c r="Q188" s="209"/>
      <c r="R188" s="214" t="e">
        <f t="shared" si="227"/>
        <v>#DIV/0!</v>
      </c>
      <c r="S188" s="211" t="e">
        <f t="shared" ref="S188:S200" si="235">RANK(R188, R$187:R$201)</f>
        <v>#DIV/0!</v>
      </c>
      <c r="T188" s="501"/>
      <c r="U188" s="209"/>
      <c r="V188" s="209"/>
      <c r="W188" s="214" t="e">
        <f t="shared" si="228"/>
        <v>#DIV/0!</v>
      </c>
      <c r="X188" s="211" t="e">
        <f t="shared" ref="X188:X200" si="236">RANK(W188, W$187:W$201)</f>
        <v>#DIV/0!</v>
      </c>
      <c r="Y188" s="501"/>
      <c r="Z188" s="209"/>
      <c r="AA188" s="209"/>
      <c r="AB188" s="214" t="e">
        <f t="shared" si="229"/>
        <v>#DIV/0!</v>
      </c>
      <c r="AC188" s="211" t="e">
        <f t="shared" ref="AC188:AC200" si="237">RANK(AB188, AB$187:AB$201)</f>
        <v>#DIV/0!</v>
      </c>
      <c r="AD188" s="501"/>
      <c r="AE188" s="209"/>
      <c r="AF188" s="209"/>
      <c r="AG188" s="214" t="e">
        <f t="shared" si="230"/>
        <v>#DIV/0!</v>
      </c>
      <c r="AH188" s="211" t="e">
        <f t="shared" ref="AH188:AH200" si="238">RANK(AG188, AG$187:AG$201)</f>
        <v>#DIV/0!</v>
      </c>
      <c r="AI188" s="501"/>
      <c r="AJ188" s="209"/>
      <c r="AK188" s="209"/>
      <c r="AL188" s="214" t="e">
        <f t="shared" si="231"/>
        <v>#DIV/0!</v>
      </c>
      <c r="AM188" s="211" t="e">
        <f t="shared" ref="AM188:AM200" si="239">RANK(AL188, AL$187:AL$201)</f>
        <v>#DIV/0!</v>
      </c>
      <c r="AN188" s="501"/>
      <c r="AO188" s="209"/>
      <c r="AP188" s="209"/>
      <c r="AQ188" s="214" t="e">
        <f t="shared" si="232"/>
        <v>#DIV/0!</v>
      </c>
      <c r="AR188" s="211" t="e">
        <f t="shared" ref="AR188:AR200" si="240">RANK(AQ188, AQ$187:AQ$201)</f>
        <v>#DIV/0!</v>
      </c>
      <c r="AS188" s="501"/>
      <c r="AT188" s="209"/>
      <c r="AU188" s="209"/>
      <c r="AV188" s="214" t="e">
        <f t="shared" si="233"/>
        <v>#DIV/0!</v>
      </c>
      <c r="AW188" s="211" t="e">
        <f t="shared" ref="AW188:AW200" si="241">RANK(AV188, AV$187:AV$201)</f>
        <v>#DIV/0!</v>
      </c>
      <c r="AX188" s="501"/>
    </row>
    <row r="189" spans="2:50" ht="14.25" customHeight="1">
      <c r="B189" s="460"/>
      <c r="C189" s="209">
        <v>3</v>
      </c>
      <c r="D189" s="212"/>
      <c r="E189" s="209"/>
      <c r="F189" s="209"/>
      <c r="G189" s="214" t="e">
        <f t="shared" si="226"/>
        <v>#DIV/0!</v>
      </c>
      <c r="H189" s="501"/>
      <c r="I189" s="215" t="e">
        <f t="shared" si="234"/>
        <v>#DIV/0!</v>
      </c>
      <c r="J189" s="215" t="e">
        <f t="shared" si="234"/>
        <v>#DIV/0!</v>
      </c>
      <c r="K189" s="216" t="e">
        <f t="shared" si="234"/>
        <v>#DIV/0!</v>
      </c>
      <c r="L189" s="502"/>
      <c r="M189" s="215" t="e">
        <f>RANK(K189, K$187:$K$201)</f>
        <v>#DIV/0!</v>
      </c>
      <c r="N189" s="460"/>
      <c r="O189" s="460"/>
      <c r="P189" s="209"/>
      <c r="Q189" s="209"/>
      <c r="R189" s="214" t="e">
        <f t="shared" si="227"/>
        <v>#DIV/0!</v>
      </c>
      <c r="S189" s="211" t="e">
        <f t="shared" si="235"/>
        <v>#DIV/0!</v>
      </c>
      <c r="T189" s="501"/>
      <c r="U189" s="209"/>
      <c r="V189" s="209"/>
      <c r="W189" s="214" t="e">
        <f t="shared" si="228"/>
        <v>#DIV/0!</v>
      </c>
      <c r="X189" s="211" t="e">
        <f>RANK(W189, W$187:W$201)</f>
        <v>#DIV/0!</v>
      </c>
      <c r="Y189" s="501"/>
      <c r="Z189" s="209"/>
      <c r="AA189" s="209"/>
      <c r="AB189" s="214" t="e">
        <f t="shared" si="229"/>
        <v>#DIV/0!</v>
      </c>
      <c r="AC189" s="211" t="e">
        <f t="shared" si="237"/>
        <v>#DIV/0!</v>
      </c>
      <c r="AD189" s="501"/>
      <c r="AE189" s="209"/>
      <c r="AF189" s="209"/>
      <c r="AG189" s="214" t="e">
        <f t="shared" si="230"/>
        <v>#DIV/0!</v>
      </c>
      <c r="AH189" s="211" t="e">
        <f t="shared" si="238"/>
        <v>#DIV/0!</v>
      </c>
      <c r="AI189" s="501"/>
      <c r="AJ189" s="209"/>
      <c r="AK189" s="209"/>
      <c r="AL189" s="214" t="e">
        <f t="shared" si="231"/>
        <v>#DIV/0!</v>
      </c>
      <c r="AM189" s="211" t="e">
        <f t="shared" si="239"/>
        <v>#DIV/0!</v>
      </c>
      <c r="AN189" s="501"/>
      <c r="AO189" s="209"/>
      <c r="AP189" s="209"/>
      <c r="AQ189" s="214" t="e">
        <f t="shared" si="232"/>
        <v>#DIV/0!</v>
      </c>
      <c r="AR189" s="211" t="e">
        <f t="shared" si="240"/>
        <v>#DIV/0!</v>
      </c>
      <c r="AS189" s="501"/>
      <c r="AT189" s="209"/>
      <c r="AU189" s="209"/>
      <c r="AV189" s="214" t="e">
        <f t="shared" si="233"/>
        <v>#DIV/0!</v>
      </c>
      <c r="AW189" s="211" t="e">
        <f t="shared" si="241"/>
        <v>#DIV/0!</v>
      </c>
      <c r="AX189" s="501"/>
    </row>
    <row r="190" spans="2:50" ht="14.25" customHeight="1">
      <c r="B190" s="460"/>
      <c r="C190" s="209">
        <v>4</v>
      </c>
      <c r="D190" s="212"/>
      <c r="E190" s="209"/>
      <c r="F190" s="209"/>
      <c r="G190" s="214" t="e">
        <f t="shared" si="226"/>
        <v>#DIV/0!</v>
      </c>
      <c r="H190" s="501"/>
      <c r="I190" s="215" t="e">
        <f t="shared" si="234"/>
        <v>#DIV/0!</v>
      </c>
      <c r="J190" s="215" t="e">
        <f t="shared" si="234"/>
        <v>#DIV/0!</v>
      </c>
      <c r="K190" s="216" t="e">
        <f t="shared" si="234"/>
        <v>#DIV/0!</v>
      </c>
      <c r="L190" s="502"/>
      <c r="M190" s="215" t="e">
        <f>RANK(K190, K$187:$K$201)</f>
        <v>#DIV/0!</v>
      </c>
      <c r="N190" s="460"/>
      <c r="O190" s="460"/>
      <c r="P190" s="209"/>
      <c r="Q190" s="209"/>
      <c r="R190" s="214" t="e">
        <f t="shared" si="227"/>
        <v>#DIV/0!</v>
      </c>
      <c r="S190" s="211" t="e">
        <f t="shared" si="235"/>
        <v>#DIV/0!</v>
      </c>
      <c r="T190" s="501"/>
      <c r="U190" s="209"/>
      <c r="V190" s="209"/>
      <c r="W190" s="214" t="e">
        <f t="shared" si="228"/>
        <v>#DIV/0!</v>
      </c>
      <c r="X190" s="211" t="e">
        <f t="shared" si="236"/>
        <v>#DIV/0!</v>
      </c>
      <c r="Y190" s="501"/>
      <c r="Z190" s="209"/>
      <c r="AA190" s="209"/>
      <c r="AB190" s="214" t="e">
        <f t="shared" si="229"/>
        <v>#DIV/0!</v>
      </c>
      <c r="AC190" s="211" t="e">
        <f t="shared" si="237"/>
        <v>#DIV/0!</v>
      </c>
      <c r="AD190" s="501"/>
      <c r="AE190" s="209"/>
      <c r="AF190" s="209"/>
      <c r="AG190" s="214" t="e">
        <f t="shared" si="230"/>
        <v>#DIV/0!</v>
      </c>
      <c r="AH190" s="211" t="e">
        <f t="shared" si="238"/>
        <v>#DIV/0!</v>
      </c>
      <c r="AI190" s="501"/>
      <c r="AJ190" s="209"/>
      <c r="AK190" s="209"/>
      <c r="AL190" s="214" t="e">
        <f t="shared" si="231"/>
        <v>#DIV/0!</v>
      </c>
      <c r="AM190" s="211" t="e">
        <f t="shared" si="239"/>
        <v>#DIV/0!</v>
      </c>
      <c r="AN190" s="501"/>
      <c r="AO190" s="209"/>
      <c r="AP190" s="209"/>
      <c r="AQ190" s="214" t="e">
        <f t="shared" si="232"/>
        <v>#DIV/0!</v>
      </c>
      <c r="AR190" s="211" t="e">
        <f t="shared" si="240"/>
        <v>#DIV/0!</v>
      </c>
      <c r="AS190" s="501"/>
      <c r="AT190" s="209"/>
      <c r="AU190" s="209"/>
      <c r="AV190" s="214" t="e">
        <f t="shared" si="233"/>
        <v>#DIV/0!</v>
      </c>
      <c r="AW190" s="211" t="e">
        <f t="shared" si="241"/>
        <v>#DIV/0!</v>
      </c>
      <c r="AX190" s="501"/>
    </row>
    <row r="191" spans="2:50" ht="14.25" customHeight="1">
      <c r="B191" s="460"/>
      <c r="C191" s="209">
        <v>5</v>
      </c>
      <c r="D191" s="212"/>
      <c r="E191" s="209"/>
      <c r="F191" s="209"/>
      <c r="G191" s="214" t="e">
        <f t="shared" si="226"/>
        <v>#DIV/0!</v>
      </c>
      <c r="H191" s="501"/>
      <c r="I191" s="215" t="e">
        <f t="shared" si="234"/>
        <v>#DIV/0!</v>
      </c>
      <c r="J191" s="215" t="e">
        <f t="shared" si="234"/>
        <v>#DIV/0!</v>
      </c>
      <c r="K191" s="216" t="e">
        <f t="shared" si="234"/>
        <v>#DIV/0!</v>
      </c>
      <c r="L191" s="502"/>
      <c r="M191" s="215" t="e">
        <f>RANK(K191, K$187:$K$201)</f>
        <v>#DIV/0!</v>
      </c>
      <c r="N191" s="460"/>
      <c r="O191" s="460"/>
      <c r="P191" s="209"/>
      <c r="Q191" s="209"/>
      <c r="R191" s="214" t="e">
        <f t="shared" si="227"/>
        <v>#DIV/0!</v>
      </c>
      <c r="S191" s="211" t="e">
        <f t="shared" si="235"/>
        <v>#DIV/0!</v>
      </c>
      <c r="T191" s="501"/>
      <c r="U191" s="209"/>
      <c r="V191" s="209"/>
      <c r="W191" s="214" t="e">
        <f t="shared" si="228"/>
        <v>#DIV/0!</v>
      </c>
      <c r="X191" s="211" t="e">
        <f t="shared" si="236"/>
        <v>#DIV/0!</v>
      </c>
      <c r="Y191" s="501"/>
      <c r="Z191" s="209"/>
      <c r="AA191" s="209"/>
      <c r="AB191" s="214" t="e">
        <f t="shared" si="229"/>
        <v>#DIV/0!</v>
      </c>
      <c r="AC191" s="211" t="e">
        <f t="shared" si="237"/>
        <v>#DIV/0!</v>
      </c>
      <c r="AD191" s="501"/>
      <c r="AE191" s="209"/>
      <c r="AF191" s="209"/>
      <c r="AG191" s="214" t="e">
        <f t="shared" si="230"/>
        <v>#DIV/0!</v>
      </c>
      <c r="AH191" s="211" t="e">
        <f t="shared" si="238"/>
        <v>#DIV/0!</v>
      </c>
      <c r="AI191" s="501"/>
      <c r="AJ191" s="209"/>
      <c r="AK191" s="209"/>
      <c r="AL191" s="214" t="e">
        <f t="shared" si="231"/>
        <v>#DIV/0!</v>
      </c>
      <c r="AM191" s="211" t="e">
        <f t="shared" si="239"/>
        <v>#DIV/0!</v>
      </c>
      <c r="AN191" s="501"/>
      <c r="AO191" s="209"/>
      <c r="AP191" s="209"/>
      <c r="AQ191" s="214" t="e">
        <f t="shared" si="232"/>
        <v>#DIV/0!</v>
      </c>
      <c r="AR191" s="211" t="e">
        <f t="shared" si="240"/>
        <v>#DIV/0!</v>
      </c>
      <c r="AS191" s="501"/>
      <c r="AT191" s="209"/>
      <c r="AU191" s="209"/>
      <c r="AV191" s="214" t="e">
        <f t="shared" si="233"/>
        <v>#DIV/0!</v>
      </c>
      <c r="AW191" s="211" t="e">
        <f t="shared" si="241"/>
        <v>#DIV/0!</v>
      </c>
      <c r="AX191" s="501"/>
    </row>
    <row r="192" spans="2:50" ht="14.25" customHeight="1">
      <c r="B192" s="460"/>
      <c r="C192" s="209">
        <v>6</v>
      </c>
      <c r="D192" s="212"/>
      <c r="E192" s="209"/>
      <c r="F192" s="209"/>
      <c r="G192" s="214" t="e">
        <f t="shared" si="226"/>
        <v>#DIV/0!</v>
      </c>
      <c r="H192" s="501"/>
      <c r="I192" s="215" t="e">
        <f t="shared" si="234"/>
        <v>#DIV/0!</v>
      </c>
      <c r="J192" s="215" t="e">
        <f t="shared" si="234"/>
        <v>#DIV/0!</v>
      </c>
      <c r="K192" s="216" t="e">
        <f t="shared" si="234"/>
        <v>#DIV/0!</v>
      </c>
      <c r="L192" s="502"/>
      <c r="M192" s="215" t="e">
        <f>RANK(K192, K$187:$K$201)</f>
        <v>#DIV/0!</v>
      </c>
      <c r="N192" s="460"/>
      <c r="O192" s="460"/>
      <c r="P192" s="209"/>
      <c r="Q192" s="209"/>
      <c r="R192" s="214" t="e">
        <f t="shared" si="227"/>
        <v>#DIV/0!</v>
      </c>
      <c r="S192" s="211" t="e">
        <f t="shared" si="235"/>
        <v>#DIV/0!</v>
      </c>
      <c r="T192" s="501"/>
      <c r="U192" s="209"/>
      <c r="V192" s="209"/>
      <c r="W192" s="214" t="e">
        <f t="shared" si="228"/>
        <v>#DIV/0!</v>
      </c>
      <c r="X192" s="211" t="e">
        <f t="shared" si="236"/>
        <v>#DIV/0!</v>
      </c>
      <c r="Y192" s="501"/>
      <c r="Z192" s="209"/>
      <c r="AA192" s="209"/>
      <c r="AB192" s="214" t="e">
        <f t="shared" si="229"/>
        <v>#DIV/0!</v>
      </c>
      <c r="AC192" s="211" t="e">
        <f t="shared" si="237"/>
        <v>#DIV/0!</v>
      </c>
      <c r="AD192" s="501"/>
      <c r="AE192" s="209"/>
      <c r="AF192" s="209"/>
      <c r="AG192" s="214" t="e">
        <f t="shared" si="230"/>
        <v>#DIV/0!</v>
      </c>
      <c r="AH192" s="211" t="e">
        <f t="shared" si="238"/>
        <v>#DIV/0!</v>
      </c>
      <c r="AI192" s="501"/>
      <c r="AJ192" s="209"/>
      <c r="AK192" s="209"/>
      <c r="AL192" s="214" t="e">
        <f t="shared" si="231"/>
        <v>#DIV/0!</v>
      </c>
      <c r="AM192" s="211" t="e">
        <f t="shared" si="239"/>
        <v>#DIV/0!</v>
      </c>
      <c r="AN192" s="501"/>
      <c r="AO192" s="209"/>
      <c r="AP192" s="209"/>
      <c r="AQ192" s="214" t="e">
        <f t="shared" si="232"/>
        <v>#DIV/0!</v>
      </c>
      <c r="AR192" s="211" t="e">
        <f t="shared" si="240"/>
        <v>#DIV/0!</v>
      </c>
      <c r="AS192" s="501"/>
      <c r="AT192" s="209"/>
      <c r="AU192" s="209"/>
      <c r="AV192" s="214" t="e">
        <f t="shared" si="233"/>
        <v>#DIV/0!</v>
      </c>
      <c r="AW192" s="211" t="e">
        <f t="shared" si="241"/>
        <v>#DIV/0!</v>
      </c>
      <c r="AX192" s="501"/>
    </row>
    <row r="193" spans="2:50" ht="14.25" customHeight="1">
      <c r="B193" s="460"/>
      <c r="C193" s="209">
        <v>7</v>
      </c>
      <c r="D193" s="212"/>
      <c r="E193" s="209"/>
      <c r="F193" s="209"/>
      <c r="G193" s="214" t="e">
        <f t="shared" si="226"/>
        <v>#DIV/0!</v>
      </c>
      <c r="H193" s="501"/>
      <c r="I193" s="215" t="e">
        <f t="shared" si="234"/>
        <v>#DIV/0!</v>
      </c>
      <c r="J193" s="215" t="e">
        <f t="shared" si="234"/>
        <v>#DIV/0!</v>
      </c>
      <c r="K193" s="216" t="e">
        <f t="shared" si="234"/>
        <v>#DIV/0!</v>
      </c>
      <c r="L193" s="502"/>
      <c r="M193" s="215" t="e">
        <f>RANK(K193, K$187:$K$201)</f>
        <v>#DIV/0!</v>
      </c>
      <c r="N193" s="460"/>
      <c r="O193" s="460"/>
      <c r="P193" s="209"/>
      <c r="Q193" s="209"/>
      <c r="R193" s="214" t="e">
        <f t="shared" si="227"/>
        <v>#DIV/0!</v>
      </c>
      <c r="S193" s="211" t="e">
        <f t="shared" si="235"/>
        <v>#DIV/0!</v>
      </c>
      <c r="T193" s="501"/>
      <c r="U193" s="209"/>
      <c r="V193" s="209"/>
      <c r="W193" s="214" t="e">
        <f t="shared" si="228"/>
        <v>#DIV/0!</v>
      </c>
      <c r="X193" s="211" t="e">
        <f t="shared" si="236"/>
        <v>#DIV/0!</v>
      </c>
      <c r="Y193" s="501"/>
      <c r="Z193" s="209"/>
      <c r="AA193" s="209"/>
      <c r="AB193" s="214" t="e">
        <f t="shared" si="229"/>
        <v>#DIV/0!</v>
      </c>
      <c r="AC193" s="211" t="e">
        <f t="shared" si="237"/>
        <v>#DIV/0!</v>
      </c>
      <c r="AD193" s="501"/>
      <c r="AE193" s="209"/>
      <c r="AF193" s="209"/>
      <c r="AG193" s="214" t="e">
        <f t="shared" si="230"/>
        <v>#DIV/0!</v>
      </c>
      <c r="AH193" s="211" t="e">
        <f t="shared" si="238"/>
        <v>#DIV/0!</v>
      </c>
      <c r="AI193" s="501"/>
      <c r="AJ193" s="209"/>
      <c r="AK193" s="209"/>
      <c r="AL193" s="214" t="e">
        <f t="shared" si="231"/>
        <v>#DIV/0!</v>
      </c>
      <c r="AM193" s="211" t="e">
        <f t="shared" si="239"/>
        <v>#DIV/0!</v>
      </c>
      <c r="AN193" s="501"/>
      <c r="AO193" s="209"/>
      <c r="AP193" s="209"/>
      <c r="AQ193" s="214" t="e">
        <f t="shared" si="232"/>
        <v>#DIV/0!</v>
      </c>
      <c r="AR193" s="211" t="e">
        <f t="shared" si="240"/>
        <v>#DIV/0!</v>
      </c>
      <c r="AS193" s="501"/>
      <c r="AT193" s="209"/>
      <c r="AU193" s="209"/>
      <c r="AV193" s="214" t="e">
        <f t="shared" si="233"/>
        <v>#DIV/0!</v>
      </c>
      <c r="AW193" s="211" t="e">
        <f t="shared" si="241"/>
        <v>#DIV/0!</v>
      </c>
      <c r="AX193" s="501"/>
    </row>
    <row r="194" spans="2:50" ht="14.25" customHeight="1">
      <c r="B194" s="460"/>
      <c r="C194" s="209">
        <v>8</v>
      </c>
      <c r="D194" s="212"/>
      <c r="E194" s="209"/>
      <c r="F194" s="209"/>
      <c r="G194" s="214" t="e">
        <f t="shared" si="226"/>
        <v>#DIV/0!</v>
      </c>
      <c r="H194" s="501"/>
      <c r="I194" s="215" t="e">
        <f t="shared" si="234"/>
        <v>#DIV/0!</v>
      </c>
      <c r="J194" s="215" t="e">
        <f t="shared" si="234"/>
        <v>#DIV/0!</v>
      </c>
      <c r="K194" s="216" t="e">
        <f t="shared" si="234"/>
        <v>#DIV/0!</v>
      </c>
      <c r="L194" s="502"/>
      <c r="M194" s="215" t="e">
        <f>RANK(K194, K$187:$K$201)</f>
        <v>#DIV/0!</v>
      </c>
      <c r="N194" s="460"/>
      <c r="O194" s="460"/>
      <c r="P194" s="209"/>
      <c r="Q194" s="209"/>
      <c r="R194" s="214" t="e">
        <f t="shared" si="227"/>
        <v>#DIV/0!</v>
      </c>
      <c r="S194" s="211" t="e">
        <f t="shared" si="235"/>
        <v>#DIV/0!</v>
      </c>
      <c r="T194" s="501"/>
      <c r="U194" s="209"/>
      <c r="V194" s="209"/>
      <c r="W194" s="214" t="e">
        <f t="shared" si="228"/>
        <v>#DIV/0!</v>
      </c>
      <c r="X194" s="211" t="e">
        <f t="shared" si="236"/>
        <v>#DIV/0!</v>
      </c>
      <c r="Y194" s="501"/>
      <c r="Z194" s="209"/>
      <c r="AA194" s="209"/>
      <c r="AB194" s="214" t="e">
        <f t="shared" si="229"/>
        <v>#DIV/0!</v>
      </c>
      <c r="AC194" s="211" t="e">
        <f t="shared" si="237"/>
        <v>#DIV/0!</v>
      </c>
      <c r="AD194" s="501"/>
      <c r="AE194" s="209"/>
      <c r="AF194" s="209"/>
      <c r="AG194" s="214" t="e">
        <f t="shared" si="230"/>
        <v>#DIV/0!</v>
      </c>
      <c r="AH194" s="211" t="e">
        <f t="shared" si="238"/>
        <v>#DIV/0!</v>
      </c>
      <c r="AI194" s="501"/>
      <c r="AJ194" s="209"/>
      <c r="AK194" s="209"/>
      <c r="AL194" s="214" t="e">
        <f t="shared" si="231"/>
        <v>#DIV/0!</v>
      </c>
      <c r="AM194" s="211" t="e">
        <f t="shared" si="239"/>
        <v>#DIV/0!</v>
      </c>
      <c r="AN194" s="501"/>
      <c r="AO194" s="209"/>
      <c r="AP194" s="209"/>
      <c r="AQ194" s="214" t="e">
        <f t="shared" si="232"/>
        <v>#DIV/0!</v>
      </c>
      <c r="AR194" s="211" t="e">
        <f t="shared" si="240"/>
        <v>#DIV/0!</v>
      </c>
      <c r="AS194" s="501"/>
      <c r="AT194" s="209"/>
      <c r="AU194" s="209"/>
      <c r="AV194" s="214" t="e">
        <f t="shared" si="233"/>
        <v>#DIV/0!</v>
      </c>
      <c r="AW194" s="211" t="e">
        <f t="shared" si="241"/>
        <v>#DIV/0!</v>
      </c>
      <c r="AX194" s="501"/>
    </row>
    <row r="195" spans="2:50" ht="14.25" customHeight="1">
      <c r="B195" s="460"/>
      <c r="C195" s="209">
        <v>9</v>
      </c>
      <c r="D195" s="212"/>
      <c r="E195" s="209"/>
      <c r="F195" s="209"/>
      <c r="G195" s="214" t="e">
        <f t="shared" si="226"/>
        <v>#DIV/0!</v>
      </c>
      <c r="H195" s="501"/>
      <c r="I195" s="215" t="e">
        <f t="shared" si="234"/>
        <v>#DIV/0!</v>
      </c>
      <c r="J195" s="215" t="e">
        <f t="shared" si="234"/>
        <v>#DIV/0!</v>
      </c>
      <c r="K195" s="216" t="e">
        <f t="shared" si="234"/>
        <v>#DIV/0!</v>
      </c>
      <c r="L195" s="502"/>
      <c r="M195" s="215" t="e">
        <f>RANK(K195, K$187:$K$201)</f>
        <v>#DIV/0!</v>
      </c>
      <c r="N195" s="460"/>
      <c r="O195" s="460"/>
      <c r="P195" s="209"/>
      <c r="Q195" s="209"/>
      <c r="R195" s="214" t="e">
        <f t="shared" si="227"/>
        <v>#DIV/0!</v>
      </c>
      <c r="S195" s="211" t="e">
        <f t="shared" si="235"/>
        <v>#DIV/0!</v>
      </c>
      <c r="T195" s="501"/>
      <c r="U195" s="209"/>
      <c r="V195" s="209"/>
      <c r="W195" s="214" t="e">
        <f t="shared" si="228"/>
        <v>#DIV/0!</v>
      </c>
      <c r="X195" s="211" t="e">
        <f t="shared" si="236"/>
        <v>#DIV/0!</v>
      </c>
      <c r="Y195" s="501"/>
      <c r="Z195" s="209"/>
      <c r="AA195" s="209"/>
      <c r="AB195" s="214" t="e">
        <f t="shared" si="229"/>
        <v>#DIV/0!</v>
      </c>
      <c r="AC195" s="211" t="e">
        <f t="shared" si="237"/>
        <v>#DIV/0!</v>
      </c>
      <c r="AD195" s="501"/>
      <c r="AE195" s="209"/>
      <c r="AF195" s="209"/>
      <c r="AG195" s="214" t="e">
        <f t="shared" si="230"/>
        <v>#DIV/0!</v>
      </c>
      <c r="AH195" s="211" t="e">
        <f t="shared" si="238"/>
        <v>#DIV/0!</v>
      </c>
      <c r="AI195" s="501"/>
      <c r="AJ195" s="209"/>
      <c r="AK195" s="209"/>
      <c r="AL195" s="214" t="e">
        <f t="shared" si="231"/>
        <v>#DIV/0!</v>
      </c>
      <c r="AM195" s="211" t="e">
        <f t="shared" si="239"/>
        <v>#DIV/0!</v>
      </c>
      <c r="AN195" s="501"/>
      <c r="AO195" s="209"/>
      <c r="AP195" s="209"/>
      <c r="AQ195" s="214" t="e">
        <f t="shared" si="232"/>
        <v>#DIV/0!</v>
      </c>
      <c r="AR195" s="211" t="e">
        <f t="shared" si="240"/>
        <v>#DIV/0!</v>
      </c>
      <c r="AS195" s="501"/>
      <c r="AT195" s="209"/>
      <c r="AU195" s="209"/>
      <c r="AV195" s="214" t="e">
        <f t="shared" si="233"/>
        <v>#DIV/0!</v>
      </c>
      <c r="AW195" s="211" t="e">
        <f t="shared" si="241"/>
        <v>#DIV/0!</v>
      </c>
      <c r="AX195" s="501"/>
    </row>
    <row r="196" spans="2:50" ht="14.25" customHeight="1">
      <c r="B196" s="460"/>
      <c r="C196" s="209">
        <v>10</v>
      </c>
      <c r="D196" s="212"/>
      <c r="E196" s="209"/>
      <c r="F196" s="209"/>
      <c r="G196" s="214" t="e">
        <f t="shared" si="226"/>
        <v>#DIV/0!</v>
      </c>
      <c r="H196" s="501"/>
      <c r="I196" s="215" t="e">
        <f t="shared" si="234"/>
        <v>#DIV/0!</v>
      </c>
      <c r="J196" s="215" t="e">
        <f t="shared" si="234"/>
        <v>#DIV/0!</v>
      </c>
      <c r="K196" s="216" t="e">
        <f t="shared" si="234"/>
        <v>#DIV/0!</v>
      </c>
      <c r="L196" s="502"/>
      <c r="M196" s="215" t="e">
        <f>RANK(K196, K$187:$K$201)</f>
        <v>#DIV/0!</v>
      </c>
      <c r="N196" s="460"/>
      <c r="O196" s="460"/>
      <c r="P196" s="209"/>
      <c r="Q196" s="209"/>
      <c r="R196" s="214" t="e">
        <f t="shared" si="227"/>
        <v>#DIV/0!</v>
      </c>
      <c r="S196" s="211" t="e">
        <f t="shared" si="235"/>
        <v>#DIV/0!</v>
      </c>
      <c r="T196" s="501"/>
      <c r="U196" s="209"/>
      <c r="V196" s="209"/>
      <c r="W196" s="214" t="e">
        <f t="shared" si="228"/>
        <v>#DIV/0!</v>
      </c>
      <c r="X196" s="211" t="e">
        <f t="shared" si="236"/>
        <v>#DIV/0!</v>
      </c>
      <c r="Y196" s="501"/>
      <c r="Z196" s="209"/>
      <c r="AA196" s="209"/>
      <c r="AB196" s="214" t="e">
        <f t="shared" si="229"/>
        <v>#DIV/0!</v>
      </c>
      <c r="AC196" s="211" t="e">
        <f t="shared" si="237"/>
        <v>#DIV/0!</v>
      </c>
      <c r="AD196" s="501"/>
      <c r="AE196" s="209"/>
      <c r="AF196" s="209"/>
      <c r="AG196" s="214" t="e">
        <f t="shared" si="230"/>
        <v>#DIV/0!</v>
      </c>
      <c r="AH196" s="211" t="e">
        <f t="shared" si="238"/>
        <v>#DIV/0!</v>
      </c>
      <c r="AI196" s="501"/>
      <c r="AJ196" s="209"/>
      <c r="AK196" s="209"/>
      <c r="AL196" s="214" t="e">
        <f t="shared" si="231"/>
        <v>#DIV/0!</v>
      </c>
      <c r="AM196" s="211" t="e">
        <f t="shared" si="239"/>
        <v>#DIV/0!</v>
      </c>
      <c r="AN196" s="501"/>
      <c r="AO196" s="209"/>
      <c r="AP196" s="209"/>
      <c r="AQ196" s="214" t="e">
        <f t="shared" si="232"/>
        <v>#DIV/0!</v>
      </c>
      <c r="AR196" s="211" t="e">
        <f t="shared" si="240"/>
        <v>#DIV/0!</v>
      </c>
      <c r="AS196" s="501"/>
      <c r="AT196" s="209"/>
      <c r="AU196" s="209"/>
      <c r="AV196" s="214" t="e">
        <f t="shared" si="233"/>
        <v>#DIV/0!</v>
      </c>
      <c r="AW196" s="211" t="e">
        <f t="shared" si="241"/>
        <v>#DIV/0!</v>
      </c>
      <c r="AX196" s="501"/>
    </row>
    <row r="197" spans="2:50" ht="14.25" customHeight="1">
      <c r="B197" s="460"/>
      <c r="C197" s="209">
        <v>11</v>
      </c>
      <c r="D197" s="212"/>
      <c r="E197" s="209"/>
      <c r="F197" s="209"/>
      <c r="G197" s="214" t="e">
        <f t="shared" si="226"/>
        <v>#DIV/0!</v>
      </c>
      <c r="H197" s="501"/>
      <c r="I197" s="215" t="e">
        <f t="shared" si="234"/>
        <v>#DIV/0!</v>
      </c>
      <c r="J197" s="215" t="e">
        <f t="shared" si="234"/>
        <v>#DIV/0!</v>
      </c>
      <c r="K197" s="216" t="e">
        <f t="shared" si="234"/>
        <v>#DIV/0!</v>
      </c>
      <c r="L197" s="502"/>
      <c r="M197" s="215" t="e">
        <f>RANK(K197, K$187:$K$201)</f>
        <v>#DIV/0!</v>
      </c>
      <c r="N197" s="460"/>
      <c r="O197" s="460"/>
      <c r="P197" s="209"/>
      <c r="Q197" s="209"/>
      <c r="R197" s="214" t="e">
        <f t="shared" si="227"/>
        <v>#DIV/0!</v>
      </c>
      <c r="S197" s="211" t="e">
        <f t="shared" si="235"/>
        <v>#DIV/0!</v>
      </c>
      <c r="T197" s="501"/>
      <c r="U197" s="209"/>
      <c r="V197" s="209"/>
      <c r="W197" s="214" t="e">
        <f t="shared" si="228"/>
        <v>#DIV/0!</v>
      </c>
      <c r="X197" s="211" t="e">
        <f t="shared" si="236"/>
        <v>#DIV/0!</v>
      </c>
      <c r="Y197" s="501"/>
      <c r="Z197" s="209"/>
      <c r="AA197" s="209"/>
      <c r="AB197" s="214" t="e">
        <f t="shared" si="229"/>
        <v>#DIV/0!</v>
      </c>
      <c r="AC197" s="211" t="e">
        <f t="shared" si="237"/>
        <v>#DIV/0!</v>
      </c>
      <c r="AD197" s="501"/>
      <c r="AE197" s="209"/>
      <c r="AF197" s="209"/>
      <c r="AG197" s="214" t="e">
        <f t="shared" si="230"/>
        <v>#DIV/0!</v>
      </c>
      <c r="AH197" s="211" t="e">
        <f t="shared" si="238"/>
        <v>#DIV/0!</v>
      </c>
      <c r="AI197" s="501"/>
      <c r="AJ197" s="209"/>
      <c r="AK197" s="209"/>
      <c r="AL197" s="214" t="e">
        <f t="shared" si="231"/>
        <v>#DIV/0!</v>
      </c>
      <c r="AM197" s="211" t="e">
        <f t="shared" si="239"/>
        <v>#DIV/0!</v>
      </c>
      <c r="AN197" s="501"/>
      <c r="AO197" s="209"/>
      <c r="AP197" s="209"/>
      <c r="AQ197" s="214" t="e">
        <f t="shared" si="232"/>
        <v>#DIV/0!</v>
      </c>
      <c r="AR197" s="211" t="e">
        <f t="shared" si="240"/>
        <v>#DIV/0!</v>
      </c>
      <c r="AS197" s="501"/>
      <c r="AT197" s="209"/>
      <c r="AU197" s="209"/>
      <c r="AV197" s="214" t="e">
        <f t="shared" si="233"/>
        <v>#DIV/0!</v>
      </c>
      <c r="AW197" s="211" t="e">
        <f t="shared" si="241"/>
        <v>#DIV/0!</v>
      </c>
      <c r="AX197" s="501"/>
    </row>
    <row r="198" spans="2:50" ht="14.25" customHeight="1">
      <c r="B198" s="460"/>
      <c r="C198" s="209">
        <v>12</v>
      </c>
      <c r="D198" s="212"/>
      <c r="E198" s="209"/>
      <c r="F198" s="209"/>
      <c r="G198" s="214" t="e">
        <f t="shared" si="226"/>
        <v>#DIV/0!</v>
      </c>
      <c r="H198" s="501"/>
      <c r="I198" s="215" t="e">
        <f t="shared" si="234"/>
        <v>#DIV/0!</v>
      </c>
      <c r="J198" s="215" t="e">
        <f t="shared" si="234"/>
        <v>#DIV/0!</v>
      </c>
      <c r="K198" s="216" t="e">
        <f t="shared" si="234"/>
        <v>#DIV/0!</v>
      </c>
      <c r="L198" s="502"/>
      <c r="M198" s="215" t="e">
        <f>RANK(K198, K$187:$K$201)</f>
        <v>#DIV/0!</v>
      </c>
      <c r="N198" s="460"/>
      <c r="O198" s="460"/>
      <c r="P198" s="209"/>
      <c r="Q198" s="209"/>
      <c r="R198" s="214" t="e">
        <f t="shared" si="227"/>
        <v>#DIV/0!</v>
      </c>
      <c r="S198" s="211" t="e">
        <f t="shared" si="235"/>
        <v>#DIV/0!</v>
      </c>
      <c r="T198" s="501"/>
      <c r="U198" s="209"/>
      <c r="V198" s="209"/>
      <c r="W198" s="214" t="e">
        <f t="shared" si="228"/>
        <v>#DIV/0!</v>
      </c>
      <c r="X198" s="211" t="e">
        <f t="shared" si="236"/>
        <v>#DIV/0!</v>
      </c>
      <c r="Y198" s="501"/>
      <c r="Z198" s="209"/>
      <c r="AA198" s="209"/>
      <c r="AB198" s="214" t="e">
        <f t="shared" si="229"/>
        <v>#DIV/0!</v>
      </c>
      <c r="AC198" s="211" t="e">
        <f t="shared" si="237"/>
        <v>#DIV/0!</v>
      </c>
      <c r="AD198" s="501"/>
      <c r="AE198" s="209"/>
      <c r="AF198" s="209"/>
      <c r="AG198" s="214" t="e">
        <f t="shared" si="230"/>
        <v>#DIV/0!</v>
      </c>
      <c r="AH198" s="211" t="e">
        <f t="shared" si="238"/>
        <v>#DIV/0!</v>
      </c>
      <c r="AI198" s="501"/>
      <c r="AJ198" s="209"/>
      <c r="AK198" s="209"/>
      <c r="AL198" s="214" t="e">
        <f t="shared" si="231"/>
        <v>#DIV/0!</v>
      </c>
      <c r="AM198" s="211" t="e">
        <f t="shared" si="239"/>
        <v>#DIV/0!</v>
      </c>
      <c r="AN198" s="501"/>
      <c r="AO198" s="209"/>
      <c r="AP198" s="209"/>
      <c r="AQ198" s="214" t="e">
        <f t="shared" si="232"/>
        <v>#DIV/0!</v>
      </c>
      <c r="AR198" s="211" t="e">
        <f t="shared" si="240"/>
        <v>#DIV/0!</v>
      </c>
      <c r="AS198" s="501"/>
      <c r="AT198" s="209"/>
      <c r="AU198" s="209"/>
      <c r="AV198" s="214" t="e">
        <f t="shared" si="233"/>
        <v>#DIV/0!</v>
      </c>
      <c r="AW198" s="211" t="e">
        <f t="shared" si="241"/>
        <v>#DIV/0!</v>
      </c>
      <c r="AX198" s="501"/>
    </row>
    <row r="199" spans="2:50" ht="14.25" customHeight="1">
      <c r="B199" s="460"/>
      <c r="C199" s="209">
        <v>13</v>
      </c>
      <c r="D199" s="212"/>
      <c r="E199" s="209"/>
      <c r="F199" s="209"/>
      <c r="G199" s="214" t="e">
        <f t="shared" si="226"/>
        <v>#DIV/0!</v>
      </c>
      <c r="H199" s="501"/>
      <c r="I199" s="215" t="e">
        <f t="shared" si="234"/>
        <v>#DIV/0!</v>
      </c>
      <c r="J199" s="215" t="e">
        <f t="shared" si="234"/>
        <v>#DIV/0!</v>
      </c>
      <c r="K199" s="216" t="e">
        <f t="shared" si="234"/>
        <v>#DIV/0!</v>
      </c>
      <c r="L199" s="502"/>
      <c r="M199" s="215" t="e">
        <f>RANK(K199, K$187:$K$201)</f>
        <v>#DIV/0!</v>
      </c>
      <c r="N199" s="460"/>
      <c r="O199" s="460"/>
      <c r="P199" s="209"/>
      <c r="Q199" s="209"/>
      <c r="R199" s="214" t="e">
        <f t="shared" si="227"/>
        <v>#DIV/0!</v>
      </c>
      <c r="S199" s="211" t="e">
        <f t="shared" si="235"/>
        <v>#DIV/0!</v>
      </c>
      <c r="T199" s="501"/>
      <c r="U199" s="209"/>
      <c r="V199" s="209"/>
      <c r="W199" s="214" t="e">
        <f t="shared" si="228"/>
        <v>#DIV/0!</v>
      </c>
      <c r="X199" s="211" t="e">
        <f t="shared" si="236"/>
        <v>#DIV/0!</v>
      </c>
      <c r="Y199" s="501"/>
      <c r="Z199" s="209"/>
      <c r="AA199" s="209"/>
      <c r="AB199" s="214" t="e">
        <f t="shared" si="229"/>
        <v>#DIV/0!</v>
      </c>
      <c r="AC199" s="211" t="e">
        <f t="shared" si="237"/>
        <v>#DIV/0!</v>
      </c>
      <c r="AD199" s="501"/>
      <c r="AE199" s="209"/>
      <c r="AF199" s="209"/>
      <c r="AG199" s="214" t="e">
        <f t="shared" si="230"/>
        <v>#DIV/0!</v>
      </c>
      <c r="AH199" s="211" t="e">
        <f t="shared" si="238"/>
        <v>#DIV/0!</v>
      </c>
      <c r="AI199" s="501"/>
      <c r="AJ199" s="209"/>
      <c r="AK199" s="209"/>
      <c r="AL199" s="214" t="e">
        <f t="shared" si="231"/>
        <v>#DIV/0!</v>
      </c>
      <c r="AM199" s="211" t="e">
        <f t="shared" si="239"/>
        <v>#DIV/0!</v>
      </c>
      <c r="AN199" s="501"/>
      <c r="AO199" s="209"/>
      <c r="AP199" s="209"/>
      <c r="AQ199" s="214" t="e">
        <f t="shared" si="232"/>
        <v>#DIV/0!</v>
      </c>
      <c r="AR199" s="211" t="e">
        <f t="shared" si="240"/>
        <v>#DIV/0!</v>
      </c>
      <c r="AS199" s="501"/>
      <c r="AT199" s="209"/>
      <c r="AU199" s="209"/>
      <c r="AV199" s="214" t="e">
        <f t="shared" si="233"/>
        <v>#DIV/0!</v>
      </c>
      <c r="AW199" s="211" t="e">
        <f t="shared" si="241"/>
        <v>#DIV/0!</v>
      </c>
      <c r="AX199" s="501"/>
    </row>
    <row r="200" spans="2:50" ht="14.25" customHeight="1">
      <c r="B200" s="460"/>
      <c r="C200" s="209">
        <v>14</v>
      </c>
      <c r="D200" s="212"/>
      <c r="E200" s="209"/>
      <c r="F200" s="209"/>
      <c r="G200" s="214" t="e">
        <f t="shared" si="226"/>
        <v>#DIV/0!</v>
      </c>
      <c r="H200" s="501"/>
      <c r="I200" s="215" t="e">
        <f t="shared" si="234"/>
        <v>#DIV/0!</v>
      </c>
      <c r="J200" s="215" t="e">
        <f t="shared" si="234"/>
        <v>#DIV/0!</v>
      </c>
      <c r="K200" s="216" t="e">
        <f t="shared" si="234"/>
        <v>#DIV/0!</v>
      </c>
      <c r="L200" s="502"/>
      <c r="M200" s="215" t="e">
        <f>RANK(K200, K$187:$K$201)</f>
        <v>#DIV/0!</v>
      </c>
      <c r="N200" s="460"/>
      <c r="O200" s="460"/>
      <c r="P200" s="209"/>
      <c r="Q200" s="209"/>
      <c r="R200" s="214" t="e">
        <f t="shared" si="227"/>
        <v>#DIV/0!</v>
      </c>
      <c r="S200" s="211" t="e">
        <f t="shared" si="235"/>
        <v>#DIV/0!</v>
      </c>
      <c r="T200" s="501"/>
      <c r="U200" s="209"/>
      <c r="V200" s="209"/>
      <c r="W200" s="214" t="e">
        <f t="shared" si="228"/>
        <v>#DIV/0!</v>
      </c>
      <c r="X200" s="211" t="e">
        <f t="shared" si="236"/>
        <v>#DIV/0!</v>
      </c>
      <c r="Y200" s="501"/>
      <c r="Z200" s="209"/>
      <c r="AA200" s="209"/>
      <c r="AB200" s="214" t="e">
        <f t="shared" si="229"/>
        <v>#DIV/0!</v>
      </c>
      <c r="AC200" s="211" t="e">
        <f t="shared" si="237"/>
        <v>#DIV/0!</v>
      </c>
      <c r="AD200" s="501"/>
      <c r="AE200" s="209"/>
      <c r="AF200" s="209"/>
      <c r="AG200" s="214" t="e">
        <f t="shared" si="230"/>
        <v>#DIV/0!</v>
      </c>
      <c r="AH200" s="211" t="e">
        <f t="shared" si="238"/>
        <v>#DIV/0!</v>
      </c>
      <c r="AI200" s="501"/>
      <c r="AJ200" s="209"/>
      <c r="AK200" s="209"/>
      <c r="AL200" s="214" t="e">
        <f t="shared" si="231"/>
        <v>#DIV/0!</v>
      </c>
      <c r="AM200" s="211" t="e">
        <f t="shared" si="239"/>
        <v>#DIV/0!</v>
      </c>
      <c r="AN200" s="501"/>
      <c r="AO200" s="209"/>
      <c r="AP200" s="209"/>
      <c r="AQ200" s="214" t="e">
        <f t="shared" si="232"/>
        <v>#DIV/0!</v>
      </c>
      <c r="AR200" s="211" t="e">
        <f t="shared" si="240"/>
        <v>#DIV/0!</v>
      </c>
      <c r="AS200" s="501"/>
      <c r="AT200" s="209"/>
      <c r="AU200" s="209"/>
      <c r="AV200" s="214" t="e">
        <f t="shared" si="233"/>
        <v>#DIV/0!</v>
      </c>
      <c r="AW200" s="211" t="e">
        <f t="shared" si="241"/>
        <v>#DIV/0!</v>
      </c>
      <c r="AX200" s="501"/>
    </row>
    <row r="201" spans="2:50" ht="14.25" customHeight="1">
      <c r="B201" s="460"/>
      <c r="C201" s="209">
        <v>15</v>
      </c>
      <c r="D201" s="212"/>
      <c r="E201" s="209"/>
      <c r="F201" s="209"/>
      <c r="G201" s="214" t="e">
        <f t="shared" si="226"/>
        <v>#DIV/0!</v>
      </c>
      <c r="H201" s="501"/>
      <c r="I201" s="215" t="e">
        <f t="shared" si="234"/>
        <v>#DIV/0!</v>
      </c>
      <c r="J201" s="215" t="e">
        <f t="shared" si="234"/>
        <v>#DIV/0!</v>
      </c>
      <c r="K201" s="216" t="e">
        <f t="shared" si="234"/>
        <v>#DIV/0!</v>
      </c>
      <c r="L201" s="502"/>
      <c r="M201" s="215" t="e">
        <f>RANK(K201, K$187:$K$201)</f>
        <v>#DIV/0!</v>
      </c>
      <c r="N201" s="460"/>
      <c r="O201" s="460"/>
      <c r="P201" s="209"/>
      <c r="Q201" s="213"/>
      <c r="R201" s="214" t="e">
        <f>Q201/P201</f>
        <v>#DIV/0!</v>
      </c>
      <c r="S201" s="211" t="e">
        <f>RANK(R201, R$187:R$201)</f>
        <v>#DIV/0!</v>
      </c>
      <c r="T201" s="501"/>
      <c r="U201" s="209"/>
      <c r="V201" s="209"/>
      <c r="W201" s="214" t="e">
        <f>V201/U201</f>
        <v>#DIV/0!</v>
      </c>
      <c r="X201" s="211" t="e">
        <f>RANK(W201, W$187:W$201)</f>
        <v>#DIV/0!</v>
      </c>
      <c r="Y201" s="501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501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501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501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501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501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201"/>
  <sheetViews>
    <sheetView zoomScaleNormal="100" workbookViewId="0">
      <pane xSplit="13" ySplit="3" topLeftCell="N117" activePane="bottomRight" state="frozen"/>
      <selection pane="bottomRight" activeCell="A122" sqref="A122:XFD14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5" t="s">
        <v>126</v>
      </c>
      <c r="C1" s="204">
        <f>AVERAGE(L107,L127,L147,L167,L187)</f>
        <v>75.989406652662979</v>
      </c>
    </row>
    <row r="2" spans="1:50" ht="14.25" hidden="1" customHeight="1" outlineLevel="1">
      <c r="B2" s="553" t="s">
        <v>127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5"/>
      <c r="N2" s="521" t="s">
        <v>128</v>
      </c>
      <c r="O2" s="521" t="s">
        <v>77</v>
      </c>
      <c r="P2" s="559"/>
      <c r="Q2" s="560"/>
      <c r="R2" s="560"/>
      <c r="S2" s="560"/>
      <c r="T2" s="560"/>
      <c r="U2" s="561"/>
      <c r="V2" s="562"/>
      <c r="W2" s="562"/>
      <c r="X2" s="562"/>
      <c r="Y2" s="562"/>
      <c r="Z2" s="559"/>
      <c r="AA2" s="560"/>
      <c r="AB2" s="560"/>
      <c r="AC2" s="560"/>
      <c r="AD2" s="560"/>
      <c r="AE2" s="561">
        <v>45870</v>
      </c>
      <c r="AF2" s="562"/>
      <c r="AG2" s="562"/>
      <c r="AH2" s="562"/>
      <c r="AI2" s="562"/>
      <c r="AJ2" s="563">
        <v>45871</v>
      </c>
      <c r="AK2" s="564"/>
      <c r="AL2" s="564"/>
      <c r="AM2" s="564"/>
      <c r="AN2" s="565"/>
      <c r="AO2" s="561">
        <v>45872</v>
      </c>
      <c r="AP2" s="562"/>
      <c r="AQ2" s="562"/>
      <c r="AR2" s="562"/>
      <c r="AS2" s="562"/>
      <c r="AT2" s="563">
        <v>45873</v>
      </c>
      <c r="AU2" s="564"/>
      <c r="AV2" s="564"/>
      <c r="AW2" s="564"/>
      <c r="AX2" s="565"/>
    </row>
    <row r="3" spans="1:50" ht="14.25" hidden="1" customHeight="1" outlineLevel="1"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6"/>
      <c r="N3" s="523"/>
      <c r="O3" s="523"/>
      <c r="P3" s="559" t="s">
        <v>91</v>
      </c>
      <c r="Q3" s="560"/>
      <c r="R3" s="560"/>
      <c r="S3" s="560"/>
      <c r="T3" s="560"/>
      <c r="U3" s="561" t="s">
        <v>92</v>
      </c>
      <c r="V3" s="562"/>
      <c r="W3" s="562"/>
      <c r="X3" s="562"/>
      <c r="Y3" s="562"/>
      <c r="Z3" s="559" t="s">
        <v>93</v>
      </c>
      <c r="AA3" s="560"/>
      <c r="AB3" s="560"/>
      <c r="AC3" s="560"/>
      <c r="AD3" s="560"/>
      <c r="AE3" s="567">
        <f>AE2</f>
        <v>45870</v>
      </c>
      <c r="AF3" s="567"/>
      <c r="AG3" s="567"/>
      <c r="AH3" s="567"/>
      <c r="AI3" s="567"/>
      <c r="AJ3" s="568">
        <f t="shared" ref="AJ3" si="0">AJ2</f>
        <v>45871</v>
      </c>
      <c r="AK3" s="569"/>
      <c r="AL3" s="569"/>
      <c r="AM3" s="569"/>
      <c r="AN3" s="570"/>
      <c r="AO3" s="567">
        <f t="shared" ref="AO3" si="1">AO2</f>
        <v>45872</v>
      </c>
      <c r="AP3" s="567"/>
      <c r="AQ3" s="567"/>
      <c r="AR3" s="567"/>
      <c r="AS3" s="567"/>
      <c r="AT3" s="568">
        <f t="shared" ref="AT3" si="2">AT2</f>
        <v>45873</v>
      </c>
      <c r="AU3" s="569"/>
      <c r="AV3" s="569"/>
      <c r="AW3" s="569"/>
      <c r="AX3" s="570"/>
    </row>
    <row r="4" spans="1:50" ht="14.25" hidden="1" customHeight="1" outlineLevel="1">
      <c r="B4" s="460" t="s">
        <v>129</v>
      </c>
      <c r="C4" s="460" t="s">
        <v>130</v>
      </c>
      <c r="D4" s="460"/>
      <c r="E4" s="460" t="s">
        <v>131</v>
      </c>
      <c r="F4" s="460"/>
      <c r="G4" s="460"/>
      <c r="H4" s="460" t="s">
        <v>132</v>
      </c>
      <c r="I4" s="499" t="s">
        <v>133</v>
      </c>
      <c r="J4" s="499"/>
      <c r="K4" s="499"/>
      <c r="L4" s="499" t="s">
        <v>132</v>
      </c>
      <c r="M4" s="499" t="s">
        <v>134</v>
      </c>
      <c r="N4" s="571"/>
      <c r="O4" s="460" t="s">
        <v>135</v>
      </c>
      <c r="P4" s="460" t="s">
        <v>136</v>
      </c>
      <c r="Q4" s="460"/>
      <c r="R4" s="460"/>
      <c r="S4" s="460"/>
      <c r="T4" s="460" t="s">
        <v>132</v>
      </c>
      <c r="U4" s="460" t="s">
        <v>136</v>
      </c>
      <c r="V4" s="460"/>
      <c r="W4" s="460"/>
      <c r="X4" s="460"/>
      <c r="Y4" s="460" t="s">
        <v>132</v>
      </c>
      <c r="Z4" s="460" t="s">
        <v>136</v>
      </c>
      <c r="AA4" s="460"/>
      <c r="AB4" s="460"/>
      <c r="AC4" s="460"/>
      <c r="AD4" s="460" t="s">
        <v>132</v>
      </c>
      <c r="AE4" s="460" t="s">
        <v>136</v>
      </c>
      <c r="AF4" s="460"/>
      <c r="AG4" s="460"/>
      <c r="AH4" s="460"/>
      <c r="AI4" s="460" t="s">
        <v>132</v>
      </c>
      <c r="AJ4" s="460" t="s">
        <v>136</v>
      </c>
      <c r="AK4" s="460"/>
      <c r="AL4" s="460"/>
      <c r="AM4" s="460"/>
      <c r="AN4" s="460" t="s">
        <v>132</v>
      </c>
      <c r="AO4" s="460" t="s">
        <v>136</v>
      </c>
      <c r="AP4" s="460"/>
      <c r="AQ4" s="460"/>
      <c r="AR4" s="460"/>
      <c r="AS4" s="460" t="s">
        <v>132</v>
      </c>
      <c r="AT4" s="460" t="s">
        <v>136</v>
      </c>
      <c r="AU4" s="460"/>
      <c r="AV4" s="460"/>
      <c r="AW4" s="460"/>
      <c r="AX4" s="460" t="s">
        <v>132</v>
      </c>
    </row>
    <row r="5" spans="1:50" ht="14.25" hidden="1" customHeight="1" outlineLevel="1">
      <c r="B5" s="460"/>
      <c r="C5" s="460"/>
      <c r="D5" s="460"/>
      <c r="E5" s="460" t="s">
        <v>137</v>
      </c>
      <c r="F5" s="460"/>
      <c r="G5" s="460"/>
      <c r="H5" s="460"/>
      <c r="I5" s="499" t="s">
        <v>137</v>
      </c>
      <c r="J5" s="499"/>
      <c r="K5" s="499"/>
      <c r="L5" s="499"/>
      <c r="M5" s="499"/>
      <c r="N5" s="571"/>
      <c r="O5" s="460"/>
      <c r="P5" s="460" t="s">
        <v>138</v>
      </c>
      <c r="Q5" s="460"/>
      <c r="R5" s="460"/>
      <c r="S5" s="460"/>
      <c r="T5" s="460"/>
      <c r="U5" s="460" t="s">
        <v>138</v>
      </c>
      <c r="V5" s="460"/>
      <c r="W5" s="460"/>
      <c r="X5" s="460"/>
      <c r="Y5" s="460"/>
      <c r="Z5" s="460" t="s">
        <v>138</v>
      </c>
      <c r="AA5" s="460"/>
      <c r="AB5" s="460"/>
      <c r="AC5" s="460"/>
      <c r="AD5" s="460"/>
      <c r="AE5" s="460" t="s">
        <v>138</v>
      </c>
      <c r="AF5" s="460"/>
      <c r="AG5" s="460"/>
      <c r="AH5" s="460"/>
      <c r="AI5" s="460"/>
      <c r="AJ5" s="460" t="s">
        <v>138</v>
      </c>
      <c r="AK5" s="460"/>
      <c r="AL5" s="460"/>
      <c r="AM5" s="460"/>
      <c r="AN5" s="460"/>
      <c r="AO5" s="460" t="s">
        <v>138</v>
      </c>
      <c r="AP5" s="460"/>
      <c r="AQ5" s="460"/>
      <c r="AR5" s="460"/>
      <c r="AS5" s="460"/>
      <c r="AT5" s="460" t="s">
        <v>138</v>
      </c>
      <c r="AU5" s="460"/>
      <c r="AV5" s="460"/>
      <c r="AW5" s="460"/>
      <c r="AX5" s="460"/>
    </row>
    <row r="6" spans="1:50" ht="14.25" hidden="1" customHeight="1" outlineLevel="1">
      <c r="A6" s="206"/>
      <c r="B6" s="460"/>
      <c r="C6" s="460"/>
      <c r="D6" s="460"/>
      <c r="E6" s="209" t="s">
        <v>139</v>
      </c>
      <c r="F6" s="209" t="s">
        <v>140</v>
      </c>
      <c r="G6" s="209" t="s">
        <v>141</v>
      </c>
      <c r="H6" s="460"/>
      <c r="I6" s="210" t="s">
        <v>139</v>
      </c>
      <c r="J6" s="210" t="s">
        <v>140</v>
      </c>
      <c r="K6" s="210" t="s">
        <v>141</v>
      </c>
      <c r="L6" s="499"/>
      <c r="M6" s="499"/>
      <c r="N6" s="571"/>
      <c r="O6" s="460"/>
      <c r="P6" s="209" t="s">
        <v>139</v>
      </c>
      <c r="Q6" s="209" t="s">
        <v>140</v>
      </c>
      <c r="R6" s="209" t="s">
        <v>141</v>
      </c>
      <c r="S6" s="211" t="s">
        <v>134</v>
      </c>
      <c r="T6" s="460"/>
      <c r="U6" s="209" t="s">
        <v>139</v>
      </c>
      <c r="V6" s="209" t="s">
        <v>140</v>
      </c>
      <c r="W6" s="209" t="s">
        <v>141</v>
      </c>
      <c r="X6" s="211" t="s">
        <v>134</v>
      </c>
      <c r="Y6" s="460"/>
      <c r="Z6" s="209" t="s">
        <v>139</v>
      </c>
      <c r="AA6" s="209" t="s">
        <v>140</v>
      </c>
      <c r="AB6" s="209" t="s">
        <v>141</v>
      </c>
      <c r="AC6" s="211" t="s">
        <v>134</v>
      </c>
      <c r="AD6" s="460"/>
      <c r="AE6" s="209" t="s">
        <v>139</v>
      </c>
      <c r="AF6" s="209" t="s">
        <v>140</v>
      </c>
      <c r="AG6" s="209" t="s">
        <v>141</v>
      </c>
      <c r="AH6" s="211" t="s">
        <v>134</v>
      </c>
      <c r="AI6" s="460"/>
      <c r="AJ6" s="209" t="s">
        <v>139</v>
      </c>
      <c r="AK6" s="209" t="s">
        <v>140</v>
      </c>
      <c r="AL6" s="209" t="s">
        <v>141</v>
      </c>
      <c r="AM6" s="211" t="s">
        <v>134</v>
      </c>
      <c r="AN6" s="460"/>
      <c r="AO6" s="209" t="s">
        <v>139</v>
      </c>
      <c r="AP6" s="209" t="s">
        <v>140</v>
      </c>
      <c r="AQ6" s="209" t="s">
        <v>141</v>
      </c>
      <c r="AR6" s="211" t="s">
        <v>134</v>
      </c>
      <c r="AS6" s="460"/>
      <c r="AT6" s="209" t="s">
        <v>139</v>
      </c>
      <c r="AU6" s="209" t="s">
        <v>140</v>
      </c>
      <c r="AV6" s="209" t="s">
        <v>141</v>
      </c>
      <c r="AW6" s="211" t="s">
        <v>134</v>
      </c>
      <c r="AX6" s="460"/>
    </row>
    <row r="7" spans="1:50" ht="14.25" hidden="1" customHeight="1" outlineLevel="1">
      <c r="B7" s="460" t="s">
        <v>249</v>
      </c>
      <c r="C7" s="209">
        <v>1</v>
      </c>
      <c r="D7" s="212" t="s">
        <v>250</v>
      </c>
      <c r="E7" s="213">
        <v>26</v>
      </c>
      <c r="F7" s="209">
        <v>2000</v>
      </c>
      <c r="G7" s="214">
        <f>F7/E7</f>
        <v>76.92307692307692</v>
      </c>
      <c r="H7" s="501">
        <f>AVERAGE(G7:G21)</f>
        <v>87.876637429067102</v>
      </c>
      <c r="I7" s="215">
        <f>AVERAGE(P7,U7,Z7,AE7,AJ7,AO7,AT7)</f>
        <v>26</v>
      </c>
      <c r="J7" s="215">
        <f>AVERAGE(Q7,V7,AA7,AF7,AK7,AP7,AU7)</f>
        <v>1731.7052981371837</v>
      </c>
      <c r="K7" s="216">
        <f>AVERAGE(R7,W7,AB7,AG7,AL7,AQ7,AV7)</f>
        <v>66.60404992835322</v>
      </c>
      <c r="L7" s="502">
        <f>IFERROR(AVERAGE(K7:K21),"-")</f>
        <v>74.391828924482638</v>
      </c>
      <c r="M7" s="215">
        <f>RANK(K7, K$7:$K$21)</f>
        <v>8</v>
      </c>
      <c r="N7" s="571"/>
      <c r="O7" s="460"/>
      <c r="P7" s="213"/>
      <c r="Q7" s="213"/>
      <c r="R7" s="214"/>
      <c r="S7" s="211"/>
      <c r="T7" s="501"/>
      <c r="U7" s="213"/>
      <c r="V7" s="213"/>
      <c r="W7" s="214"/>
      <c r="X7" s="211"/>
      <c r="Y7" s="501"/>
      <c r="Z7" s="209"/>
      <c r="AA7" s="213"/>
      <c r="AB7" s="214"/>
      <c r="AC7" s="211"/>
      <c r="AD7" s="501"/>
      <c r="AE7" s="213">
        <v>26</v>
      </c>
      <c r="AF7" s="213">
        <v>1730.4182509505708</v>
      </c>
      <c r="AG7" s="214">
        <v>66.554548113483492</v>
      </c>
      <c r="AH7" s="211">
        <f t="shared" ref="AH7:AH16" si="3">RANK(AG7, AG$7:AG$21)</f>
        <v>8</v>
      </c>
      <c r="AI7" s="501">
        <f>AVERAGE(AG7:AG21)</f>
        <v>74.419400792805817</v>
      </c>
      <c r="AJ7" s="209">
        <v>26</v>
      </c>
      <c r="AK7" s="213">
        <v>1730.798694850333</v>
      </c>
      <c r="AL7" s="214">
        <v>66.569180571166655</v>
      </c>
      <c r="AM7" s="211">
        <f t="shared" ref="AM7:AM16" si="4">RANK(AL7, AL$7:AL$21)</f>
        <v>8</v>
      </c>
      <c r="AN7" s="501">
        <f>AVERAGE(AL7:AL21)</f>
        <v>74.360636029876844</v>
      </c>
      <c r="AO7" s="209">
        <v>26</v>
      </c>
      <c r="AP7" s="213">
        <v>1731.4644351464433</v>
      </c>
      <c r="AQ7" s="214">
        <v>66.594785967170893</v>
      </c>
      <c r="AR7" s="211">
        <f t="shared" ref="AR7:AR16" si="5">RANK(AQ7, AQ$7:AQ$21)</f>
        <v>7</v>
      </c>
      <c r="AS7" s="501">
        <f>AVERAGE(AQ7:AQ21)</f>
        <v>74.000571450720926</v>
      </c>
      <c r="AT7" s="209">
        <v>26</v>
      </c>
      <c r="AU7" s="213">
        <v>1734.1398116013877</v>
      </c>
      <c r="AV7" s="214">
        <v>66.697685061591841</v>
      </c>
      <c r="AW7" s="211">
        <f t="shared" ref="AW7:AW16" si="6">RANK(AV7, AV$7:AV$21)</f>
        <v>7</v>
      </c>
      <c r="AX7" s="501">
        <f>AVERAGE(AV7:AV21)</f>
        <v>74.065441599437008</v>
      </c>
    </row>
    <row r="8" spans="1:50" ht="14.25" hidden="1" customHeight="1" outlineLevel="1">
      <c r="B8" s="460"/>
      <c r="C8" s="209">
        <v>2</v>
      </c>
      <c r="D8" s="212" t="s">
        <v>251</v>
      </c>
      <c r="E8" s="213">
        <v>26</v>
      </c>
      <c r="F8" s="209">
        <v>2000</v>
      </c>
      <c r="G8" s="214">
        <f t="shared" ref="G8:G16" si="7">F8/E8</f>
        <v>76.92307692307692</v>
      </c>
      <c r="H8" s="501"/>
      <c r="I8" s="215">
        <f t="shared" ref="I8:K16" si="8">AVERAGE(P8,U8,Z8,AE8,AJ8,AO8,AT8)</f>
        <v>26</v>
      </c>
      <c r="J8" s="215">
        <f t="shared" si="8"/>
        <v>1643.4830386150134</v>
      </c>
      <c r="K8" s="216">
        <f t="shared" si="8"/>
        <v>63.210886100577433</v>
      </c>
      <c r="L8" s="502"/>
      <c r="M8" s="215">
        <f>RANK(K8, K$7:$K$21)</f>
        <v>10</v>
      </c>
      <c r="N8" s="571"/>
      <c r="O8" s="460"/>
      <c r="P8" s="213"/>
      <c r="Q8" s="213"/>
      <c r="R8" s="214"/>
      <c r="S8" s="211"/>
      <c r="T8" s="501"/>
      <c r="U8" s="213"/>
      <c r="V8" s="213"/>
      <c r="W8" s="214"/>
      <c r="X8" s="211"/>
      <c r="Y8" s="501"/>
      <c r="Z8" s="209"/>
      <c r="AA8" s="213"/>
      <c r="AB8" s="214"/>
      <c r="AC8" s="211"/>
      <c r="AD8" s="501"/>
      <c r="AE8" s="213">
        <v>26</v>
      </c>
      <c r="AF8" s="213">
        <v>1641.6541353383448</v>
      </c>
      <c r="AG8" s="214">
        <v>63.140543666859415</v>
      </c>
      <c r="AH8" s="211">
        <f t="shared" si="3"/>
        <v>10</v>
      </c>
      <c r="AI8" s="501"/>
      <c r="AJ8" s="209">
        <v>26</v>
      </c>
      <c r="AK8" s="213">
        <v>1641.4366729678643</v>
      </c>
      <c r="AL8" s="214">
        <v>63.132179729533242</v>
      </c>
      <c r="AM8" s="211">
        <f t="shared" si="4"/>
        <v>10</v>
      </c>
      <c r="AN8" s="501"/>
      <c r="AO8" s="209">
        <v>26</v>
      </c>
      <c r="AP8" s="213">
        <v>1643.1490384615388</v>
      </c>
      <c r="AQ8" s="214">
        <v>63.198039940828416</v>
      </c>
      <c r="AR8" s="211">
        <f t="shared" si="5"/>
        <v>9</v>
      </c>
      <c r="AS8" s="501"/>
      <c r="AT8" s="209">
        <v>26</v>
      </c>
      <c r="AU8" s="213">
        <v>1647.6923076923056</v>
      </c>
      <c r="AV8" s="214">
        <v>63.372781065088674</v>
      </c>
      <c r="AW8" s="211">
        <f t="shared" si="6"/>
        <v>9</v>
      </c>
      <c r="AX8" s="501"/>
    </row>
    <row r="9" spans="1:50" ht="14.25" hidden="1" customHeight="1" outlineLevel="1">
      <c r="B9" s="460"/>
      <c r="C9" s="209">
        <v>3</v>
      </c>
      <c r="D9" s="212" t="s">
        <v>252</v>
      </c>
      <c r="E9" s="213">
        <v>24</v>
      </c>
      <c r="F9" s="209">
        <v>2000</v>
      </c>
      <c r="G9" s="214">
        <f t="shared" si="7"/>
        <v>83.333333333333329</v>
      </c>
      <c r="H9" s="501"/>
      <c r="I9" s="215">
        <f t="shared" si="8"/>
        <v>24</v>
      </c>
      <c r="J9" s="215">
        <f t="shared" si="8"/>
        <v>1687.079464860286</v>
      </c>
      <c r="K9" s="216">
        <f t="shared" si="8"/>
        <v>70.294977702511929</v>
      </c>
      <c r="L9" s="502"/>
      <c r="M9" s="215">
        <f>RANK(K9, K$7:$K$21)</f>
        <v>7</v>
      </c>
      <c r="N9" s="571"/>
      <c r="O9" s="460"/>
      <c r="P9" s="213"/>
      <c r="Q9" s="213"/>
      <c r="R9" s="214"/>
      <c r="S9" s="211"/>
      <c r="T9" s="501"/>
      <c r="U9" s="213"/>
      <c r="V9" s="213"/>
      <c r="W9" s="214"/>
      <c r="X9" s="211"/>
      <c r="Y9" s="501"/>
      <c r="Z9" s="209"/>
      <c r="AA9" s="213"/>
      <c r="AB9" s="214"/>
      <c r="AC9" s="211"/>
      <c r="AD9" s="501"/>
      <c r="AE9" s="213">
        <v>24</v>
      </c>
      <c r="AF9" s="213">
        <v>1687.8977427250486</v>
      </c>
      <c r="AG9" s="214">
        <v>70.329072613543687</v>
      </c>
      <c r="AH9" s="211">
        <f t="shared" si="3"/>
        <v>7</v>
      </c>
      <c r="AI9" s="501"/>
      <c r="AJ9" s="209">
        <v>24</v>
      </c>
      <c r="AK9" s="213">
        <v>1686.1849096705648</v>
      </c>
      <c r="AL9" s="214">
        <v>70.257704569606872</v>
      </c>
      <c r="AM9" s="211">
        <f t="shared" si="4"/>
        <v>7</v>
      </c>
      <c r="AN9" s="501"/>
      <c r="AO9" s="209">
        <v>24</v>
      </c>
      <c r="AP9" s="213">
        <v>1686.3993861500094</v>
      </c>
      <c r="AQ9" s="214">
        <v>70.266641089583729</v>
      </c>
      <c r="AR9" s="211">
        <f t="shared" si="5"/>
        <v>6</v>
      </c>
      <c r="AS9" s="501"/>
      <c r="AT9" s="209">
        <v>24</v>
      </c>
      <c r="AU9" s="213">
        <v>1687.8358208955219</v>
      </c>
      <c r="AV9" s="214">
        <v>70.326492537313413</v>
      </c>
      <c r="AW9" s="211">
        <f t="shared" si="6"/>
        <v>6</v>
      </c>
      <c r="AX9" s="501"/>
    </row>
    <row r="10" spans="1:50" ht="14.25" hidden="1" customHeight="1" outlineLevel="1">
      <c r="B10" s="460"/>
      <c r="C10" s="209">
        <v>4</v>
      </c>
      <c r="D10" s="212" t="s">
        <v>253</v>
      </c>
      <c r="E10" s="213">
        <v>21</v>
      </c>
      <c r="F10" s="209">
        <v>2000</v>
      </c>
      <c r="G10" s="214">
        <f t="shared" si="7"/>
        <v>95.238095238095241</v>
      </c>
      <c r="H10" s="501"/>
      <c r="I10" s="215">
        <f t="shared" si="8"/>
        <v>21</v>
      </c>
      <c r="J10" s="215">
        <f t="shared" si="8"/>
        <v>1630.4260486611047</v>
      </c>
      <c r="K10" s="216">
        <f t="shared" si="8"/>
        <v>77.639335650528793</v>
      </c>
      <c r="L10" s="502"/>
      <c r="M10" s="215">
        <f>RANK(K10, K$7:$K$21)</f>
        <v>2</v>
      </c>
      <c r="N10" s="571"/>
      <c r="O10" s="460"/>
      <c r="P10" s="213"/>
      <c r="Q10" s="213"/>
      <c r="R10" s="214"/>
      <c r="S10" s="211"/>
      <c r="T10" s="501"/>
      <c r="U10" s="213"/>
      <c r="V10" s="213"/>
      <c r="W10" s="214"/>
      <c r="X10" s="211"/>
      <c r="Y10" s="501"/>
      <c r="Z10" s="209"/>
      <c r="AA10" s="213"/>
      <c r="AB10" s="214"/>
      <c r="AC10" s="211"/>
      <c r="AD10" s="501"/>
      <c r="AE10" s="213">
        <v>21</v>
      </c>
      <c r="AF10" s="213">
        <v>1630.9023485784917</v>
      </c>
      <c r="AG10" s="214">
        <v>77.662016598975796</v>
      </c>
      <c r="AH10" s="211">
        <f t="shared" si="3"/>
        <v>2</v>
      </c>
      <c r="AI10" s="501"/>
      <c r="AJ10" s="209">
        <v>21</v>
      </c>
      <c r="AK10" s="213">
        <v>1629.9497487437175</v>
      </c>
      <c r="AL10" s="214">
        <v>77.616654702081789</v>
      </c>
      <c r="AM10" s="211">
        <f t="shared" si="4"/>
        <v>2</v>
      </c>
      <c r="AN10" s="501"/>
      <c r="AO10" s="209"/>
      <c r="AP10" s="213"/>
      <c r="AQ10" s="214"/>
      <c r="AR10" s="211"/>
      <c r="AS10" s="501"/>
      <c r="AT10" s="209"/>
      <c r="AU10" s="213"/>
      <c r="AV10" s="214"/>
      <c r="AW10" s="211"/>
      <c r="AX10" s="501"/>
    </row>
    <row r="11" spans="1:50" ht="14.25" hidden="1" customHeight="1" outlineLevel="1">
      <c r="B11" s="460"/>
      <c r="C11" s="209">
        <v>5</v>
      </c>
      <c r="D11" s="212" t="s">
        <v>254</v>
      </c>
      <c r="E11" s="213">
        <v>17</v>
      </c>
      <c r="F11" s="209">
        <v>2000</v>
      </c>
      <c r="G11" s="214">
        <f t="shared" si="7"/>
        <v>117.64705882352941</v>
      </c>
      <c r="H11" s="501"/>
      <c r="I11" s="215">
        <f t="shared" si="8"/>
        <v>17</v>
      </c>
      <c r="J11" s="215">
        <f t="shared" si="8"/>
        <v>1711.2530260962249</v>
      </c>
      <c r="K11" s="216">
        <f t="shared" si="8"/>
        <v>100.66194271154264</v>
      </c>
      <c r="L11" s="502"/>
      <c r="M11" s="215">
        <f>RANK(K11, K$7:$K$21)</f>
        <v>1</v>
      </c>
      <c r="N11" s="571"/>
      <c r="O11" s="460"/>
      <c r="P11" s="213"/>
      <c r="Q11" s="213"/>
      <c r="R11" s="214"/>
      <c r="S11" s="211"/>
      <c r="T11" s="501"/>
      <c r="U11" s="213"/>
      <c r="V11" s="213"/>
      <c r="W11" s="214"/>
      <c r="X11" s="211"/>
      <c r="Y11" s="501"/>
      <c r="Z11" s="209"/>
      <c r="AA11" s="213"/>
      <c r="AB11" s="214"/>
      <c r="AC11" s="211"/>
      <c r="AD11" s="501"/>
      <c r="AE11" s="213">
        <v>17</v>
      </c>
      <c r="AF11" s="213">
        <v>1712.3938879456725</v>
      </c>
      <c r="AG11" s="214">
        <v>100.72905223209838</v>
      </c>
      <c r="AH11" s="211">
        <f t="shared" si="3"/>
        <v>1</v>
      </c>
      <c r="AI11" s="501"/>
      <c r="AJ11" s="209">
        <v>17</v>
      </c>
      <c r="AK11" s="213">
        <v>1711.3138686131383</v>
      </c>
      <c r="AL11" s="214">
        <v>100.66552168312579</v>
      </c>
      <c r="AM11" s="211">
        <f t="shared" si="4"/>
        <v>1</v>
      </c>
      <c r="AN11" s="501"/>
      <c r="AO11" s="209">
        <v>17</v>
      </c>
      <c r="AP11" s="213">
        <v>1710.0000000000016</v>
      </c>
      <c r="AQ11" s="214">
        <v>100.58823529411774</v>
      </c>
      <c r="AR11" s="211">
        <f t="shared" si="5"/>
        <v>1</v>
      </c>
      <c r="AS11" s="501"/>
      <c r="AT11" s="209">
        <v>17</v>
      </c>
      <c r="AU11" s="213">
        <v>1711.3043478260868</v>
      </c>
      <c r="AV11" s="214">
        <v>100.66496163682864</v>
      </c>
      <c r="AW11" s="211">
        <f t="shared" si="6"/>
        <v>1</v>
      </c>
      <c r="AX11" s="501"/>
    </row>
    <row r="12" spans="1:50" ht="14.25" hidden="1" customHeight="1" outlineLevel="1">
      <c r="B12" s="460"/>
      <c r="C12" s="209">
        <v>6</v>
      </c>
      <c r="D12" s="212" t="s">
        <v>255</v>
      </c>
      <c r="E12" s="213">
        <v>26</v>
      </c>
      <c r="F12" s="209">
        <v>2000</v>
      </c>
      <c r="G12" s="214">
        <f t="shared" si="7"/>
        <v>76.92307692307692</v>
      </c>
      <c r="H12" s="501"/>
      <c r="I12" s="215">
        <f t="shared" si="8"/>
        <v>26</v>
      </c>
      <c r="J12" s="215">
        <f t="shared" si="8"/>
        <v>1698.6131235212088</v>
      </c>
      <c r="K12" s="216">
        <f t="shared" si="8"/>
        <v>65.331273981584957</v>
      </c>
      <c r="L12" s="502"/>
      <c r="M12" s="215">
        <f>RANK(K12, K$7:$K$21)</f>
        <v>9</v>
      </c>
      <c r="N12" s="571"/>
      <c r="O12" s="460"/>
      <c r="P12" s="213"/>
      <c r="Q12" s="213"/>
      <c r="R12" s="214"/>
      <c r="S12" s="211"/>
      <c r="T12" s="501"/>
      <c r="U12" s="213"/>
      <c r="V12" s="213"/>
      <c r="W12" s="214"/>
      <c r="X12" s="211"/>
      <c r="Y12" s="501"/>
      <c r="Z12" s="209"/>
      <c r="AA12" s="213"/>
      <c r="AB12" s="214"/>
      <c r="AC12" s="211"/>
      <c r="AD12" s="501"/>
      <c r="AE12" s="213">
        <v>26</v>
      </c>
      <c r="AF12" s="213">
        <v>1699.9616711383683</v>
      </c>
      <c r="AG12" s="214">
        <v>65.383141197629556</v>
      </c>
      <c r="AH12" s="211">
        <f t="shared" si="3"/>
        <v>9</v>
      </c>
      <c r="AI12" s="501"/>
      <c r="AJ12" s="209">
        <v>26</v>
      </c>
      <c r="AK12" s="213">
        <v>1698.3913424978061</v>
      </c>
      <c r="AL12" s="214">
        <v>65.322743942223312</v>
      </c>
      <c r="AM12" s="211">
        <f t="shared" si="4"/>
        <v>9</v>
      </c>
      <c r="AN12" s="501"/>
      <c r="AO12" s="209">
        <v>26</v>
      </c>
      <c r="AP12" s="213">
        <v>1697.4918855119527</v>
      </c>
      <c r="AQ12" s="214">
        <v>65.288149442767406</v>
      </c>
      <c r="AR12" s="211">
        <f t="shared" si="5"/>
        <v>8</v>
      </c>
      <c r="AS12" s="501"/>
      <c r="AT12" s="209">
        <v>26</v>
      </c>
      <c r="AU12" s="213">
        <v>1698.607594936708</v>
      </c>
      <c r="AV12" s="214">
        <v>65.33106134371954</v>
      </c>
      <c r="AW12" s="211">
        <f t="shared" si="6"/>
        <v>8</v>
      </c>
      <c r="AX12" s="501"/>
    </row>
    <row r="13" spans="1:50" ht="14.25" hidden="1" customHeight="1" outlineLevel="1">
      <c r="B13" s="460"/>
      <c r="C13" s="209">
        <v>7</v>
      </c>
      <c r="D13" s="212" t="s">
        <v>256</v>
      </c>
      <c r="E13" s="213">
        <v>23</v>
      </c>
      <c r="F13" s="209">
        <v>2000</v>
      </c>
      <c r="G13" s="214">
        <f t="shared" si="7"/>
        <v>86.956521739130437</v>
      </c>
      <c r="H13" s="501"/>
      <c r="I13" s="215">
        <f t="shared" si="8"/>
        <v>23</v>
      </c>
      <c r="J13" s="215">
        <f t="shared" si="8"/>
        <v>1705.4113612987096</v>
      </c>
      <c r="K13" s="216">
        <f t="shared" si="8"/>
        <v>74.148320056465636</v>
      </c>
      <c r="L13" s="502"/>
      <c r="M13" s="215">
        <f>RANK(K13, K$7:$K$21)</f>
        <v>6</v>
      </c>
      <c r="N13" s="571"/>
      <c r="O13" s="460"/>
      <c r="P13" s="213"/>
      <c r="Q13" s="213"/>
      <c r="R13" s="214"/>
      <c r="S13" s="211"/>
      <c r="T13" s="501"/>
      <c r="U13" s="213"/>
      <c r="V13" s="213"/>
      <c r="W13" s="214"/>
      <c r="X13" s="211"/>
      <c r="Y13" s="501"/>
      <c r="Z13" s="209"/>
      <c r="AA13" s="213"/>
      <c r="AB13" s="214"/>
      <c r="AC13" s="211"/>
      <c r="AD13" s="501"/>
      <c r="AE13" s="213">
        <v>23</v>
      </c>
      <c r="AF13" s="213">
        <v>1707.6923076923072</v>
      </c>
      <c r="AG13" s="214">
        <v>74.247491638795964</v>
      </c>
      <c r="AH13" s="211">
        <f t="shared" si="3"/>
        <v>6</v>
      </c>
      <c r="AI13" s="501"/>
      <c r="AJ13" s="209">
        <v>23</v>
      </c>
      <c r="AK13" s="213">
        <v>1705.4155495978575</v>
      </c>
      <c r="AL13" s="214">
        <v>74.148502156428592</v>
      </c>
      <c r="AM13" s="211">
        <f t="shared" si="4"/>
        <v>6</v>
      </c>
      <c r="AN13" s="501"/>
      <c r="AO13" s="209">
        <v>23</v>
      </c>
      <c r="AP13" s="213">
        <v>1704.1582150101394</v>
      </c>
      <c r="AQ13" s="214">
        <v>74.093835435223454</v>
      </c>
      <c r="AR13" s="211">
        <f t="shared" si="5"/>
        <v>5</v>
      </c>
      <c r="AS13" s="501"/>
      <c r="AT13" s="209">
        <v>23</v>
      </c>
      <c r="AU13" s="213">
        <v>1704.3793728945341</v>
      </c>
      <c r="AV13" s="214">
        <v>74.103450995414519</v>
      </c>
      <c r="AW13" s="211">
        <f t="shared" si="6"/>
        <v>5</v>
      </c>
      <c r="AX13" s="501"/>
    </row>
    <row r="14" spans="1:50" ht="14.25" hidden="1" customHeight="1" outlineLevel="1">
      <c r="B14" s="460"/>
      <c r="C14" s="209">
        <v>8</v>
      </c>
      <c r="D14" s="212" t="s">
        <v>257</v>
      </c>
      <c r="E14" s="213">
        <v>23</v>
      </c>
      <c r="F14" s="209">
        <v>2000</v>
      </c>
      <c r="G14" s="214">
        <f t="shared" si="7"/>
        <v>86.956521739130437</v>
      </c>
      <c r="H14" s="501"/>
      <c r="I14" s="215">
        <f t="shared" si="8"/>
        <v>23</v>
      </c>
      <c r="J14" s="215">
        <f t="shared" si="8"/>
        <v>1713.5440043230587</v>
      </c>
      <c r="K14" s="216">
        <f t="shared" si="8"/>
        <v>74.501913231437328</v>
      </c>
      <c r="L14" s="502"/>
      <c r="M14" s="215">
        <f>RANK(K14, K$7:$K$21)</f>
        <v>4</v>
      </c>
      <c r="N14" s="571"/>
      <c r="O14" s="460"/>
      <c r="P14" s="213"/>
      <c r="Q14" s="213"/>
      <c r="R14" s="214"/>
      <c r="S14" s="211"/>
      <c r="T14" s="501"/>
      <c r="U14" s="213"/>
      <c r="V14" s="213"/>
      <c r="W14" s="214"/>
      <c r="X14" s="211"/>
      <c r="Y14" s="501"/>
      <c r="Z14" s="209"/>
      <c r="AA14" s="213"/>
      <c r="AB14" s="214"/>
      <c r="AC14" s="211"/>
      <c r="AD14" s="501"/>
      <c r="AE14" s="213">
        <v>23</v>
      </c>
      <c r="AF14" s="213">
        <v>1714.1552511415557</v>
      </c>
      <c r="AG14" s="214">
        <v>74.528489180067638</v>
      </c>
      <c r="AH14" s="211">
        <f t="shared" si="3"/>
        <v>5</v>
      </c>
      <c r="AI14" s="501"/>
      <c r="AJ14" s="209">
        <v>23</v>
      </c>
      <c r="AK14" s="213">
        <v>1712.5151883353572</v>
      </c>
      <c r="AL14" s="214">
        <v>74.457182101537271</v>
      </c>
      <c r="AM14" s="211">
        <f t="shared" si="4"/>
        <v>4</v>
      </c>
      <c r="AN14" s="501"/>
      <c r="AO14" s="209">
        <v>23</v>
      </c>
      <c r="AP14" s="213">
        <v>1713.0851455952798</v>
      </c>
      <c r="AQ14" s="214">
        <v>74.481962851968689</v>
      </c>
      <c r="AR14" s="211">
        <f t="shared" si="5"/>
        <v>3</v>
      </c>
      <c r="AS14" s="501"/>
      <c r="AT14" s="209">
        <v>23</v>
      </c>
      <c r="AU14" s="213">
        <v>1714.4204322200417</v>
      </c>
      <c r="AV14" s="214">
        <v>74.540018792175729</v>
      </c>
      <c r="AW14" s="211">
        <f t="shared" si="6"/>
        <v>3</v>
      </c>
      <c r="AX14" s="501"/>
    </row>
    <row r="15" spans="1:50" ht="14.25" hidden="1" customHeight="1" outlineLevel="1">
      <c r="B15" s="460"/>
      <c r="C15" s="209">
        <v>9</v>
      </c>
      <c r="D15" s="212" t="s">
        <v>258</v>
      </c>
      <c r="E15" s="213">
        <v>23</v>
      </c>
      <c r="F15" s="209">
        <v>2000</v>
      </c>
      <c r="G15" s="214">
        <f t="shared" si="7"/>
        <v>86.956521739130437</v>
      </c>
      <c r="H15" s="501"/>
      <c r="I15" s="215">
        <f t="shared" si="8"/>
        <v>23</v>
      </c>
      <c r="J15" s="215">
        <f t="shared" si="8"/>
        <v>1712.1119382508746</v>
      </c>
      <c r="K15" s="216">
        <f t="shared" si="8"/>
        <v>74.43964948916846</v>
      </c>
      <c r="L15" s="502"/>
      <c r="M15" s="215">
        <f>RANK(K15, K$7:$K$21)</f>
        <v>5</v>
      </c>
      <c r="N15" s="571"/>
      <c r="O15" s="460"/>
      <c r="P15" s="213"/>
      <c r="Q15" s="213"/>
      <c r="R15" s="214"/>
      <c r="S15" s="211"/>
      <c r="T15" s="501"/>
      <c r="U15" s="213"/>
      <c r="V15" s="213"/>
      <c r="W15" s="214"/>
      <c r="X15" s="211"/>
      <c r="Y15" s="501"/>
      <c r="Z15" s="209"/>
      <c r="AA15" s="213"/>
      <c r="AB15" s="214"/>
      <c r="AC15" s="211"/>
      <c r="AD15" s="501"/>
      <c r="AE15" s="213">
        <v>23</v>
      </c>
      <c r="AF15" s="213">
        <v>1714.2857142857167</v>
      </c>
      <c r="AG15" s="214">
        <v>74.534161490683331</v>
      </c>
      <c r="AH15" s="211">
        <f t="shared" si="3"/>
        <v>4</v>
      </c>
      <c r="AI15" s="501"/>
      <c r="AJ15" s="209">
        <v>23</v>
      </c>
      <c r="AK15" s="213">
        <v>1710.3862660944183</v>
      </c>
      <c r="AL15" s="214">
        <v>74.364620264974704</v>
      </c>
      <c r="AM15" s="211">
        <f t="shared" si="4"/>
        <v>5</v>
      </c>
      <c r="AN15" s="501"/>
      <c r="AO15" s="209">
        <v>23</v>
      </c>
      <c r="AP15" s="213">
        <v>1711.0985915492963</v>
      </c>
      <c r="AQ15" s="214">
        <v>74.395590936925927</v>
      </c>
      <c r="AR15" s="211">
        <f t="shared" si="5"/>
        <v>4</v>
      </c>
      <c r="AS15" s="501"/>
      <c r="AT15" s="209">
        <v>23</v>
      </c>
      <c r="AU15" s="213">
        <v>1712.6771810740668</v>
      </c>
      <c r="AV15" s="214">
        <v>74.464225264089862</v>
      </c>
      <c r="AW15" s="211">
        <f t="shared" si="6"/>
        <v>4</v>
      </c>
      <c r="AX15" s="501"/>
    </row>
    <row r="16" spans="1:50" ht="14.25" hidden="1" customHeight="1" outlineLevel="1">
      <c r="B16" s="460"/>
      <c r="C16" s="209">
        <v>10</v>
      </c>
      <c r="D16" s="212" t="s">
        <v>259</v>
      </c>
      <c r="E16" s="213">
        <v>22</v>
      </c>
      <c r="F16" s="209">
        <v>2000</v>
      </c>
      <c r="G16" s="214">
        <f t="shared" si="7"/>
        <v>90.909090909090907</v>
      </c>
      <c r="H16" s="501"/>
      <c r="I16" s="215">
        <f t="shared" si="8"/>
        <v>22</v>
      </c>
      <c r="J16" s="215">
        <f t="shared" si="8"/>
        <v>1695.8906886384325</v>
      </c>
      <c r="K16" s="216">
        <f t="shared" si="8"/>
        <v>77.085940392656028</v>
      </c>
      <c r="L16" s="502"/>
      <c r="M16" s="215">
        <f>RANK(K16, K$7:$K$21)</f>
        <v>3</v>
      </c>
      <c r="N16" s="571"/>
      <c r="O16" s="460"/>
      <c r="P16" s="213"/>
      <c r="Q16" s="213"/>
      <c r="R16" s="214"/>
      <c r="S16" s="211"/>
      <c r="T16" s="501"/>
      <c r="U16" s="213"/>
      <c r="V16" s="213"/>
      <c r="W16" s="214"/>
      <c r="X16" s="211"/>
      <c r="Y16" s="501"/>
      <c r="Z16" s="209"/>
      <c r="AA16" s="213"/>
      <c r="AB16" s="214"/>
      <c r="AC16" s="211"/>
      <c r="AD16" s="501"/>
      <c r="AE16" s="213">
        <v>22</v>
      </c>
      <c r="AF16" s="213">
        <v>1695.8808063102574</v>
      </c>
      <c r="AG16" s="214">
        <v>77.085491195920795</v>
      </c>
      <c r="AH16" s="211">
        <f t="shared" si="3"/>
        <v>3</v>
      </c>
      <c r="AI16" s="501"/>
      <c r="AJ16" s="209">
        <v>22</v>
      </c>
      <c r="AK16" s="213">
        <v>1695.585552717986</v>
      </c>
      <c r="AL16" s="214">
        <v>77.072070578090276</v>
      </c>
      <c r="AM16" s="211">
        <f t="shared" si="4"/>
        <v>3</v>
      </c>
      <c r="AN16" s="501"/>
      <c r="AO16" s="209">
        <v>22</v>
      </c>
      <c r="AP16" s="213">
        <v>1696.1538461538471</v>
      </c>
      <c r="AQ16" s="214">
        <v>77.097902097902136</v>
      </c>
      <c r="AR16" s="211">
        <f t="shared" si="5"/>
        <v>2</v>
      </c>
      <c r="AS16" s="501"/>
      <c r="AT16" s="209">
        <v>22</v>
      </c>
      <c r="AU16" s="213">
        <v>1695.9425493716394</v>
      </c>
      <c r="AV16" s="214">
        <v>77.088297698710889</v>
      </c>
      <c r="AW16" s="211">
        <f t="shared" si="6"/>
        <v>2</v>
      </c>
      <c r="AX16" s="501"/>
    </row>
    <row r="17" spans="2:50" ht="14.25" hidden="1" customHeight="1" outlineLevel="1">
      <c r="B17" s="460"/>
      <c r="C17" s="209">
        <v>11</v>
      </c>
      <c r="D17" s="212"/>
      <c r="E17" s="213"/>
      <c r="F17" s="209"/>
      <c r="G17" s="214"/>
      <c r="H17" s="501"/>
      <c r="I17" s="215"/>
      <c r="J17" s="215"/>
      <c r="K17" s="216"/>
      <c r="L17" s="502"/>
      <c r="M17" s="215"/>
      <c r="N17" s="571"/>
      <c r="O17" s="460"/>
      <c r="P17" s="209"/>
      <c r="Q17" s="209"/>
      <c r="R17" s="209"/>
      <c r="S17" s="211"/>
      <c r="T17" s="501"/>
      <c r="U17" s="209"/>
      <c r="V17" s="209"/>
      <c r="W17" s="209"/>
      <c r="X17" s="211"/>
      <c r="Y17" s="501"/>
      <c r="Z17" s="209"/>
      <c r="AA17" s="209"/>
      <c r="AB17" s="209"/>
      <c r="AC17" s="211"/>
      <c r="AD17" s="501"/>
      <c r="AE17" s="209"/>
      <c r="AF17" s="213"/>
      <c r="AG17" s="214"/>
      <c r="AH17" s="211"/>
      <c r="AI17" s="501"/>
      <c r="AJ17" s="209"/>
      <c r="AK17" s="209"/>
      <c r="AL17" s="209"/>
      <c r="AM17" s="211"/>
      <c r="AN17" s="501"/>
      <c r="AO17" s="209"/>
      <c r="AP17" s="213"/>
      <c r="AQ17" s="214"/>
      <c r="AR17" s="211"/>
      <c r="AS17" s="501"/>
      <c r="AT17" s="209"/>
      <c r="AU17" s="213"/>
      <c r="AV17" s="214"/>
      <c r="AW17" s="211"/>
      <c r="AX17" s="501"/>
    </row>
    <row r="18" spans="2:50" ht="14.25" hidden="1" customHeight="1" outlineLevel="1">
      <c r="B18" s="460"/>
      <c r="C18" s="209">
        <v>12</v>
      </c>
      <c r="D18" s="212"/>
      <c r="E18" s="213"/>
      <c r="F18" s="209"/>
      <c r="G18" s="214"/>
      <c r="H18" s="501"/>
      <c r="I18" s="215"/>
      <c r="J18" s="215"/>
      <c r="K18" s="216"/>
      <c r="L18" s="502"/>
      <c r="M18" s="215"/>
      <c r="N18" s="571"/>
      <c r="O18" s="460"/>
      <c r="P18" s="209"/>
      <c r="Q18" s="209"/>
      <c r="R18" s="209"/>
      <c r="S18" s="211"/>
      <c r="T18" s="501"/>
      <c r="U18" s="209"/>
      <c r="V18" s="209"/>
      <c r="W18" s="209"/>
      <c r="X18" s="211"/>
      <c r="Y18" s="501"/>
      <c r="Z18" s="209"/>
      <c r="AA18" s="209"/>
      <c r="AB18" s="209"/>
      <c r="AC18" s="211"/>
      <c r="AD18" s="501"/>
      <c r="AE18" s="209"/>
      <c r="AF18" s="213"/>
      <c r="AG18" s="214"/>
      <c r="AH18" s="211"/>
      <c r="AI18" s="501"/>
      <c r="AJ18" s="209"/>
      <c r="AK18" s="209"/>
      <c r="AL18" s="209"/>
      <c r="AM18" s="211"/>
      <c r="AN18" s="501"/>
      <c r="AO18" s="209"/>
      <c r="AP18" s="213"/>
      <c r="AQ18" s="214"/>
      <c r="AR18" s="211"/>
      <c r="AS18" s="501"/>
      <c r="AT18" s="209"/>
      <c r="AU18" s="213"/>
      <c r="AV18" s="214"/>
      <c r="AW18" s="211"/>
      <c r="AX18" s="501"/>
    </row>
    <row r="19" spans="2:50" ht="14.25" hidden="1" customHeight="1" outlineLevel="1">
      <c r="B19" s="460"/>
      <c r="C19" s="209">
        <v>13</v>
      </c>
      <c r="D19" s="212"/>
      <c r="E19" s="213"/>
      <c r="F19" s="209"/>
      <c r="G19" s="214"/>
      <c r="H19" s="501"/>
      <c r="I19" s="215"/>
      <c r="J19" s="215"/>
      <c r="K19" s="216"/>
      <c r="L19" s="502"/>
      <c r="M19" s="215"/>
      <c r="N19" s="571"/>
      <c r="O19" s="460"/>
      <c r="P19" s="209"/>
      <c r="Q19" s="209"/>
      <c r="R19" s="209"/>
      <c r="S19" s="211"/>
      <c r="T19" s="501"/>
      <c r="U19" s="209"/>
      <c r="V19" s="209"/>
      <c r="W19" s="209"/>
      <c r="X19" s="211"/>
      <c r="Y19" s="501"/>
      <c r="Z19" s="209"/>
      <c r="AA19" s="209"/>
      <c r="AB19" s="209"/>
      <c r="AC19" s="211"/>
      <c r="AD19" s="501"/>
      <c r="AE19" s="209"/>
      <c r="AF19" s="213"/>
      <c r="AG19" s="214"/>
      <c r="AH19" s="211"/>
      <c r="AI19" s="501"/>
      <c r="AJ19" s="209"/>
      <c r="AK19" s="209"/>
      <c r="AL19" s="209"/>
      <c r="AM19" s="211"/>
      <c r="AN19" s="501"/>
      <c r="AO19" s="209"/>
      <c r="AP19" s="213"/>
      <c r="AQ19" s="214"/>
      <c r="AR19" s="211"/>
      <c r="AS19" s="501"/>
      <c r="AT19" s="209"/>
      <c r="AU19" s="213"/>
      <c r="AV19" s="214"/>
      <c r="AW19" s="211"/>
      <c r="AX19" s="501"/>
    </row>
    <row r="20" spans="2:50" ht="14.25" hidden="1" customHeight="1" outlineLevel="1">
      <c r="B20" s="460"/>
      <c r="C20" s="209">
        <v>14</v>
      </c>
      <c r="D20" s="212"/>
      <c r="E20" s="213"/>
      <c r="F20" s="209"/>
      <c r="G20" s="214"/>
      <c r="H20" s="501"/>
      <c r="I20" s="215"/>
      <c r="J20" s="215"/>
      <c r="K20" s="216"/>
      <c r="L20" s="502"/>
      <c r="M20" s="215"/>
      <c r="N20" s="571"/>
      <c r="O20" s="460"/>
      <c r="P20" s="209"/>
      <c r="Q20" s="209"/>
      <c r="R20" s="209"/>
      <c r="S20" s="211"/>
      <c r="T20" s="501"/>
      <c r="U20" s="209"/>
      <c r="V20" s="209"/>
      <c r="W20" s="209"/>
      <c r="X20" s="211"/>
      <c r="Y20" s="501"/>
      <c r="Z20" s="209"/>
      <c r="AA20" s="209"/>
      <c r="AB20" s="209"/>
      <c r="AC20" s="211"/>
      <c r="AD20" s="501"/>
      <c r="AE20" s="209"/>
      <c r="AF20" s="213"/>
      <c r="AG20" s="214"/>
      <c r="AH20" s="211"/>
      <c r="AI20" s="501"/>
      <c r="AJ20" s="209"/>
      <c r="AK20" s="209"/>
      <c r="AL20" s="209"/>
      <c r="AM20" s="211"/>
      <c r="AN20" s="501"/>
      <c r="AO20" s="209"/>
      <c r="AP20" s="213"/>
      <c r="AQ20" s="214"/>
      <c r="AR20" s="211"/>
      <c r="AS20" s="501"/>
      <c r="AT20" s="209"/>
      <c r="AU20" s="213"/>
      <c r="AV20" s="214"/>
      <c r="AW20" s="211"/>
      <c r="AX20" s="501"/>
    </row>
    <row r="21" spans="2:50" ht="14.25" hidden="1" customHeight="1" outlineLevel="1">
      <c r="B21" s="460"/>
      <c r="C21" s="209">
        <v>15</v>
      </c>
      <c r="D21" s="212"/>
      <c r="E21" s="213"/>
      <c r="F21" s="209"/>
      <c r="G21" s="214"/>
      <c r="H21" s="501"/>
      <c r="I21" s="215"/>
      <c r="J21" s="215"/>
      <c r="K21" s="216"/>
      <c r="L21" s="502"/>
      <c r="M21" s="215"/>
      <c r="N21" s="571"/>
      <c r="O21" s="460"/>
      <c r="P21" s="209"/>
      <c r="Q21" s="209"/>
      <c r="R21" s="209"/>
      <c r="S21" s="211"/>
      <c r="T21" s="501"/>
      <c r="U21" s="209"/>
      <c r="V21" s="209"/>
      <c r="W21" s="209"/>
      <c r="X21" s="211"/>
      <c r="Y21" s="501"/>
      <c r="Z21" s="209"/>
      <c r="AA21" s="209"/>
      <c r="AB21" s="209"/>
      <c r="AC21" s="211"/>
      <c r="AD21" s="501"/>
      <c r="AE21" s="209"/>
      <c r="AF21" s="213"/>
      <c r="AG21" s="214"/>
      <c r="AH21" s="211"/>
      <c r="AI21" s="501"/>
      <c r="AJ21" s="209"/>
      <c r="AK21" s="209"/>
      <c r="AL21" s="209"/>
      <c r="AM21" s="211"/>
      <c r="AN21" s="501"/>
      <c r="AO21" s="209"/>
      <c r="AP21" s="213"/>
      <c r="AQ21" s="214"/>
      <c r="AR21" s="211"/>
      <c r="AS21" s="501"/>
      <c r="AT21" s="209"/>
      <c r="AU21" s="213"/>
      <c r="AV21" s="214"/>
      <c r="AW21" s="211"/>
      <c r="AX21" s="501"/>
    </row>
    <row r="22" spans="2:50" ht="14.25" hidden="1" customHeight="1" outlineLevel="1" collapsed="1">
      <c r="B22" s="553" t="s">
        <v>170</v>
      </c>
      <c r="C22" s="554"/>
      <c r="D22" s="554"/>
      <c r="E22" s="554"/>
      <c r="F22" s="554"/>
      <c r="G22" s="554"/>
      <c r="H22" s="554"/>
      <c r="I22" s="195"/>
      <c r="J22" s="195"/>
      <c r="K22" s="195"/>
      <c r="L22" s="195"/>
      <c r="M22" s="219"/>
      <c r="N22" s="460" t="s">
        <v>128</v>
      </c>
      <c r="O22" s="460" t="s">
        <v>77</v>
      </c>
      <c r="P22" s="559">
        <f>AT2+1</f>
        <v>45874</v>
      </c>
      <c r="Q22" s="560"/>
      <c r="R22" s="560"/>
      <c r="S22" s="560"/>
      <c r="T22" s="560"/>
      <c r="U22" s="561">
        <f>P22+1</f>
        <v>45875</v>
      </c>
      <c r="V22" s="562"/>
      <c r="W22" s="562"/>
      <c r="X22" s="562"/>
      <c r="Y22" s="562"/>
      <c r="Z22" s="559">
        <f t="shared" ref="Z22" si="9">U22+1</f>
        <v>45876</v>
      </c>
      <c r="AA22" s="560"/>
      <c r="AB22" s="560"/>
      <c r="AC22" s="560"/>
      <c r="AD22" s="560"/>
      <c r="AE22" s="561">
        <f t="shared" ref="AE22" si="10">Z22+1</f>
        <v>45877</v>
      </c>
      <c r="AF22" s="562"/>
      <c r="AG22" s="562"/>
      <c r="AH22" s="562"/>
      <c r="AI22" s="562"/>
      <c r="AJ22" s="559">
        <f t="shared" ref="AJ22" si="11">AE22+1</f>
        <v>45878</v>
      </c>
      <c r="AK22" s="559"/>
      <c r="AL22" s="559"/>
      <c r="AM22" s="559"/>
      <c r="AN22" s="559"/>
      <c r="AO22" s="561">
        <f t="shared" ref="AO22" si="12">AJ22+1</f>
        <v>45879</v>
      </c>
      <c r="AP22" s="562"/>
      <c r="AQ22" s="562"/>
      <c r="AR22" s="562"/>
      <c r="AS22" s="562"/>
      <c r="AT22" s="559">
        <f t="shared" ref="AT22" si="13">AO22+1</f>
        <v>45880</v>
      </c>
      <c r="AU22" s="559"/>
      <c r="AV22" s="559"/>
      <c r="AW22" s="559"/>
      <c r="AX22" s="559"/>
    </row>
    <row r="23" spans="2:50" ht="14.25" hidden="1" customHeight="1" outlineLevel="1">
      <c r="B23" s="505"/>
      <c r="C23" s="505"/>
      <c r="D23" s="505"/>
      <c r="E23" s="505"/>
      <c r="F23" s="505"/>
      <c r="G23" s="505"/>
      <c r="H23" s="505"/>
      <c r="I23" s="197"/>
      <c r="J23" s="197"/>
      <c r="K23" s="197"/>
      <c r="L23" s="197"/>
      <c r="M23" s="220"/>
      <c r="N23" s="460"/>
      <c r="O23" s="460"/>
      <c r="P23" s="566">
        <f>P22</f>
        <v>45874</v>
      </c>
      <c r="Q23" s="566"/>
      <c r="R23" s="566"/>
      <c r="S23" s="566"/>
      <c r="T23" s="566"/>
      <c r="U23" s="567">
        <f>U22</f>
        <v>45875</v>
      </c>
      <c r="V23" s="567"/>
      <c r="W23" s="567"/>
      <c r="X23" s="567"/>
      <c r="Y23" s="567"/>
      <c r="Z23" s="566">
        <f t="shared" ref="Z23" si="14">Z22</f>
        <v>45876</v>
      </c>
      <c r="AA23" s="566"/>
      <c r="AB23" s="566"/>
      <c r="AC23" s="566"/>
      <c r="AD23" s="566"/>
      <c r="AE23" s="567">
        <f t="shared" ref="AE23" si="15">AE22</f>
        <v>45877</v>
      </c>
      <c r="AF23" s="567"/>
      <c r="AG23" s="567"/>
      <c r="AH23" s="567"/>
      <c r="AI23" s="567"/>
      <c r="AJ23" s="566">
        <f t="shared" ref="AJ23" si="16">AJ22</f>
        <v>45878</v>
      </c>
      <c r="AK23" s="566"/>
      <c r="AL23" s="566"/>
      <c r="AM23" s="566"/>
      <c r="AN23" s="566"/>
      <c r="AO23" s="567">
        <f t="shared" ref="AO23" si="17">AO22</f>
        <v>45879</v>
      </c>
      <c r="AP23" s="567"/>
      <c r="AQ23" s="567"/>
      <c r="AR23" s="567"/>
      <c r="AS23" s="567"/>
      <c r="AT23" s="566">
        <f t="shared" ref="AT23" si="18">AT22</f>
        <v>45880</v>
      </c>
      <c r="AU23" s="566"/>
      <c r="AV23" s="566"/>
      <c r="AW23" s="566"/>
      <c r="AX23" s="566"/>
    </row>
    <row r="24" spans="2:50" ht="14.25" hidden="1" customHeight="1" outlineLevel="1">
      <c r="B24" s="460" t="s">
        <v>129</v>
      </c>
      <c r="C24" s="460" t="s">
        <v>130</v>
      </c>
      <c r="D24" s="460"/>
      <c r="E24" s="460" t="s">
        <v>131</v>
      </c>
      <c r="F24" s="460"/>
      <c r="G24" s="460"/>
      <c r="H24" s="460" t="s">
        <v>132</v>
      </c>
      <c r="I24" s="499" t="s">
        <v>133</v>
      </c>
      <c r="J24" s="499"/>
      <c r="K24" s="499"/>
      <c r="L24" s="499" t="s">
        <v>132</v>
      </c>
      <c r="M24" s="499" t="s">
        <v>134</v>
      </c>
      <c r="N24" s="460"/>
      <c r="O24" s="460" t="s">
        <v>135</v>
      </c>
      <c r="P24" s="460" t="s">
        <v>136</v>
      </c>
      <c r="Q24" s="460"/>
      <c r="R24" s="460"/>
      <c r="S24" s="460"/>
      <c r="T24" s="460" t="s">
        <v>132</v>
      </c>
      <c r="U24" s="460" t="s">
        <v>136</v>
      </c>
      <c r="V24" s="460"/>
      <c r="W24" s="460"/>
      <c r="X24" s="460"/>
      <c r="Y24" s="460" t="s">
        <v>132</v>
      </c>
      <c r="Z24" s="460" t="s">
        <v>136</v>
      </c>
      <c r="AA24" s="460"/>
      <c r="AB24" s="460"/>
      <c r="AC24" s="460"/>
      <c r="AD24" s="460" t="s">
        <v>132</v>
      </c>
      <c r="AE24" s="460" t="s">
        <v>136</v>
      </c>
      <c r="AF24" s="460"/>
      <c r="AG24" s="460"/>
      <c r="AH24" s="460"/>
      <c r="AI24" s="460" t="s">
        <v>132</v>
      </c>
      <c r="AJ24" s="460" t="s">
        <v>136</v>
      </c>
      <c r="AK24" s="460"/>
      <c r="AL24" s="460"/>
      <c r="AM24" s="460"/>
      <c r="AN24" s="460" t="s">
        <v>132</v>
      </c>
      <c r="AO24" s="460" t="s">
        <v>136</v>
      </c>
      <c r="AP24" s="460"/>
      <c r="AQ24" s="460"/>
      <c r="AR24" s="460"/>
      <c r="AS24" s="460" t="s">
        <v>132</v>
      </c>
      <c r="AT24" s="460" t="s">
        <v>136</v>
      </c>
      <c r="AU24" s="460"/>
      <c r="AV24" s="460"/>
      <c r="AW24" s="460"/>
      <c r="AX24" s="460" t="s">
        <v>132</v>
      </c>
    </row>
    <row r="25" spans="2:50" ht="14.25" hidden="1" customHeight="1" outlineLevel="1">
      <c r="B25" s="460"/>
      <c r="C25" s="460"/>
      <c r="D25" s="460"/>
      <c r="E25" s="460" t="s">
        <v>137</v>
      </c>
      <c r="F25" s="460"/>
      <c r="G25" s="460"/>
      <c r="H25" s="460"/>
      <c r="I25" s="499" t="s">
        <v>137</v>
      </c>
      <c r="J25" s="499"/>
      <c r="K25" s="499"/>
      <c r="L25" s="499"/>
      <c r="M25" s="499"/>
      <c r="N25" s="460"/>
      <c r="O25" s="460"/>
      <c r="P25" s="460" t="s">
        <v>138</v>
      </c>
      <c r="Q25" s="460"/>
      <c r="R25" s="460"/>
      <c r="S25" s="460"/>
      <c r="T25" s="460"/>
      <c r="U25" s="460" t="s">
        <v>138</v>
      </c>
      <c r="V25" s="460"/>
      <c r="W25" s="460"/>
      <c r="X25" s="460"/>
      <c r="Y25" s="460"/>
      <c r="Z25" s="460" t="s">
        <v>138</v>
      </c>
      <c r="AA25" s="460"/>
      <c r="AB25" s="460"/>
      <c r="AC25" s="460"/>
      <c r="AD25" s="460"/>
      <c r="AE25" s="460" t="s">
        <v>138</v>
      </c>
      <c r="AF25" s="460"/>
      <c r="AG25" s="460"/>
      <c r="AH25" s="460"/>
      <c r="AI25" s="460"/>
      <c r="AJ25" s="460" t="s">
        <v>138</v>
      </c>
      <c r="AK25" s="460"/>
      <c r="AL25" s="460"/>
      <c r="AM25" s="460"/>
      <c r="AN25" s="460"/>
      <c r="AO25" s="460" t="s">
        <v>138</v>
      </c>
      <c r="AP25" s="460"/>
      <c r="AQ25" s="460"/>
      <c r="AR25" s="460"/>
      <c r="AS25" s="460"/>
      <c r="AT25" s="460" t="s">
        <v>138</v>
      </c>
      <c r="AU25" s="460"/>
      <c r="AV25" s="460"/>
      <c r="AW25" s="460"/>
      <c r="AX25" s="460"/>
    </row>
    <row r="26" spans="2:50" ht="14.25" hidden="1" customHeight="1" outlineLevel="1">
      <c r="B26" s="460"/>
      <c r="C26" s="460"/>
      <c r="D26" s="460"/>
      <c r="E26" s="209" t="s">
        <v>139</v>
      </c>
      <c r="F26" s="209" t="s">
        <v>140</v>
      </c>
      <c r="G26" s="209" t="s">
        <v>141</v>
      </c>
      <c r="H26" s="460"/>
      <c r="I26" s="210" t="s">
        <v>139</v>
      </c>
      <c r="J26" s="210" t="s">
        <v>140</v>
      </c>
      <c r="K26" s="210" t="s">
        <v>141</v>
      </c>
      <c r="L26" s="499"/>
      <c r="M26" s="499"/>
      <c r="N26" s="460"/>
      <c r="O26" s="460"/>
      <c r="P26" s="209" t="s">
        <v>139</v>
      </c>
      <c r="Q26" s="209" t="s">
        <v>140</v>
      </c>
      <c r="R26" s="209" t="s">
        <v>141</v>
      </c>
      <c r="S26" s="211" t="s">
        <v>134</v>
      </c>
      <c r="T26" s="460"/>
      <c r="U26" s="209" t="s">
        <v>139</v>
      </c>
      <c r="V26" s="209" t="s">
        <v>140</v>
      </c>
      <c r="W26" s="209" t="s">
        <v>141</v>
      </c>
      <c r="X26" s="211" t="s">
        <v>134</v>
      </c>
      <c r="Y26" s="460"/>
      <c r="Z26" s="209" t="s">
        <v>139</v>
      </c>
      <c r="AA26" s="209" t="s">
        <v>140</v>
      </c>
      <c r="AB26" s="209" t="s">
        <v>141</v>
      </c>
      <c r="AC26" s="211" t="s">
        <v>134</v>
      </c>
      <c r="AD26" s="460"/>
      <c r="AE26" s="209" t="s">
        <v>139</v>
      </c>
      <c r="AF26" s="209" t="s">
        <v>140</v>
      </c>
      <c r="AG26" s="209" t="s">
        <v>141</v>
      </c>
      <c r="AH26" s="211" t="s">
        <v>134</v>
      </c>
      <c r="AI26" s="460"/>
      <c r="AJ26" s="209" t="s">
        <v>139</v>
      </c>
      <c r="AK26" s="209" t="s">
        <v>140</v>
      </c>
      <c r="AL26" s="209" t="s">
        <v>141</v>
      </c>
      <c r="AM26" s="211" t="s">
        <v>134</v>
      </c>
      <c r="AN26" s="460"/>
      <c r="AO26" s="209" t="s">
        <v>139</v>
      </c>
      <c r="AP26" s="209" t="s">
        <v>140</v>
      </c>
      <c r="AQ26" s="209" t="s">
        <v>141</v>
      </c>
      <c r="AR26" s="211" t="s">
        <v>134</v>
      </c>
      <c r="AS26" s="460"/>
      <c r="AT26" s="209" t="s">
        <v>139</v>
      </c>
      <c r="AU26" s="209" t="s">
        <v>140</v>
      </c>
      <c r="AV26" s="209" t="s">
        <v>141</v>
      </c>
      <c r="AW26" s="211" t="s">
        <v>134</v>
      </c>
      <c r="AX26" s="460"/>
    </row>
    <row r="27" spans="2:50" ht="14.25" hidden="1" customHeight="1" outlineLevel="1">
      <c r="B27" s="460" t="s">
        <v>249</v>
      </c>
      <c r="C27" s="209">
        <v>1</v>
      </c>
      <c r="D27" s="212" t="s">
        <v>260</v>
      </c>
      <c r="E27" s="213">
        <v>25</v>
      </c>
      <c r="F27" s="209">
        <v>2000</v>
      </c>
      <c r="G27" s="214">
        <f t="shared" ref="G27:G37" si="19">F27/E27</f>
        <v>80</v>
      </c>
      <c r="H27" s="501">
        <f>AVERAGE(G27:G41)</f>
        <v>85.495577815968431</v>
      </c>
      <c r="I27" s="215">
        <f>AVERAGE(P27,U27,Z27,AE27,AJ27,AO27,AT27)</f>
        <v>26</v>
      </c>
      <c r="J27" s="215">
        <f>AVERAGE(Q27,V27,AA27,AF27,AK27,AP27,AU27)</f>
        <v>1668.7701025613253</v>
      </c>
      <c r="K27" s="216">
        <f>AVERAGE(R27,W27,AB27,AG27,AL27,AQ27,AV27)</f>
        <v>64.183465483127904</v>
      </c>
      <c r="L27" s="502">
        <f>IFERROR(AVERAGE(K27:K41),"-")</f>
        <v>71.285244410140251</v>
      </c>
      <c r="M27" s="215">
        <f>RANK(K27, K$27:$K$41)</f>
        <v>9</v>
      </c>
      <c r="N27" s="460"/>
      <c r="O27" s="460"/>
      <c r="P27" s="209">
        <v>26</v>
      </c>
      <c r="Q27" s="213">
        <v>1610.0208276239996</v>
      </c>
      <c r="R27" s="214">
        <f t="shared" ref="R27:R37" si="20">Q27/P27</f>
        <v>61.923877985538446</v>
      </c>
      <c r="S27" s="211">
        <f>RANK(R27, R$27:R$41)</f>
        <v>9</v>
      </c>
      <c r="T27" s="501">
        <f>AVERAGE(R27:R41)</f>
        <v>70.985389177360901</v>
      </c>
      <c r="U27" s="209">
        <v>26</v>
      </c>
      <c r="V27" s="213">
        <v>1641.7391304347827</v>
      </c>
      <c r="W27" s="214">
        <f t="shared" ref="W27:W37" si="21">V27/U27</f>
        <v>63.143812709030108</v>
      </c>
      <c r="X27" s="211">
        <f>RANK(W27, W$27:W$41)</f>
        <v>9</v>
      </c>
      <c r="Y27" s="501">
        <f>AVERAGE(W27:W41)</f>
        <v>71.250071446250104</v>
      </c>
      <c r="Z27" s="209">
        <v>26</v>
      </c>
      <c r="AA27" s="213">
        <v>1656.8733153638823</v>
      </c>
      <c r="AB27" s="214">
        <f t="shared" ref="AB27:AB37" si="22">AA27/Z27</f>
        <v>63.725896744764704</v>
      </c>
      <c r="AC27" s="211">
        <f>RANK(AB27, AB$27:AB$41)</f>
        <v>9</v>
      </c>
      <c r="AD27" s="501">
        <f>AVERAGE(AB27:AB41)</f>
        <v>71.206856292876537</v>
      </c>
      <c r="AE27" s="209">
        <v>26</v>
      </c>
      <c r="AF27" s="213">
        <v>1677.255717255714</v>
      </c>
      <c r="AG27" s="214">
        <f t="shared" ref="AG27:AG37" si="23">AF27/AE27</f>
        <v>64.509835279065925</v>
      </c>
      <c r="AH27" s="211">
        <f>RANK(AG27, AG$27:AG$41)</f>
        <v>8</v>
      </c>
      <c r="AI27" s="501">
        <f>AVERAGE(AG27:AG41)</f>
        <v>71.27264013357329</v>
      </c>
      <c r="AJ27" s="209">
        <v>26</v>
      </c>
      <c r="AK27" s="213">
        <v>1697.3816155988866</v>
      </c>
      <c r="AL27" s="214">
        <f t="shared" ref="AL27:AL37" si="24">AK27/AJ27</f>
        <v>65.283908292264869</v>
      </c>
      <c r="AM27" s="211">
        <f>RANK(AL27, AL$27:AL$41)</f>
        <v>7</v>
      </c>
      <c r="AN27" s="501">
        <f>AVERAGE(AL27:AL41)</f>
        <v>71.394136415848592</v>
      </c>
      <c r="AO27" s="209">
        <v>26</v>
      </c>
      <c r="AP27" s="213">
        <v>1700.27027027027</v>
      </c>
      <c r="AQ27" s="214">
        <f t="shared" ref="AQ27:AQ37" si="25">AP27/AO27</f>
        <v>65.395010395010388</v>
      </c>
      <c r="AR27" s="211">
        <f>RANK(AQ27, AQ$27:AQ$41)</f>
        <v>6</v>
      </c>
      <c r="AS27" s="501">
        <f>AVERAGE(AQ27:AQ41)</f>
        <v>71.813921477359003</v>
      </c>
      <c r="AT27" s="209">
        <v>26</v>
      </c>
      <c r="AU27" s="213">
        <v>1697.8498413817424</v>
      </c>
      <c r="AV27" s="214">
        <f t="shared" ref="AV27:AV37" si="26">AU27/AT27</f>
        <v>65.301916976220866</v>
      </c>
      <c r="AW27" s="211">
        <f>RANK(AV27, AV$27:AV$41)</f>
        <v>6</v>
      </c>
      <c r="AX27" s="501">
        <f>AVERAGE(AV27:AV41)</f>
        <v>71.841698586126796</v>
      </c>
    </row>
    <row r="28" spans="2:50" ht="14.25" hidden="1" customHeight="1" outlineLevel="1">
      <c r="B28" s="460"/>
      <c r="C28" s="209">
        <v>2</v>
      </c>
      <c r="D28" s="212" t="s">
        <v>261</v>
      </c>
      <c r="E28" s="213">
        <v>26</v>
      </c>
      <c r="F28" s="209">
        <v>2000</v>
      </c>
      <c r="G28" s="214">
        <f t="shared" si="19"/>
        <v>76.92307692307692</v>
      </c>
      <c r="H28" s="501"/>
      <c r="I28" s="215">
        <f t="shared" ref="I28:K37" si="27">AVERAGE(P28,U28,Z28,AE28,AJ28,AO28,AT28)</f>
        <v>27</v>
      </c>
      <c r="J28" s="215">
        <f t="shared" si="27"/>
        <v>1667.7365610351765</v>
      </c>
      <c r="K28" s="216">
        <f t="shared" si="27"/>
        <v>61.768020779080608</v>
      </c>
      <c r="L28" s="502"/>
      <c r="M28" s="215">
        <f>RANK(K28, K$27:$K$41)</f>
        <v>10</v>
      </c>
      <c r="N28" s="460"/>
      <c r="O28" s="460"/>
      <c r="P28" s="209">
        <v>27</v>
      </c>
      <c r="Q28" s="213">
        <v>1618.5076983813651</v>
      </c>
      <c r="R28" s="214">
        <f t="shared" si="20"/>
        <v>59.944729569680192</v>
      </c>
      <c r="S28" s="211">
        <f t="shared" ref="S28:S37" si="28">RANK(R28, R$27:R$41)</f>
        <v>11</v>
      </c>
      <c r="T28" s="501"/>
      <c r="U28" s="209">
        <v>27</v>
      </c>
      <c r="V28" s="213">
        <v>1643.1901840490791</v>
      </c>
      <c r="W28" s="214">
        <f t="shared" si="21"/>
        <v>60.858895705521448</v>
      </c>
      <c r="X28" s="211">
        <f t="shared" ref="X28:X37" si="29">RANK(W28, W$27:W$41)</f>
        <v>11</v>
      </c>
      <c r="Y28" s="501"/>
      <c r="Z28" s="209">
        <v>27</v>
      </c>
      <c r="AA28" s="213">
        <v>1657.6174268209668</v>
      </c>
      <c r="AB28" s="214">
        <f t="shared" si="22"/>
        <v>61.393238030406174</v>
      </c>
      <c r="AC28" s="211">
        <f t="shared" ref="AC28:AC37" si="30">RANK(AB28, AB$27:AB$41)</f>
        <v>10</v>
      </c>
      <c r="AD28" s="501"/>
      <c r="AE28" s="209">
        <v>27</v>
      </c>
      <c r="AF28" s="213">
        <v>1670.9433962264138</v>
      </c>
      <c r="AG28" s="214">
        <f t="shared" si="23"/>
        <v>61.886792452830143</v>
      </c>
      <c r="AH28" s="211">
        <f t="shared" ref="AH28:AH37" si="31">RANK(AG28, AG$27:AG$41)</f>
        <v>10</v>
      </c>
      <c r="AI28" s="501"/>
      <c r="AJ28" s="209">
        <v>27</v>
      </c>
      <c r="AK28" s="213">
        <v>1694.0681924334424</v>
      </c>
      <c r="AL28" s="214">
        <f t="shared" si="24"/>
        <v>62.743266386423791</v>
      </c>
      <c r="AM28" s="211">
        <f t="shared" ref="AM28:AM37" si="32">RANK(AL28, AL$27:AL$41)</f>
        <v>10</v>
      </c>
      <c r="AN28" s="501"/>
      <c r="AO28" s="209">
        <v>27</v>
      </c>
      <c r="AP28" s="213">
        <v>1695.3678474114431</v>
      </c>
      <c r="AQ28" s="214">
        <f t="shared" si="25"/>
        <v>62.791401755979372</v>
      </c>
      <c r="AR28" s="211">
        <f t="shared" ref="AR28:AR37" si="33">RANK(AQ28, AQ$27:AQ$41)</f>
        <v>9</v>
      </c>
      <c r="AS28" s="501"/>
      <c r="AT28" s="209">
        <v>27</v>
      </c>
      <c r="AU28" s="213">
        <v>1694.4611819235229</v>
      </c>
      <c r="AV28" s="214">
        <f t="shared" si="26"/>
        <v>62.757821552723073</v>
      </c>
      <c r="AW28" s="211">
        <f t="shared" ref="AW28:AW37" si="34">RANK(AV28, AV$27:AV$41)</f>
        <v>9</v>
      </c>
      <c r="AX28" s="501"/>
    </row>
    <row r="29" spans="2:50" ht="14.25" hidden="1" customHeight="1" outlineLevel="1">
      <c r="B29" s="460"/>
      <c r="C29" s="209">
        <v>3</v>
      </c>
      <c r="D29" s="212" t="s">
        <v>262</v>
      </c>
      <c r="E29" s="213">
        <v>24</v>
      </c>
      <c r="F29" s="209">
        <v>2000</v>
      </c>
      <c r="G29" s="214">
        <f t="shared" si="19"/>
        <v>83.333333333333329</v>
      </c>
      <c r="H29" s="501"/>
      <c r="I29" s="215">
        <f t="shared" si="27"/>
        <v>25</v>
      </c>
      <c r="J29" s="215">
        <f t="shared" si="27"/>
        <v>1690.0948852617173</v>
      </c>
      <c r="K29" s="216">
        <f t="shared" si="27"/>
        <v>67.603795410468692</v>
      </c>
      <c r="L29" s="502"/>
      <c r="M29" s="215">
        <f>RANK(K29, K$27:$K$41)</f>
        <v>6</v>
      </c>
      <c r="N29" s="460"/>
      <c r="O29" s="460"/>
      <c r="P29" s="209">
        <v>25</v>
      </c>
      <c r="Q29" s="213">
        <v>1688.3317943701334</v>
      </c>
      <c r="R29" s="214">
        <f t="shared" si="20"/>
        <v>67.533271774805328</v>
      </c>
      <c r="S29" s="211">
        <f t="shared" si="28"/>
        <v>6</v>
      </c>
      <c r="T29" s="501"/>
      <c r="U29" s="209">
        <v>25</v>
      </c>
      <c r="V29" s="213">
        <v>1691.3065002152362</v>
      </c>
      <c r="W29" s="214">
        <f t="shared" si="21"/>
        <v>67.652260008609446</v>
      </c>
      <c r="X29" s="211">
        <f t="shared" si="29"/>
        <v>6</v>
      </c>
      <c r="Y29" s="501"/>
      <c r="Z29" s="209">
        <v>25</v>
      </c>
      <c r="AA29" s="213">
        <v>1690.9208540004283</v>
      </c>
      <c r="AB29" s="214">
        <f t="shared" si="22"/>
        <v>67.636834160017131</v>
      </c>
      <c r="AC29" s="211">
        <f t="shared" si="30"/>
        <v>6</v>
      </c>
      <c r="AD29" s="501"/>
      <c r="AE29" s="209">
        <v>25</v>
      </c>
      <c r="AF29" s="213">
        <v>1690.6845084920226</v>
      </c>
      <c r="AG29" s="214">
        <f t="shared" si="23"/>
        <v>67.627380339680897</v>
      </c>
      <c r="AH29" s="211">
        <f t="shared" si="31"/>
        <v>6</v>
      </c>
      <c r="AI29" s="501"/>
      <c r="AJ29" s="209">
        <v>25</v>
      </c>
      <c r="AK29" s="213">
        <v>1689.230769230767</v>
      </c>
      <c r="AL29" s="214">
        <f t="shared" si="24"/>
        <v>67.569230769230685</v>
      </c>
      <c r="AM29" s="211">
        <f t="shared" si="32"/>
        <v>6</v>
      </c>
      <c r="AN29" s="501"/>
      <c r="AO29" s="209"/>
      <c r="AP29" s="213"/>
      <c r="AQ29" s="214"/>
      <c r="AR29" s="211"/>
      <c r="AS29" s="501"/>
      <c r="AT29" s="209"/>
      <c r="AU29" s="213"/>
      <c r="AV29" s="214"/>
      <c r="AW29" s="211"/>
      <c r="AX29" s="501"/>
    </row>
    <row r="30" spans="2:50" ht="14.25" hidden="1" customHeight="1" outlineLevel="1">
      <c r="B30" s="460"/>
      <c r="C30" s="209">
        <v>4</v>
      </c>
      <c r="D30" s="212" t="s">
        <v>251</v>
      </c>
      <c r="E30" s="213">
        <v>26</v>
      </c>
      <c r="F30" s="209">
        <v>2000</v>
      </c>
      <c r="G30" s="214">
        <f t="shared" si="19"/>
        <v>76.92307692307692</v>
      </c>
      <c r="H30" s="501"/>
      <c r="I30" s="215">
        <f t="shared" si="27"/>
        <v>27</v>
      </c>
      <c r="J30" s="215">
        <f t="shared" si="27"/>
        <v>1650.9985284146228</v>
      </c>
      <c r="K30" s="216">
        <f t="shared" si="27"/>
        <v>61.148093644986034</v>
      </c>
      <c r="L30" s="502"/>
      <c r="M30" s="215">
        <f>RANK(K30, K$27:$K$41)</f>
        <v>11</v>
      </c>
      <c r="N30" s="460"/>
      <c r="O30" s="460"/>
      <c r="P30" s="209">
        <v>27</v>
      </c>
      <c r="Q30" s="213">
        <v>1643.4398034398027</v>
      </c>
      <c r="R30" s="214">
        <f t="shared" si="20"/>
        <v>60.868140868140841</v>
      </c>
      <c r="S30" s="211">
        <f t="shared" si="28"/>
        <v>10</v>
      </c>
      <c r="T30" s="501"/>
      <c r="U30" s="209">
        <v>27</v>
      </c>
      <c r="V30" s="213">
        <v>1653.2530120481913</v>
      </c>
      <c r="W30" s="214">
        <f t="shared" si="21"/>
        <v>61.231593038821899</v>
      </c>
      <c r="X30" s="211">
        <f t="shared" si="29"/>
        <v>10</v>
      </c>
      <c r="Y30" s="501"/>
      <c r="Z30" s="209">
        <v>27</v>
      </c>
      <c r="AA30" s="213">
        <v>1651.9968676585761</v>
      </c>
      <c r="AB30" s="214">
        <f t="shared" si="22"/>
        <v>61.185069172539855</v>
      </c>
      <c r="AC30" s="211">
        <f t="shared" si="30"/>
        <v>11</v>
      </c>
      <c r="AD30" s="501"/>
      <c r="AE30" s="209">
        <v>27</v>
      </c>
      <c r="AF30" s="213">
        <v>1652.2842639593905</v>
      </c>
      <c r="AG30" s="214">
        <f t="shared" si="23"/>
        <v>61.195713479977428</v>
      </c>
      <c r="AH30" s="211">
        <f t="shared" si="31"/>
        <v>11</v>
      </c>
      <c r="AI30" s="501"/>
      <c r="AJ30" s="209">
        <v>27</v>
      </c>
      <c r="AK30" s="213">
        <v>1651.7026730135499</v>
      </c>
      <c r="AL30" s="214">
        <f t="shared" si="24"/>
        <v>61.174173074575918</v>
      </c>
      <c r="AM30" s="211">
        <f t="shared" si="32"/>
        <v>11</v>
      </c>
      <c r="AN30" s="501"/>
      <c r="AO30" s="209">
        <v>27</v>
      </c>
      <c r="AP30" s="213">
        <v>1652.4170616113749</v>
      </c>
      <c r="AQ30" s="214">
        <f t="shared" si="25"/>
        <v>61.200631911532405</v>
      </c>
      <c r="AR30" s="211">
        <f t="shared" si="33"/>
        <v>10</v>
      </c>
      <c r="AS30" s="501"/>
      <c r="AT30" s="209">
        <v>27</v>
      </c>
      <c r="AU30" s="213">
        <v>1651.8960171714757</v>
      </c>
      <c r="AV30" s="214">
        <f t="shared" si="26"/>
        <v>61.181333969313918</v>
      </c>
      <c r="AW30" s="211">
        <f t="shared" si="34"/>
        <v>10</v>
      </c>
      <c r="AX30" s="501"/>
    </row>
    <row r="31" spans="2:50" ht="14.25" hidden="1" customHeight="1" outlineLevel="1">
      <c r="B31" s="460"/>
      <c r="C31" s="209">
        <v>5</v>
      </c>
      <c r="D31" s="212" t="s">
        <v>250</v>
      </c>
      <c r="E31" s="213">
        <v>26</v>
      </c>
      <c r="F31" s="209">
        <v>2000</v>
      </c>
      <c r="G31" s="214">
        <f t="shared" si="19"/>
        <v>76.92307692307692</v>
      </c>
      <c r="H31" s="501"/>
      <c r="I31" s="215">
        <f t="shared" si="27"/>
        <v>27</v>
      </c>
      <c r="J31" s="215">
        <f t="shared" si="27"/>
        <v>1736.8355468457792</v>
      </c>
      <c r="K31" s="216">
        <f t="shared" si="27"/>
        <v>64.327242475769594</v>
      </c>
      <c r="L31" s="502"/>
      <c r="M31" s="215">
        <f>RANK(K31, K$27:$K$41)</f>
        <v>8</v>
      </c>
      <c r="N31" s="460"/>
      <c r="O31" s="460"/>
      <c r="P31" s="209">
        <v>27</v>
      </c>
      <c r="Q31" s="213">
        <v>1734.238635517851</v>
      </c>
      <c r="R31" s="214">
        <f t="shared" si="20"/>
        <v>64.231060574735224</v>
      </c>
      <c r="S31" s="211">
        <f t="shared" si="28"/>
        <v>8</v>
      </c>
      <c r="T31" s="501"/>
      <c r="U31" s="209">
        <v>27</v>
      </c>
      <c r="V31" s="213">
        <v>1737.310175502409</v>
      </c>
      <c r="W31" s="214">
        <f t="shared" si="21"/>
        <v>64.344821314904038</v>
      </c>
      <c r="X31" s="211">
        <f t="shared" si="29"/>
        <v>8</v>
      </c>
      <c r="Y31" s="501"/>
      <c r="Z31" s="209">
        <v>27</v>
      </c>
      <c r="AA31" s="213">
        <v>1737.3639661426837</v>
      </c>
      <c r="AB31" s="214">
        <f t="shared" si="22"/>
        <v>64.346813560840133</v>
      </c>
      <c r="AC31" s="211">
        <f t="shared" si="30"/>
        <v>8</v>
      </c>
      <c r="AD31" s="501"/>
      <c r="AE31" s="209">
        <v>27</v>
      </c>
      <c r="AF31" s="213">
        <v>1737.4031890660599</v>
      </c>
      <c r="AG31" s="214">
        <f t="shared" si="23"/>
        <v>64.348266261705916</v>
      </c>
      <c r="AH31" s="211">
        <f t="shared" si="31"/>
        <v>9</v>
      </c>
      <c r="AI31" s="501"/>
      <c r="AJ31" s="209">
        <v>27</v>
      </c>
      <c r="AK31" s="213">
        <v>1736.7380560131792</v>
      </c>
      <c r="AL31" s="214">
        <f t="shared" si="24"/>
        <v>64.323631704191826</v>
      </c>
      <c r="AM31" s="211">
        <f t="shared" si="32"/>
        <v>9</v>
      </c>
      <c r="AN31" s="501"/>
      <c r="AO31" s="209">
        <v>27</v>
      </c>
      <c r="AP31" s="213">
        <v>1737.6411054885168</v>
      </c>
      <c r="AQ31" s="214">
        <f t="shared" si="25"/>
        <v>64.357077981056179</v>
      </c>
      <c r="AR31" s="211">
        <f t="shared" si="33"/>
        <v>8</v>
      </c>
      <c r="AS31" s="501"/>
      <c r="AT31" s="209">
        <v>27</v>
      </c>
      <c r="AU31" s="213">
        <v>1737.1537001897534</v>
      </c>
      <c r="AV31" s="214">
        <f t="shared" si="26"/>
        <v>64.339025932953831</v>
      </c>
      <c r="AW31" s="211">
        <f t="shared" si="34"/>
        <v>8</v>
      </c>
      <c r="AX31" s="501"/>
    </row>
    <row r="32" spans="2:50" ht="14.25" hidden="1" customHeight="1" outlineLevel="1">
      <c r="B32" s="460"/>
      <c r="C32" s="209">
        <v>6</v>
      </c>
      <c r="D32" s="212" t="s">
        <v>259</v>
      </c>
      <c r="E32" s="213">
        <v>22</v>
      </c>
      <c r="F32" s="209">
        <v>2000</v>
      </c>
      <c r="G32" s="214">
        <f t="shared" si="19"/>
        <v>90.909090909090907</v>
      </c>
      <c r="H32" s="501"/>
      <c r="I32" s="215">
        <f t="shared" si="27"/>
        <v>22</v>
      </c>
      <c r="J32" s="215">
        <f t="shared" si="27"/>
        <v>1694.4499652461216</v>
      </c>
      <c r="K32" s="216">
        <f t="shared" si="27"/>
        <v>77.020452965732801</v>
      </c>
      <c r="L32" s="502"/>
      <c r="M32" s="215">
        <f>RANK(K32, K$27:$K$41)</f>
        <v>2</v>
      </c>
      <c r="N32" s="460"/>
      <c r="O32" s="460"/>
      <c r="P32" s="209">
        <v>22</v>
      </c>
      <c r="Q32" s="213">
        <v>1696.0314341846813</v>
      </c>
      <c r="R32" s="214">
        <f t="shared" si="20"/>
        <v>77.092337917485509</v>
      </c>
      <c r="S32" s="211">
        <f t="shared" si="28"/>
        <v>2</v>
      </c>
      <c r="T32" s="501"/>
      <c r="U32" s="209">
        <v>22</v>
      </c>
      <c r="V32" s="213">
        <v>1696.9946480032941</v>
      </c>
      <c r="W32" s="214">
        <f t="shared" si="21"/>
        <v>77.136120363786091</v>
      </c>
      <c r="X32" s="211">
        <f t="shared" si="29"/>
        <v>2</v>
      </c>
      <c r="Y32" s="501"/>
      <c r="Z32" s="209">
        <v>22</v>
      </c>
      <c r="AA32" s="213">
        <v>1694.9999999999986</v>
      </c>
      <c r="AB32" s="214">
        <f t="shared" si="22"/>
        <v>77.04545454545449</v>
      </c>
      <c r="AC32" s="211">
        <f t="shared" si="30"/>
        <v>2</v>
      </c>
      <c r="AD32" s="501"/>
      <c r="AE32" s="209">
        <v>22</v>
      </c>
      <c r="AF32" s="213">
        <v>1692.6441351888657</v>
      </c>
      <c r="AG32" s="214">
        <f t="shared" si="23"/>
        <v>76.938369781312076</v>
      </c>
      <c r="AH32" s="211">
        <f t="shared" si="31"/>
        <v>2</v>
      </c>
      <c r="AI32" s="501"/>
      <c r="AJ32" s="209">
        <v>22</v>
      </c>
      <c r="AK32" s="213">
        <v>1692.4638812963681</v>
      </c>
      <c r="AL32" s="214">
        <f t="shared" si="24"/>
        <v>76.930176422562184</v>
      </c>
      <c r="AM32" s="211">
        <f t="shared" si="32"/>
        <v>2</v>
      </c>
      <c r="AN32" s="501"/>
      <c r="AO32" s="209">
        <v>22</v>
      </c>
      <c r="AP32" s="213">
        <v>1693.2917316692724</v>
      </c>
      <c r="AQ32" s="214">
        <f t="shared" si="25"/>
        <v>76.96780598496693</v>
      </c>
      <c r="AR32" s="211">
        <f t="shared" si="33"/>
        <v>2</v>
      </c>
      <c r="AS32" s="501"/>
      <c r="AT32" s="209">
        <v>22</v>
      </c>
      <c r="AU32" s="213">
        <v>1694.7239263803692</v>
      </c>
      <c r="AV32" s="214">
        <f t="shared" si="26"/>
        <v>77.032905744562242</v>
      </c>
      <c r="AW32" s="211">
        <f t="shared" si="34"/>
        <v>2</v>
      </c>
      <c r="AX32" s="501"/>
    </row>
    <row r="33" spans="1:50" ht="14.25" hidden="1" customHeight="1" outlineLevel="1">
      <c r="B33" s="460"/>
      <c r="C33" s="209">
        <v>7</v>
      </c>
      <c r="D33" s="212" t="s">
        <v>263</v>
      </c>
      <c r="E33" s="213">
        <v>23</v>
      </c>
      <c r="F33" s="209">
        <v>2000</v>
      </c>
      <c r="G33" s="214">
        <f t="shared" si="19"/>
        <v>86.956521739130437</v>
      </c>
      <c r="H33" s="501"/>
      <c r="I33" s="215">
        <f t="shared" si="27"/>
        <v>23</v>
      </c>
      <c r="J33" s="215">
        <f t="shared" si="27"/>
        <v>1710.7449098803788</v>
      </c>
      <c r="K33" s="216">
        <f t="shared" si="27"/>
        <v>74.380213473059939</v>
      </c>
      <c r="L33" s="502"/>
      <c r="M33" s="215">
        <f>RANK(K33, K$27:$K$41)</f>
        <v>3</v>
      </c>
      <c r="N33" s="460"/>
      <c r="O33" s="460"/>
      <c r="P33" s="209">
        <v>23</v>
      </c>
      <c r="Q33" s="213">
        <v>1715.1986890618591</v>
      </c>
      <c r="R33" s="214">
        <f t="shared" si="20"/>
        <v>74.573856046167791</v>
      </c>
      <c r="S33" s="211">
        <f t="shared" si="28"/>
        <v>4</v>
      </c>
      <c r="T33" s="501"/>
      <c r="U33" s="209">
        <v>23</v>
      </c>
      <c r="V33" s="213">
        <v>1715.9819315981929</v>
      </c>
      <c r="W33" s="214">
        <f t="shared" si="21"/>
        <v>74.60791006948665</v>
      </c>
      <c r="X33" s="211">
        <f t="shared" si="29"/>
        <v>3</v>
      </c>
      <c r="Y33" s="501"/>
      <c r="Z33" s="209">
        <v>23</v>
      </c>
      <c r="AA33" s="213">
        <v>1709.9549774887464</v>
      </c>
      <c r="AB33" s="214">
        <f t="shared" si="22"/>
        <v>74.345868586467233</v>
      </c>
      <c r="AC33" s="211">
        <f t="shared" si="30"/>
        <v>3</v>
      </c>
      <c r="AD33" s="501"/>
      <c r="AE33" s="209">
        <v>23</v>
      </c>
      <c r="AF33" s="213">
        <v>1709.1933418693984</v>
      </c>
      <c r="AG33" s="214">
        <f t="shared" si="23"/>
        <v>74.312753994321668</v>
      </c>
      <c r="AH33" s="211">
        <f t="shared" si="31"/>
        <v>3</v>
      </c>
      <c r="AI33" s="501"/>
      <c r="AJ33" s="209">
        <v>23</v>
      </c>
      <c r="AK33" s="213">
        <v>1707.4639707463966</v>
      </c>
      <c r="AL33" s="214">
        <f t="shared" si="24"/>
        <v>74.237563945495509</v>
      </c>
      <c r="AM33" s="211">
        <f t="shared" si="32"/>
        <v>3</v>
      </c>
      <c r="AN33" s="501"/>
      <c r="AO33" s="209">
        <v>23</v>
      </c>
      <c r="AP33" s="213">
        <v>1707.8868151715826</v>
      </c>
      <c r="AQ33" s="214">
        <f t="shared" si="25"/>
        <v>74.255948485720978</v>
      </c>
      <c r="AR33" s="211">
        <f t="shared" si="33"/>
        <v>3</v>
      </c>
      <c r="AS33" s="501"/>
      <c r="AT33" s="209">
        <v>23</v>
      </c>
      <c r="AU33" s="213">
        <v>1709.5346432264732</v>
      </c>
      <c r="AV33" s="214">
        <f t="shared" si="26"/>
        <v>74.327593183759703</v>
      </c>
      <c r="AW33" s="211">
        <f t="shared" si="34"/>
        <v>3</v>
      </c>
      <c r="AX33" s="501"/>
    </row>
    <row r="34" spans="1:50" ht="14.25" hidden="1" customHeight="1" outlineLevel="1">
      <c r="B34" s="460"/>
      <c r="C34" s="209">
        <v>8</v>
      </c>
      <c r="D34" s="212" t="s">
        <v>264</v>
      </c>
      <c r="E34" s="213">
        <v>23</v>
      </c>
      <c r="F34" s="209">
        <v>2000</v>
      </c>
      <c r="G34" s="214">
        <f t="shared" si="19"/>
        <v>86.956521739130437</v>
      </c>
      <c r="H34" s="501"/>
      <c r="I34" s="215">
        <f t="shared" si="27"/>
        <v>23</v>
      </c>
      <c r="J34" s="215">
        <f t="shared" si="27"/>
        <v>1708.0810280243295</v>
      </c>
      <c r="K34" s="216">
        <f t="shared" si="27"/>
        <v>74.264392522796939</v>
      </c>
      <c r="L34" s="502"/>
      <c r="M34" s="215">
        <f>RANK(K34, K$27:$K$41)</f>
        <v>4</v>
      </c>
      <c r="N34" s="460"/>
      <c r="O34" s="460"/>
      <c r="P34" s="209">
        <v>23</v>
      </c>
      <c r="Q34" s="213">
        <v>1715.2556071933723</v>
      </c>
      <c r="R34" s="214">
        <f t="shared" si="20"/>
        <v>74.576330747537924</v>
      </c>
      <c r="S34" s="211">
        <f t="shared" si="28"/>
        <v>3</v>
      </c>
      <c r="T34" s="501"/>
      <c r="U34" s="209">
        <v>23</v>
      </c>
      <c r="V34" s="213">
        <v>1715.9616919393457</v>
      </c>
      <c r="W34" s="214">
        <f t="shared" si="21"/>
        <v>74.607030084319376</v>
      </c>
      <c r="X34" s="211">
        <f t="shared" si="29"/>
        <v>4</v>
      </c>
      <c r="Y34" s="501"/>
      <c r="Z34" s="209">
        <v>23</v>
      </c>
      <c r="AA34" s="213">
        <v>1706.2672811059904</v>
      </c>
      <c r="AB34" s="214">
        <f t="shared" si="22"/>
        <v>74.18553396113002</v>
      </c>
      <c r="AC34" s="211">
        <f t="shared" si="30"/>
        <v>4</v>
      </c>
      <c r="AD34" s="501"/>
      <c r="AE34" s="209">
        <v>23</v>
      </c>
      <c r="AF34" s="213">
        <v>1704.0892193308562</v>
      </c>
      <c r="AG34" s="214">
        <f t="shared" si="23"/>
        <v>74.090835623080707</v>
      </c>
      <c r="AH34" s="211">
        <f t="shared" si="31"/>
        <v>4</v>
      </c>
      <c r="AI34" s="501"/>
      <c r="AJ34" s="209">
        <v>23</v>
      </c>
      <c r="AK34" s="213">
        <v>1704.146341463414</v>
      </c>
      <c r="AL34" s="214">
        <f t="shared" si="24"/>
        <v>74.093319194061479</v>
      </c>
      <c r="AM34" s="211">
        <f t="shared" si="32"/>
        <v>4</v>
      </c>
      <c r="AN34" s="501"/>
      <c r="AO34" s="209">
        <v>23</v>
      </c>
      <c r="AP34" s="213">
        <v>1704.7600986155878</v>
      </c>
      <c r="AQ34" s="214">
        <f t="shared" si="25"/>
        <v>74.120004287634259</v>
      </c>
      <c r="AR34" s="211">
        <f t="shared" si="33"/>
        <v>4</v>
      </c>
      <c r="AS34" s="501"/>
      <c r="AT34" s="209">
        <v>23</v>
      </c>
      <c r="AU34" s="213">
        <v>1706.0869565217397</v>
      </c>
      <c r="AV34" s="214">
        <f t="shared" si="26"/>
        <v>74.177693761814766</v>
      </c>
      <c r="AW34" s="211">
        <f t="shared" si="34"/>
        <v>4</v>
      </c>
      <c r="AX34" s="501"/>
    </row>
    <row r="35" spans="1:50" ht="14.25" hidden="1" customHeight="1" outlineLevel="1">
      <c r="B35" s="460"/>
      <c r="C35" s="209">
        <v>9</v>
      </c>
      <c r="D35" s="212" t="s">
        <v>265</v>
      </c>
      <c r="E35" s="213">
        <v>23</v>
      </c>
      <c r="F35" s="209">
        <v>2000</v>
      </c>
      <c r="G35" s="214">
        <f t="shared" si="19"/>
        <v>86.956521739130437</v>
      </c>
      <c r="H35" s="501"/>
      <c r="I35" s="215">
        <f t="shared" si="27"/>
        <v>23</v>
      </c>
      <c r="J35" s="215">
        <f t="shared" si="27"/>
        <v>1702.0568576982889</v>
      </c>
      <c r="K35" s="216">
        <f t="shared" si="27"/>
        <v>74.002472073838661</v>
      </c>
      <c r="L35" s="502"/>
      <c r="M35" s="215">
        <f>RANK(K35, K$27:$K$41)</f>
        <v>5</v>
      </c>
      <c r="N35" s="460"/>
      <c r="O35" s="460"/>
      <c r="P35" s="209">
        <v>23</v>
      </c>
      <c r="Q35" s="213">
        <v>1705.0193050193036</v>
      </c>
      <c r="R35" s="214">
        <f t="shared" si="20"/>
        <v>74.131274131274068</v>
      </c>
      <c r="S35" s="211">
        <f t="shared" si="28"/>
        <v>5</v>
      </c>
      <c r="T35" s="501"/>
      <c r="U35" s="209">
        <v>23</v>
      </c>
      <c r="V35" s="213">
        <v>1705.7934508816111</v>
      </c>
      <c r="W35" s="214">
        <f t="shared" si="21"/>
        <v>74.164932647026575</v>
      </c>
      <c r="X35" s="211">
        <f t="shared" si="29"/>
        <v>5</v>
      </c>
      <c r="Y35" s="501"/>
      <c r="Z35" s="209">
        <v>23</v>
      </c>
      <c r="AA35" s="213">
        <v>1702.9940119760472</v>
      </c>
      <c r="AB35" s="214">
        <f t="shared" si="22"/>
        <v>74.043217912002049</v>
      </c>
      <c r="AC35" s="211">
        <f t="shared" si="30"/>
        <v>5</v>
      </c>
      <c r="AD35" s="501"/>
      <c r="AE35" s="209">
        <v>23</v>
      </c>
      <c r="AF35" s="213">
        <v>1699.4446259392328</v>
      </c>
      <c r="AG35" s="214">
        <f t="shared" si="23"/>
        <v>73.888896779966643</v>
      </c>
      <c r="AH35" s="211">
        <f t="shared" si="31"/>
        <v>5</v>
      </c>
      <c r="AI35" s="501"/>
      <c r="AJ35" s="209">
        <v>23</v>
      </c>
      <c r="AK35" s="213">
        <v>1699.4413407821228</v>
      </c>
      <c r="AL35" s="214">
        <f t="shared" si="24"/>
        <v>73.888753947048812</v>
      </c>
      <c r="AM35" s="211">
        <f t="shared" si="32"/>
        <v>5</v>
      </c>
      <c r="AN35" s="501"/>
      <c r="AO35" s="209">
        <v>23</v>
      </c>
      <c r="AP35" s="213">
        <v>1699.8029556650254</v>
      </c>
      <c r="AQ35" s="214">
        <f t="shared" si="25"/>
        <v>73.904476333261968</v>
      </c>
      <c r="AR35" s="211">
        <f t="shared" si="33"/>
        <v>5</v>
      </c>
      <c r="AS35" s="501"/>
      <c r="AT35" s="209">
        <v>23</v>
      </c>
      <c r="AU35" s="213">
        <v>1701.9023136246799</v>
      </c>
      <c r="AV35" s="214">
        <f t="shared" si="26"/>
        <v>73.995752766290437</v>
      </c>
      <c r="AW35" s="211">
        <f t="shared" si="34"/>
        <v>5</v>
      </c>
      <c r="AX35" s="501"/>
    </row>
    <row r="36" spans="1:50" ht="14.25" hidden="1" customHeight="1" outlineLevel="1">
      <c r="B36" s="460"/>
      <c r="C36" s="209">
        <v>10</v>
      </c>
      <c r="D36" s="212" t="s">
        <v>255</v>
      </c>
      <c r="E36" s="213">
        <v>26</v>
      </c>
      <c r="F36" s="209">
        <v>2000</v>
      </c>
      <c r="G36" s="214">
        <f t="shared" si="19"/>
        <v>76.92307692307692</v>
      </c>
      <c r="H36" s="501"/>
      <c r="I36" s="215">
        <f t="shared" si="27"/>
        <v>26</v>
      </c>
      <c r="J36" s="215">
        <f t="shared" si="27"/>
        <v>1694.2868052259284</v>
      </c>
      <c r="K36" s="216">
        <f t="shared" si="27"/>
        <v>65.164877124074152</v>
      </c>
      <c r="L36" s="502"/>
      <c r="M36" s="215">
        <f>RANK(K36, K$27:$K$41)</f>
        <v>7</v>
      </c>
      <c r="N36" s="460"/>
      <c r="O36" s="460"/>
      <c r="P36" s="209">
        <v>26</v>
      </c>
      <c r="Q36" s="213">
        <v>1698.8132417239233</v>
      </c>
      <c r="R36" s="214">
        <f t="shared" si="20"/>
        <v>65.338970835535505</v>
      </c>
      <c r="S36" s="211">
        <f t="shared" si="28"/>
        <v>7</v>
      </c>
      <c r="T36" s="501"/>
      <c r="U36" s="209">
        <v>26</v>
      </c>
      <c r="V36" s="213">
        <v>1699.1530944625424</v>
      </c>
      <c r="W36" s="214">
        <f t="shared" si="21"/>
        <v>65.35204209471317</v>
      </c>
      <c r="X36" s="211">
        <f t="shared" si="29"/>
        <v>7</v>
      </c>
      <c r="Y36" s="501"/>
      <c r="Z36" s="209">
        <v>26</v>
      </c>
      <c r="AA36" s="213">
        <v>1693.5960591132962</v>
      </c>
      <c r="AB36" s="214">
        <f t="shared" si="22"/>
        <v>65.138309965896013</v>
      </c>
      <c r="AC36" s="211">
        <f t="shared" si="30"/>
        <v>7</v>
      </c>
      <c r="AD36" s="501"/>
      <c r="AE36" s="209">
        <v>26</v>
      </c>
      <c r="AF36" s="213">
        <v>1691.6363636363681</v>
      </c>
      <c r="AG36" s="214">
        <f t="shared" si="23"/>
        <v>65.062937062937237</v>
      </c>
      <c r="AH36" s="211">
        <f t="shared" si="31"/>
        <v>7</v>
      </c>
      <c r="AI36" s="501"/>
      <c r="AJ36" s="209">
        <v>26</v>
      </c>
      <c r="AK36" s="213">
        <v>1691.3744075829354</v>
      </c>
      <c r="AL36" s="214">
        <f t="shared" si="24"/>
        <v>65.052861830112903</v>
      </c>
      <c r="AM36" s="211">
        <f t="shared" si="32"/>
        <v>8</v>
      </c>
      <c r="AN36" s="501"/>
      <c r="AO36" s="209">
        <v>26</v>
      </c>
      <c r="AP36" s="213">
        <v>1692.2292993630599</v>
      </c>
      <c r="AQ36" s="214">
        <f t="shared" si="25"/>
        <v>65.085742283194605</v>
      </c>
      <c r="AR36" s="211">
        <f t="shared" si="33"/>
        <v>7</v>
      </c>
      <c r="AS36" s="501"/>
      <c r="AT36" s="209">
        <v>26</v>
      </c>
      <c r="AU36" s="213">
        <v>1693.205170699373</v>
      </c>
      <c r="AV36" s="214">
        <f t="shared" si="26"/>
        <v>65.123275796129732</v>
      </c>
      <c r="AW36" s="211">
        <f t="shared" si="34"/>
        <v>7</v>
      </c>
      <c r="AX36" s="501"/>
    </row>
    <row r="37" spans="1:50" ht="14.25" hidden="1" customHeight="1" outlineLevel="1">
      <c r="B37" s="460"/>
      <c r="C37" s="209">
        <v>11</v>
      </c>
      <c r="D37" s="212" t="s">
        <v>266</v>
      </c>
      <c r="E37" s="213">
        <v>17</v>
      </c>
      <c r="F37" s="209">
        <v>2000</v>
      </c>
      <c r="G37" s="214">
        <f t="shared" si="19"/>
        <v>117.64705882352941</v>
      </c>
      <c r="H37" s="501"/>
      <c r="I37" s="215">
        <f t="shared" si="27"/>
        <v>17</v>
      </c>
      <c r="J37" s="215">
        <f t="shared" si="27"/>
        <v>1704.6692634963256</v>
      </c>
      <c r="K37" s="216">
        <f t="shared" si="27"/>
        <v>100.27466255860739</v>
      </c>
      <c r="L37" s="502"/>
      <c r="M37" s="215">
        <f>RANK(K37, K$27:$K$41)</f>
        <v>1</v>
      </c>
      <c r="N37" s="460"/>
      <c r="O37" s="460"/>
      <c r="P37" s="209">
        <v>17</v>
      </c>
      <c r="Q37" s="213">
        <v>1710.6323185011738</v>
      </c>
      <c r="R37" s="214">
        <f t="shared" si="20"/>
        <v>100.62543050006904</v>
      </c>
      <c r="S37" s="211">
        <f t="shared" si="28"/>
        <v>1</v>
      </c>
      <c r="T37" s="501"/>
      <c r="U37" s="209">
        <v>17</v>
      </c>
      <c r="V37" s="213">
        <v>1711.0732538330524</v>
      </c>
      <c r="W37" s="214">
        <f t="shared" si="21"/>
        <v>100.65136787253249</v>
      </c>
      <c r="X37" s="211">
        <f t="shared" si="29"/>
        <v>1</v>
      </c>
      <c r="Y37" s="501"/>
      <c r="Z37" s="209">
        <v>17</v>
      </c>
      <c r="AA37" s="213">
        <v>1703.8961038961063</v>
      </c>
      <c r="AB37" s="214">
        <f t="shared" si="22"/>
        <v>100.2291825821239</v>
      </c>
      <c r="AC37" s="211">
        <f t="shared" si="30"/>
        <v>1</v>
      </c>
      <c r="AD37" s="501"/>
      <c r="AE37" s="209">
        <v>17</v>
      </c>
      <c r="AF37" s="213">
        <v>1702.333427045266</v>
      </c>
      <c r="AG37" s="214">
        <f t="shared" si="23"/>
        <v>100.13726041442742</v>
      </c>
      <c r="AH37" s="211">
        <f t="shared" si="31"/>
        <v>1</v>
      </c>
      <c r="AI37" s="501"/>
      <c r="AJ37" s="209">
        <v>17</v>
      </c>
      <c r="AK37" s="213">
        <v>1700.6564551422316</v>
      </c>
      <c r="AL37" s="214">
        <f t="shared" si="24"/>
        <v>100.03861500836656</v>
      </c>
      <c r="AM37" s="211">
        <f t="shared" si="32"/>
        <v>1</v>
      </c>
      <c r="AN37" s="501"/>
      <c r="AO37" s="209">
        <v>17</v>
      </c>
      <c r="AP37" s="213">
        <v>1701.03896103896</v>
      </c>
      <c r="AQ37" s="214">
        <f t="shared" si="25"/>
        <v>100.06111535523294</v>
      </c>
      <c r="AR37" s="211">
        <f t="shared" si="33"/>
        <v>1</v>
      </c>
      <c r="AS37" s="501"/>
      <c r="AT37" s="209">
        <v>17</v>
      </c>
      <c r="AU37" s="213">
        <v>1703.0543250174896</v>
      </c>
      <c r="AV37" s="214">
        <f t="shared" si="26"/>
        <v>100.17966617749939</v>
      </c>
      <c r="AW37" s="211">
        <f t="shared" si="34"/>
        <v>1</v>
      </c>
      <c r="AX37" s="501"/>
    </row>
    <row r="38" spans="1:50" ht="14.25" hidden="1" customHeight="1" outlineLevel="1">
      <c r="B38" s="460"/>
      <c r="C38" s="209">
        <v>12</v>
      </c>
      <c r="D38" s="212"/>
      <c r="E38" s="213"/>
      <c r="F38" s="209"/>
      <c r="G38" s="214"/>
      <c r="H38" s="501"/>
      <c r="I38" s="215"/>
      <c r="J38" s="215"/>
      <c r="K38" s="216"/>
      <c r="L38" s="502"/>
      <c r="M38" s="215"/>
      <c r="N38" s="460"/>
      <c r="O38" s="460"/>
      <c r="P38" s="209"/>
      <c r="Q38" s="213"/>
      <c r="R38" s="209"/>
      <c r="S38" s="211"/>
      <c r="T38" s="501"/>
      <c r="U38" s="209"/>
      <c r="V38" s="213"/>
      <c r="W38" s="209"/>
      <c r="X38" s="211"/>
      <c r="Y38" s="501"/>
      <c r="Z38" s="209"/>
      <c r="AA38" s="213"/>
      <c r="AB38" s="214"/>
      <c r="AC38" s="211"/>
      <c r="AD38" s="501"/>
      <c r="AE38" s="209"/>
      <c r="AF38" s="213"/>
      <c r="AG38" s="214"/>
      <c r="AH38" s="211"/>
      <c r="AI38" s="501"/>
      <c r="AJ38" s="209"/>
      <c r="AK38" s="213"/>
      <c r="AL38" s="214"/>
      <c r="AM38" s="211"/>
      <c r="AN38" s="501"/>
      <c r="AO38" s="209"/>
      <c r="AP38" s="213"/>
      <c r="AQ38" s="214"/>
      <c r="AR38" s="211"/>
      <c r="AS38" s="501"/>
      <c r="AT38" s="209"/>
      <c r="AU38" s="213"/>
      <c r="AV38" s="214"/>
      <c r="AW38" s="211"/>
      <c r="AX38" s="501"/>
    </row>
    <row r="39" spans="1:50" ht="14.25" hidden="1" customHeight="1" outlineLevel="1">
      <c r="B39" s="460"/>
      <c r="C39" s="209">
        <v>13</v>
      </c>
      <c r="D39" s="212"/>
      <c r="E39" s="213"/>
      <c r="F39" s="209"/>
      <c r="G39" s="214"/>
      <c r="H39" s="501"/>
      <c r="I39" s="215"/>
      <c r="J39" s="215"/>
      <c r="K39" s="216"/>
      <c r="L39" s="502"/>
      <c r="M39" s="215"/>
      <c r="N39" s="460"/>
      <c r="O39" s="460"/>
      <c r="P39" s="209"/>
      <c r="Q39" s="213"/>
      <c r="R39" s="209"/>
      <c r="S39" s="211"/>
      <c r="T39" s="501"/>
      <c r="U39" s="209"/>
      <c r="V39" s="213"/>
      <c r="W39" s="209"/>
      <c r="X39" s="211"/>
      <c r="Y39" s="501"/>
      <c r="Z39" s="209"/>
      <c r="AA39" s="213"/>
      <c r="AB39" s="214"/>
      <c r="AC39" s="211"/>
      <c r="AD39" s="501"/>
      <c r="AE39" s="209"/>
      <c r="AF39" s="213"/>
      <c r="AG39" s="214"/>
      <c r="AH39" s="211"/>
      <c r="AI39" s="501"/>
      <c r="AJ39" s="209"/>
      <c r="AK39" s="213"/>
      <c r="AL39" s="214"/>
      <c r="AM39" s="211"/>
      <c r="AN39" s="501"/>
      <c r="AO39" s="209"/>
      <c r="AP39" s="213"/>
      <c r="AQ39" s="214"/>
      <c r="AR39" s="211"/>
      <c r="AS39" s="501"/>
      <c r="AT39" s="209"/>
      <c r="AU39" s="213"/>
      <c r="AV39" s="214"/>
      <c r="AW39" s="211"/>
      <c r="AX39" s="501"/>
    </row>
    <row r="40" spans="1:50" ht="14.25" hidden="1" customHeight="1" outlineLevel="1">
      <c r="B40" s="460"/>
      <c r="C40" s="209">
        <v>14</v>
      </c>
      <c r="D40" s="212"/>
      <c r="E40" s="213"/>
      <c r="F40" s="209"/>
      <c r="G40" s="214"/>
      <c r="H40" s="501"/>
      <c r="I40" s="215"/>
      <c r="J40" s="215"/>
      <c r="K40" s="216"/>
      <c r="L40" s="502"/>
      <c r="M40" s="215"/>
      <c r="N40" s="460"/>
      <c r="O40" s="460"/>
      <c r="P40" s="209"/>
      <c r="Q40" s="213"/>
      <c r="R40" s="209"/>
      <c r="S40" s="211"/>
      <c r="T40" s="501"/>
      <c r="U40" s="209"/>
      <c r="V40" s="213"/>
      <c r="W40" s="209"/>
      <c r="X40" s="211"/>
      <c r="Y40" s="501"/>
      <c r="Z40" s="209"/>
      <c r="AA40" s="213"/>
      <c r="AB40" s="214"/>
      <c r="AC40" s="211"/>
      <c r="AD40" s="501"/>
      <c r="AE40" s="209"/>
      <c r="AF40" s="213"/>
      <c r="AG40" s="214"/>
      <c r="AH40" s="211"/>
      <c r="AI40" s="501"/>
      <c r="AJ40" s="209"/>
      <c r="AK40" s="213"/>
      <c r="AL40" s="214"/>
      <c r="AM40" s="211"/>
      <c r="AN40" s="501"/>
      <c r="AO40" s="209"/>
      <c r="AP40" s="213"/>
      <c r="AQ40" s="214"/>
      <c r="AR40" s="211"/>
      <c r="AS40" s="501"/>
      <c r="AT40" s="209"/>
      <c r="AU40" s="213"/>
      <c r="AV40" s="214"/>
      <c r="AW40" s="211"/>
      <c r="AX40" s="501"/>
    </row>
    <row r="41" spans="1:50" ht="14.25" hidden="1" customHeight="1" outlineLevel="1">
      <c r="B41" s="460"/>
      <c r="C41" s="209">
        <v>15</v>
      </c>
      <c r="D41" s="212"/>
      <c r="E41" s="209"/>
      <c r="F41" s="209"/>
      <c r="G41" s="209"/>
      <c r="H41" s="501"/>
      <c r="I41" s="215"/>
      <c r="J41" s="215"/>
      <c r="K41" s="216"/>
      <c r="L41" s="502"/>
      <c r="M41" s="215"/>
      <c r="N41" s="460"/>
      <c r="O41" s="460"/>
      <c r="P41" s="209"/>
      <c r="Q41" s="213"/>
      <c r="R41" s="214"/>
      <c r="S41" s="211"/>
      <c r="T41" s="501"/>
      <c r="U41" s="209"/>
      <c r="V41" s="213"/>
      <c r="W41" s="209"/>
      <c r="X41" s="211"/>
      <c r="Y41" s="501"/>
      <c r="Z41" s="209"/>
      <c r="AA41" s="213"/>
      <c r="AB41" s="214"/>
      <c r="AC41" s="211"/>
      <c r="AD41" s="501"/>
      <c r="AE41" s="209"/>
      <c r="AF41" s="213"/>
      <c r="AG41" s="214"/>
      <c r="AH41" s="211"/>
      <c r="AI41" s="501"/>
      <c r="AJ41" s="209"/>
      <c r="AK41" s="213"/>
      <c r="AL41" s="214"/>
      <c r="AM41" s="211"/>
      <c r="AN41" s="501"/>
      <c r="AO41" s="209"/>
      <c r="AP41" s="213"/>
      <c r="AQ41" s="214"/>
      <c r="AR41" s="211"/>
      <c r="AS41" s="501"/>
      <c r="AT41" s="209"/>
      <c r="AU41" s="213"/>
      <c r="AV41" s="214"/>
      <c r="AW41" s="211"/>
      <c r="AX41" s="501"/>
    </row>
    <row r="42" spans="1:50" ht="14.25" hidden="1" customHeight="1" outlineLevel="1" collapsed="1">
      <c r="B42" s="552" t="s">
        <v>224</v>
      </c>
      <c r="C42" s="503"/>
      <c r="D42" s="503"/>
      <c r="E42" s="503"/>
      <c r="F42" s="503"/>
      <c r="G42" s="503"/>
      <c r="H42" s="503"/>
      <c r="I42" s="503"/>
      <c r="J42" s="503"/>
      <c r="K42" s="503"/>
      <c r="L42" s="503"/>
      <c r="M42" s="504"/>
      <c r="N42" s="521" t="s">
        <v>128</v>
      </c>
      <c r="O42" s="521" t="s">
        <v>77</v>
      </c>
      <c r="P42" s="559">
        <v>45881</v>
      </c>
      <c r="Q42" s="560"/>
      <c r="R42" s="560"/>
      <c r="S42" s="560"/>
      <c r="T42" s="560"/>
      <c r="U42" s="561">
        <f>P42+1</f>
        <v>45882</v>
      </c>
      <c r="V42" s="562"/>
      <c r="W42" s="562"/>
      <c r="X42" s="562"/>
      <c r="Y42" s="562"/>
      <c r="Z42" s="559">
        <f t="shared" ref="Z42" si="35">U42+1</f>
        <v>45883</v>
      </c>
      <c r="AA42" s="560"/>
      <c r="AB42" s="560"/>
      <c r="AC42" s="560"/>
      <c r="AD42" s="560"/>
      <c r="AE42" s="561">
        <f t="shared" ref="AE42" si="36">Z42+1</f>
        <v>45884</v>
      </c>
      <c r="AF42" s="562"/>
      <c r="AG42" s="562"/>
      <c r="AH42" s="562"/>
      <c r="AI42" s="562"/>
      <c r="AJ42" s="563">
        <f t="shared" ref="AJ42" si="37">AE42+1</f>
        <v>45885</v>
      </c>
      <c r="AK42" s="564"/>
      <c r="AL42" s="564"/>
      <c r="AM42" s="564"/>
      <c r="AN42" s="565"/>
      <c r="AO42" s="561">
        <f t="shared" ref="AO42" si="38">AJ42+1</f>
        <v>45886</v>
      </c>
      <c r="AP42" s="562"/>
      <c r="AQ42" s="562"/>
      <c r="AR42" s="562"/>
      <c r="AS42" s="562"/>
      <c r="AT42" s="563">
        <f t="shared" ref="AT42" si="39">AO42+1</f>
        <v>45887</v>
      </c>
      <c r="AU42" s="564"/>
      <c r="AV42" s="564"/>
      <c r="AW42" s="564"/>
      <c r="AX42" s="565"/>
    </row>
    <row r="43" spans="1:50" ht="14.25" hidden="1" customHeight="1" outlineLevel="1">
      <c r="B43" s="505"/>
      <c r="C43" s="505"/>
      <c r="D43" s="505"/>
      <c r="E43" s="505"/>
      <c r="F43" s="505"/>
      <c r="G43" s="505"/>
      <c r="H43" s="505"/>
      <c r="I43" s="505"/>
      <c r="J43" s="505"/>
      <c r="K43" s="505"/>
      <c r="L43" s="505"/>
      <c r="M43" s="506"/>
      <c r="N43" s="523"/>
      <c r="O43" s="523"/>
      <c r="P43" s="566">
        <f>P42</f>
        <v>45881</v>
      </c>
      <c r="Q43" s="566"/>
      <c r="R43" s="566"/>
      <c r="S43" s="566"/>
      <c r="T43" s="566"/>
      <c r="U43" s="567">
        <f>U42</f>
        <v>45882</v>
      </c>
      <c r="V43" s="567"/>
      <c r="W43" s="567"/>
      <c r="X43" s="567"/>
      <c r="Y43" s="567"/>
      <c r="Z43" s="566">
        <f t="shared" ref="Z43" si="40">Z42</f>
        <v>45883</v>
      </c>
      <c r="AA43" s="566"/>
      <c r="AB43" s="566"/>
      <c r="AC43" s="566"/>
      <c r="AD43" s="566"/>
      <c r="AE43" s="567">
        <f t="shared" ref="AE43" si="41">AE42</f>
        <v>45884</v>
      </c>
      <c r="AF43" s="567"/>
      <c r="AG43" s="567"/>
      <c r="AH43" s="567"/>
      <c r="AI43" s="567"/>
      <c r="AJ43" s="568">
        <f t="shared" ref="AJ43" si="42">AJ42</f>
        <v>45885</v>
      </c>
      <c r="AK43" s="569"/>
      <c r="AL43" s="569"/>
      <c r="AM43" s="569"/>
      <c r="AN43" s="570"/>
      <c r="AO43" s="567">
        <f t="shared" ref="AO43" si="43">AO42</f>
        <v>45886</v>
      </c>
      <c r="AP43" s="567"/>
      <c r="AQ43" s="567"/>
      <c r="AR43" s="567"/>
      <c r="AS43" s="567"/>
      <c r="AT43" s="568">
        <f t="shared" ref="AT43" si="44">AT42</f>
        <v>45887</v>
      </c>
      <c r="AU43" s="569"/>
      <c r="AV43" s="569"/>
      <c r="AW43" s="569"/>
      <c r="AX43" s="570"/>
    </row>
    <row r="44" spans="1:50" ht="14.25" hidden="1" customHeight="1" outlineLevel="1">
      <c r="B44" s="460" t="s">
        <v>129</v>
      </c>
      <c r="C44" s="460" t="s">
        <v>130</v>
      </c>
      <c r="D44" s="460"/>
      <c r="E44" s="460" t="s">
        <v>131</v>
      </c>
      <c r="F44" s="460"/>
      <c r="G44" s="460"/>
      <c r="H44" s="460" t="s">
        <v>132</v>
      </c>
      <c r="I44" s="499" t="s">
        <v>133</v>
      </c>
      <c r="J44" s="499"/>
      <c r="K44" s="499"/>
      <c r="L44" s="499" t="s">
        <v>132</v>
      </c>
      <c r="M44" s="499" t="s">
        <v>134</v>
      </c>
      <c r="N44" s="460"/>
      <c r="O44" s="460" t="s">
        <v>135</v>
      </c>
      <c r="P44" s="460" t="s">
        <v>136</v>
      </c>
      <c r="Q44" s="460"/>
      <c r="R44" s="460"/>
      <c r="S44" s="460"/>
      <c r="T44" s="460" t="s">
        <v>132</v>
      </c>
      <c r="U44" s="460" t="s">
        <v>136</v>
      </c>
      <c r="V44" s="460"/>
      <c r="W44" s="460"/>
      <c r="X44" s="460"/>
      <c r="Y44" s="460" t="s">
        <v>132</v>
      </c>
      <c r="Z44" s="460" t="s">
        <v>136</v>
      </c>
      <c r="AA44" s="460"/>
      <c r="AB44" s="460"/>
      <c r="AC44" s="460"/>
      <c r="AD44" s="460" t="s">
        <v>132</v>
      </c>
      <c r="AE44" s="460" t="s">
        <v>136</v>
      </c>
      <c r="AF44" s="460"/>
      <c r="AG44" s="460"/>
      <c r="AH44" s="460"/>
      <c r="AI44" s="460" t="s">
        <v>132</v>
      </c>
      <c r="AJ44" s="460" t="s">
        <v>136</v>
      </c>
      <c r="AK44" s="460"/>
      <c r="AL44" s="460"/>
      <c r="AM44" s="460"/>
      <c r="AN44" s="460" t="s">
        <v>132</v>
      </c>
      <c r="AO44" s="460" t="s">
        <v>136</v>
      </c>
      <c r="AP44" s="460"/>
      <c r="AQ44" s="460"/>
      <c r="AR44" s="460"/>
      <c r="AS44" s="460" t="s">
        <v>132</v>
      </c>
      <c r="AT44" s="460" t="s">
        <v>136</v>
      </c>
      <c r="AU44" s="460"/>
      <c r="AV44" s="460"/>
      <c r="AW44" s="460"/>
      <c r="AX44" s="460" t="s">
        <v>132</v>
      </c>
    </row>
    <row r="45" spans="1:50" ht="14.25" hidden="1" customHeight="1" outlineLevel="1">
      <c r="B45" s="460"/>
      <c r="C45" s="460"/>
      <c r="D45" s="460"/>
      <c r="E45" s="460" t="s">
        <v>137</v>
      </c>
      <c r="F45" s="460"/>
      <c r="G45" s="460"/>
      <c r="H45" s="460"/>
      <c r="I45" s="499" t="s">
        <v>137</v>
      </c>
      <c r="J45" s="499"/>
      <c r="K45" s="499"/>
      <c r="L45" s="499"/>
      <c r="M45" s="499"/>
      <c r="N45" s="460"/>
      <c r="O45" s="460"/>
      <c r="P45" s="460" t="s">
        <v>138</v>
      </c>
      <c r="Q45" s="460"/>
      <c r="R45" s="460"/>
      <c r="S45" s="460"/>
      <c r="T45" s="460"/>
      <c r="U45" s="460" t="s">
        <v>138</v>
      </c>
      <c r="V45" s="460"/>
      <c r="W45" s="460"/>
      <c r="X45" s="460"/>
      <c r="Y45" s="460"/>
      <c r="Z45" s="460" t="s">
        <v>138</v>
      </c>
      <c r="AA45" s="460"/>
      <c r="AB45" s="460"/>
      <c r="AC45" s="460"/>
      <c r="AD45" s="460"/>
      <c r="AE45" s="460" t="s">
        <v>138</v>
      </c>
      <c r="AF45" s="460"/>
      <c r="AG45" s="460"/>
      <c r="AH45" s="460"/>
      <c r="AI45" s="460"/>
      <c r="AJ45" s="460" t="s">
        <v>138</v>
      </c>
      <c r="AK45" s="460"/>
      <c r="AL45" s="460"/>
      <c r="AM45" s="460"/>
      <c r="AN45" s="460"/>
      <c r="AO45" s="460" t="s">
        <v>138</v>
      </c>
      <c r="AP45" s="460"/>
      <c r="AQ45" s="460"/>
      <c r="AR45" s="460"/>
      <c r="AS45" s="460"/>
      <c r="AT45" s="460" t="s">
        <v>138</v>
      </c>
      <c r="AU45" s="460"/>
      <c r="AV45" s="460"/>
      <c r="AW45" s="460"/>
      <c r="AX45" s="460"/>
    </row>
    <row r="46" spans="1:50" ht="14.25" hidden="1" customHeight="1" outlineLevel="1">
      <c r="B46" s="460"/>
      <c r="C46" s="460"/>
      <c r="D46" s="460"/>
      <c r="E46" s="209" t="s">
        <v>139</v>
      </c>
      <c r="F46" s="209" t="s">
        <v>140</v>
      </c>
      <c r="G46" s="209" t="s">
        <v>141</v>
      </c>
      <c r="H46" s="460"/>
      <c r="I46" s="210" t="s">
        <v>139</v>
      </c>
      <c r="J46" s="210" t="s">
        <v>140</v>
      </c>
      <c r="K46" s="210" t="s">
        <v>141</v>
      </c>
      <c r="L46" s="499"/>
      <c r="M46" s="499"/>
      <c r="N46" s="460"/>
      <c r="O46" s="460"/>
      <c r="P46" s="209" t="s">
        <v>139</v>
      </c>
      <c r="Q46" s="209" t="s">
        <v>140</v>
      </c>
      <c r="R46" s="209" t="s">
        <v>141</v>
      </c>
      <c r="S46" s="211" t="s">
        <v>134</v>
      </c>
      <c r="T46" s="460"/>
      <c r="U46" s="209" t="s">
        <v>139</v>
      </c>
      <c r="V46" s="209" t="s">
        <v>140</v>
      </c>
      <c r="W46" s="209" t="s">
        <v>141</v>
      </c>
      <c r="X46" s="211" t="s">
        <v>134</v>
      </c>
      <c r="Y46" s="460"/>
      <c r="Z46" s="209" t="s">
        <v>139</v>
      </c>
      <c r="AA46" s="209" t="s">
        <v>140</v>
      </c>
      <c r="AB46" s="209" t="s">
        <v>141</v>
      </c>
      <c r="AC46" s="211" t="s">
        <v>134</v>
      </c>
      <c r="AD46" s="460"/>
      <c r="AE46" s="209" t="s">
        <v>139</v>
      </c>
      <c r="AF46" s="209" t="s">
        <v>140</v>
      </c>
      <c r="AG46" s="209" t="s">
        <v>141</v>
      </c>
      <c r="AH46" s="211" t="s">
        <v>134</v>
      </c>
      <c r="AI46" s="460"/>
      <c r="AJ46" s="209" t="s">
        <v>139</v>
      </c>
      <c r="AK46" s="209" t="s">
        <v>140</v>
      </c>
      <c r="AL46" s="209" t="s">
        <v>141</v>
      </c>
      <c r="AM46" s="211" t="s">
        <v>134</v>
      </c>
      <c r="AN46" s="460"/>
      <c r="AO46" s="209" t="s">
        <v>139</v>
      </c>
      <c r="AP46" s="209" t="s">
        <v>140</v>
      </c>
      <c r="AQ46" s="209" t="s">
        <v>141</v>
      </c>
      <c r="AR46" s="211" t="s">
        <v>134</v>
      </c>
      <c r="AS46" s="460"/>
      <c r="AT46" s="209" t="s">
        <v>139</v>
      </c>
      <c r="AU46" s="209" t="s">
        <v>140</v>
      </c>
      <c r="AV46" s="209" t="s">
        <v>141</v>
      </c>
      <c r="AW46" s="211" t="s">
        <v>134</v>
      </c>
      <c r="AX46" s="460"/>
    </row>
    <row r="47" spans="1:50" ht="14.25" hidden="1" customHeight="1" outlineLevel="1">
      <c r="A47" s="288"/>
      <c r="B47" s="460" t="s">
        <v>249</v>
      </c>
      <c r="C47" s="209">
        <v>1</v>
      </c>
      <c r="D47" s="212" t="s">
        <v>250</v>
      </c>
      <c r="E47" s="209">
        <v>26</v>
      </c>
      <c r="F47" s="209">
        <v>2000</v>
      </c>
      <c r="G47" s="214">
        <f t="shared" ref="G47:G57" si="45">F47/E47</f>
        <v>76.92307692307692</v>
      </c>
      <c r="H47" s="501">
        <f>AVERAGE(G47:G61)</f>
        <v>86.184283050128201</v>
      </c>
      <c r="I47" s="215">
        <f>AVERAGE(P47,U47,Z47,AE47,AJ47,AO47,AT47)</f>
        <v>26.714285714285715</v>
      </c>
      <c r="J47" s="215">
        <f>AVERAGE(Q47,V47,AA47,AF47,AK47,AP47,AU47)</f>
        <v>1736.0664943128043</v>
      </c>
      <c r="K47" s="216">
        <f>AVERAGE(R47,W47,AB47,AG47,AL47,AQ47,AV47)</f>
        <v>65.005597098500388</v>
      </c>
      <c r="L47" s="502">
        <f>IFERROR(AVERAGE(K47:K61),"-")</f>
        <v>72.259361986582476</v>
      </c>
      <c r="M47" s="215">
        <f>RANK(K47, K$47:$K$61)</f>
        <v>9</v>
      </c>
      <c r="N47" s="460"/>
      <c r="O47" s="460"/>
      <c r="P47" s="209">
        <v>27</v>
      </c>
      <c r="Q47" s="213">
        <v>1737.0607028753993</v>
      </c>
      <c r="R47" s="214">
        <f t="shared" ref="R47:R57" si="46">Q47/P47</f>
        <v>64.335581587977757</v>
      </c>
      <c r="S47" s="211">
        <f>RANK(R47, R$47:R$61)</f>
        <v>9</v>
      </c>
      <c r="T47" s="501">
        <f>AVERAGE(R47:R61)</f>
        <v>71.760273924615092</v>
      </c>
      <c r="U47" s="209">
        <v>27</v>
      </c>
      <c r="V47" s="213">
        <v>1734.7441457068514</v>
      </c>
      <c r="W47" s="214">
        <f t="shared" ref="W47:W57" si="47">V47/U47</f>
        <v>64.249783174327831</v>
      </c>
      <c r="X47" s="211">
        <f>RANK(W47, W$47:W$61)</f>
        <v>9</v>
      </c>
      <c r="Y47" s="501">
        <f>AVERAGE(W47:W61)</f>
        <v>71.807340992808221</v>
      </c>
      <c r="Z47" s="209">
        <v>27</v>
      </c>
      <c r="AA47" s="213">
        <v>1735.0772889417353</v>
      </c>
      <c r="AB47" s="214">
        <f t="shared" ref="AB47:AB57" si="48">AA47/Z47</f>
        <v>64.262121812656858</v>
      </c>
      <c r="AC47" s="211">
        <f>RANK(AB47, AB$47:AB$61)</f>
        <v>9</v>
      </c>
      <c r="AD47" s="501">
        <f>AVERAGE(AB47:AB61)</f>
        <v>71.852462524604078</v>
      </c>
      <c r="AE47" s="209">
        <v>27</v>
      </c>
      <c r="AF47" s="213">
        <v>1736.1346339371844</v>
      </c>
      <c r="AG47" s="214">
        <f t="shared" ref="AG47:AG57" si="49">AF47/AE47</f>
        <v>64.30128273841423</v>
      </c>
      <c r="AH47" s="211">
        <f>RANK(AG47, AG$47:AG$61)</f>
        <v>9</v>
      </c>
      <c r="AI47" s="501">
        <f>AVERAGE(AG47:AG61)</f>
        <v>71.900104489913076</v>
      </c>
      <c r="AJ47" s="209">
        <v>27</v>
      </c>
      <c r="AK47" s="213">
        <v>1736.0465116279072</v>
      </c>
      <c r="AL47" s="214">
        <f t="shared" ref="AL47:AL57" si="50">AK47/AJ47</f>
        <v>64.298018949181753</v>
      </c>
      <c r="AM47" s="211">
        <f>RANK(AL47, AL$47:AL$61)</f>
        <v>9</v>
      </c>
      <c r="AN47" s="501">
        <f>AVERAGE(AL47:AL61)</f>
        <v>71.952869676766653</v>
      </c>
      <c r="AO47" s="209">
        <v>26</v>
      </c>
      <c r="AP47" s="213">
        <v>1736.2338779019778</v>
      </c>
      <c r="AQ47" s="214">
        <f t="shared" ref="AQ47:AQ57" si="51">AP47/AO47</f>
        <v>66.778226073152993</v>
      </c>
      <c r="AR47" s="211">
        <f>RANK(AQ47, AQ$47:AQ$61)</f>
        <v>8</v>
      </c>
      <c r="AS47" s="501">
        <f>AVERAGE(AQ47:AQ61)</f>
        <v>73.226622790167283</v>
      </c>
      <c r="AT47" s="209">
        <v>26</v>
      </c>
      <c r="AU47" s="213">
        <v>1737.1682991985749</v>
      </c>
      <c r="AV47" s="214">
        <f t="shared" ref="AV47:AV57" si="52">AU47/AT47</f>
        <v>66.814165353791338</v>
      </c>
      <c r="AW47" s="211">
        <f>RANK(AV47, AV$47:AV$61)</f>
        <v>8</v>
      </c>
      <c r="AX47" s="501">
        <f>AVERAGE(AV47:AV61)</f>
        <v>73.315859507202916</v>
      </c>
    </row>
    <row r="48" spans="1:50" ht="14.25" hidden="1" customHeight="1" outlineLevel="1">
      <c r="A48" s="288"/>
      <c r="B48" s="460"/>
      <c r="C48" s="209">
        <v>2</v>
      </c>
      <c r="D48" s="212" t="s">
        <v>251</v>
      </c>
      <c r="E48" s="209">
        <v>26</v>
      </c>
      <c r="F48" s="209">
        <v>2000</v>
      </c>
      <c r="G48" s="214">
        <f t="shared" si="45"/>
        <v>76.92307692307692</v>
      </c>
      <c r="H48" s="501"/>
      <c r="I48" s="215">
        <f t="shared" ref="I48:K57" si="53">AVERAGE(P48,U48,Z48,AE48,AJ48,AO48,AT48)</f>
        <v>26.714285714285715</v>
      </c>
      <c r="J48" s="215">
        <f t="shared" si="53"/>
        <v>1652.00419714379</v>
      </c>
      <c r="K48" s="216">
        <f t="shared" si="53"/>
        <v>61.858151226600278</v>
      </c>
      <c r="L48" s="502"/>
      <c r="M48" s="215">
        <f>RANK(K48, K$47:$K$61)</f>
        <v>11</v>
      </c>
      <c r="N48" s="460"/>
      <c r="O48" s="460"/>
      <c r="P48" s="209">
        <v>27</v>
      </c>
      <c r="Q48" s="213">
        <v>1651.9723646088701</v>
      </c>
      <c r="R48" s="214">
        <f t="shared" si="46"/>
        <v>61.184161652180372</v>
      </c>
      <c r="S48" s="211">
        <f t="shared" ref="S48:S57" si="54">RANK(R48, R$47:R$61)</f>
        <v>11</v>
      </c>
      <c r="T48" s="501"/>
      <c r="U48" s="209">
        <v>27</v>
      </c>
      <c r="V48" s="213">
        <v>1651.4640638864248</v>
      </c>
      <c r="W48" s="214">
        <f t="shared" si="47"/>
        <v>61.165335699497213</v>
      </c>
      <c r="X48" s="211">
        <f t="shared" ref="X48:X57" si="55">RANK(W48, W$47:W$61)</f>
        <v>11</v>
      </c>
      <c r="Y48" s="501"/>
      <c r="Z48" s="209">
        <v>27</v>
      </c>
      <c r="AA48" s="213">
        <v>1651.6582914572855</v>
      </c>
      <c r="AB48" s="214">
        <f t="shared" si="48"/>
        <v>61.172529313232793</v>
      </c>
      <c r="AC48" s="211">
        <f t="shared" ref="AC48:AC57" si="56">RANK(AB48, AB$47:AB$61)</f>
        <v>11</v>
      </c>
      <c r="AD48" s="501"/>
      <c r="AE48" s="209">
        <v>27</v>
      </c>
      <c r="AF48" s="213">
        <v>1651.3959771840291</v>
      </c>
      <c r="AG48" s="214">
        <f t="shared" si="49"/>
        <v>61.162813969778853</v>
      </c>
      <c r="AH48" s="211">
        <f t="shared" ref="AH48:AH57" si="57">RANK(AG48, AG$47:AG$61)</f>
        <v>11</v>
      </c>
      <c r="AI48" s="501"/>
      <c r="AJ48" s="209">
        <v>27</v>
      </c>
      <c r="AK48" s="213">
        <v>1651.3474355259348</v>
      </c>
      <c r="AL48" s="214">
        <f t="shared" si="50"/>
        <v>61.161016130590177</v>
      </c>
      <c r="AM48" s="211">
        <f t="shared" ref="AM48:AM57" si="58">RANK(AL48, AL$47:AL$61)</f>
        <v>11</v>
      </c>
      <c r="AN48" s="501"/>
      <c r="AO48" s="209">
        <v>26</v>
      </c>
      <c r="AP48" s="213">
        <v>1652.0092378752879</v>
      </c>
      <c r="AQ48" s="214">
        <f t="shared" si="51"/>
        <v>63.538816841357225</v>
      </c>
      <c r="AR48" s="211">
        <f t="shared" ref="AR48:AR57" si="59">RANK(AQ48, AQ$47:AQ$61)</f>
        <v>11</v>
      </c>
      <c r="AS48" s="501"/>
      <c r="AT48" s="209">
        <v>26</v>
      </c>
      <c r="AU48" s="213">
        <v>1654.1820094686982</v>
      </c>
      <c r="AV48" s="214">
        <f t="shared" si="52"/>
        <v>63.622384979565318</v>
      </c>
      <c r="AW48" s="211">
        <f t="shared" ref="AW48:AW57" si="60">RANK(AV48, AV$47:AV$61)</f>
        <v>11</v>
      </c>
      <c r="AX48" s="501"/>
    </row>
    <row r="49" spans="1:50" ht="14.25" hidden="1" customHeight="1" outlineLevel="1">
      <c r="A49" s="288"/>
      <c r="B49" s="460"/>
      <c r="C49" s="209">
        <v>3</v>
      </c>
      <c r="D49" s="212" t="s">
        <v>260</v>
      </c>
      <c r="E49" s="209">
        <v>25</v>
      </c>
      <c r="F49" s="209">
        <v>2000</v>
      </c>
      <c r="G49" s="214">
        <f t="shared" si="45"/>
        <v>80</v>
      </c>
      <c r="H49" s="501"/>
      <c r="I49" s="215">
        <f t="shared" si="53"/>
        <v>25.714285714285715</v>
      </c>
      <c r="J49" s="215">
        <f t="shared" si="53"/>
        <v>1696.4082792425195</v>
      </c>
      <c r="K49" s="216">
        <f t="shared" si="53"/>
        <v>65.99247203539764</v>
      </c>
      <c r="L49" s="502"/>
      <c r="M49" s="215">
        <f>RANK(K49, K$47:$K$61)</f>
        <v>7</v>
      </c>
      <c r="N49" s="460"/>
      <c r="O49" s="460"/>
      <c r="P49" s="209">
        <v>26</v>
      </c>
      <c r="Q49" s="213">
        <v>1697.9757085020253</v>
      </c>
      <c r="R49" s="214">
        <f t="shared" si="46"/>
        <v>65.30675801930866</v>
      </c>
      <c r="S49" s="211">
        <f t="shared" si="54"/>
        <v>7</v>
      </c>
      <c r="T49" s="501"/>
      <c r="U49" s="209">
        <v>26</v>
      </c>
      <c r="V49" s="213">
        <v>1693.3048084668087</v>
      </c>
      <c r="W49" s="214">
        <f t="shared" si="47"/>
        <v>65.127108017954185</v>
      </c>
      <c r="X49" s="211">
        <f t="shared" si="55"/>
        <v>8</v>
      </c>
      <c r="Y49" s="501"/>
      <c r="Z49" s="209">
        <v>26</v>
      </c>
      <c r="AA49" s="213">
        <v>1696.5306122448958</v>
      </c>
      <c r="AB49" s="214">
        <f t="shared" si="48"/>
        <v>65.251177394034457</v>
      </c>
      <c r="AC49" s="211">
        <f t="shared" si="56"/>
        <v>7</v>
      </c>
      <c r="AD49" s="501"/>
      <c r="AE49" s="209">
        <v>26</v>
      </c>
      <c r="AF49" s="213">
        <v>1696.5595463138002</v>
      </c>
      <c r="AG49" s="214">
        <f t="shared" si="49"/>
        <v>65.25229024283847</v>
      </c>
      <c r="AH49" s="211">
        <f t="shared" si="57"/>
        <v>7</v>
      </c>
      <c r="AI49" s="501"/>
      <c r="AJ49" s="209">
        <v>26</v>
      </c>
      <c r="AK49" s="213">
        <v>1696.1883855517881</v>
      </c>
      <c r="AL49" s="214">
        <f t="shared" si="50"/>
        <v>65.238014828914928</v>
      </c>
      <c r="AM49" s="211">
        <f t="shared" si="58"/>
        <v>7</v>
      </c>
      <c r="AN49" s="501"/>
      <c r="AO49" s="209">
        <v>25</v>
      </c>
      <c r="AP49" s="213">
        <v>1693.609238445908</v>
      </c>
      <c r="AQ49" s="214">
        <f t="shared" si="51"/>
        <v>67.74436953783632</v>
      </c>
      <c r="AR49" s="211">
        <f t="shared" si="59"/>
        <v>7</v>
      </c>
      <c r="AS49" s="501"/>
      <c r="AT49" s="209">
        <v>25</v>
      </c>
      <c r="AU49" s="213">
        <v>1700.6896551724103</v>
      </c>
      <c r="AV49" s="214">
        <f t="shared" si="52"/>
        <v>68.027586206896416</v>
      </c>
      <c r="AW49" s="211">
        <f t="shared" si="60"/>
        <v>7</v>
      </c>
      <c r="AX49" s="501"/>
    </row>
    <row r="50" spans="1:50" ht="14.25" hidden="1" customHeight="1" outlineLevel="1">
      <c r="A50" s="288"/>
      <c r="B50" s="460"/>
      <c r="C50" s="209">
        <v>4</v>
      </c>
      <c r="D50" s="212" t="s">
        <v>267</v>
      </c>
      <c r="E50" s="209">
        <v>22</v>
      </c>
      <c r="F50" s="209">
        <v>2000</v>
      </c>
      <c r="G50" s="214">
        <f t="shared" si="45"/>
        <v>90.909090909090907</v>
      </c>
      <c r="H50" s="501"/>
      <c r="I50" s="215">
        <f t="shared" si="53"/>
        <v>22.714285714285715</v>
      </c>
      <c r="J50" s="215">
        <f t="shared" si="53"/>
        <v>1674.2506222367579</v>
      </c>
      <c r="K50" s="216">
        <f t="shared" si="53"/>
        <v>73.75543015651192</v>
      </c>
      <c r="L50" s="502"/>
      <c r="M50" s="215">
        <f>RANK(K50, K$47:$K$61)</f>
        <v>6</v>
      </c>
      <c r="N50" s="460"/>
      <c r="O50" s="460"/>
      <c r="P50" s="209">
        <v>23</v>
      </c>
      <c r="Q50" s="213">
        <v>1621.7469775233837</v>
      </c>
      <c r="R50" s="214">
        <f t="shared" si="46"/>
        <v>70.510738153190601</v>
      </c>
      <c r="S50" s="211">
        <f t="shared" si="54"/>
        <v>6</v>
      </c>
      <c r="T50" s="501"/>
      <c r="U50" s="209">
        <v>23</v>
      </c>
      <c r="V50" s="213">
        <v>1640.607309766513</v>
      </c>
      <c r="W50" s="214">
        <f t="shared" si="47"/>
        <v>71.330752598544038</v>
      </c>
      <c r="X50" s="211">
        <f t="shared" si="55"/>
        <v>6</v>
      </c>
      <c r="Y50" s="501"/>
      <c r="Z50" s="209">
        <v>23</v>
      </c>
      <c r="AA50" s="213">
        <v>1667.4878258378678</v>
      </c>
      <c r="AB50" s="214">
        <f t="shared" si="48"/>
        <v>72.499470688602955</v>
      </c>
      <c r="AC50" s="211">
        <f t="shared" si="56"/>
        <v>6</v>
      </c>
      <c r="AD50" s="501"/>
      <c r="AE50" s="209">
        <v>23</v>
      </c>
      <c r="AF50" s="213">
        <v>1682.2118380062284</v>
      </c>
      <c r="AG50" s="214">
        <f t="shared" si="49"/>
        <v>73.139645130705588</v>
      </c>
      <c r="AH50" s="211">
        <f t="shared" si="57"/>
        <v>6</v>
      </c>
      <c r="AI50" s="501"/>
      <c r="AJ50" s="209">
        <v>23</v>
      </c>
      <c r="AK50" s="213">
        <v>1700.5626146188108</v>
      </c>
      <c r="AL50" s="214">
        <f t="shared" si="50"/>
        <v>73.937504983426564</v>
      </c>
      <c r="AM50" s="211">
        <f t="shared" si="58"/>
        <v>5</v>
      </c>
      <c r="AN50" s="501"/>
      <c r="AO50" s="209">
        <v>22</v>
      </c>
      <c r="AP50" s="213">
        <v>1703.1377899045019</v>
      </c>
      <c r="AQ50" s="214">
        <f t="shared" si="51"/>
        <v>77.415354086568271</v>
      </c>
      <c r="AR50" s="211">
        <f t="shared" si="59"/>
        <v>2</v>
      </c>
      <c r="AS50" s="501"/>
      <c r="AT50" s="209">
        <v>22</v>
      </c>
      <c r="AU50" s="213">
        <v>1704</v>
      </c>
      <c r="AV50" s="214">
        <f t="shared" si="52"/>
        <v>77.454545454545453</v>
      </c>
      <c r="AW50" s="211">
        <f t="shared" si="60"/>
        <v>2</v>
      </c>
      <c r="AX50" s="501"/>
    </row>
    <row r="51" spans="1:50" ht="14.25" hidden="1" customHeight="1" outlineLevel="1">
      <c r="A51" s="288"/>
      <c r="B51" s="460"/>
      <c r="C51" s="209">
        <v>5</v>
      </c>
      <c r="D51" s="212" t="s">
        <v>261</v>
      </c>
      <c r="E51" s="209">
        <v>26</v>
      </c>
      <c r="F51" s="209">
        <v>2000</v>
      </c>
      <c r="G51" s="214">
        <f t="shared" si="45"/>
        <v>76.92307692307692</v>
      </c>
      <c r="H51" s="501"/>
      <c r="I51" s="215">
        <f t="shared" si="53"/>
        <v>26.714285714285715</v>
      </c>
      <c r="J51" s="215">
        <f t="shared" si="53"/>
        <v>1695.9998394595186</v>
      </c>
      <c r="K51" s="216">
        <f t="shared" si="53"/>
        <v>63.505735363264435</v>
      </c>
      <c r="L51" s="502"/>
      <c r="M51" s="215">
        <f>RANK(K51, K$47:$K$61)</f>
        <v>10</v>
      </c>
      <c r="N51" s="460"/>
      <c r="O51" s="460"/>
      <c r="P51" s="209">
        <v>27</v>
      </c>
      <c r="Q51" s="213">
        <v>1694.5041573717276</v>
      </c>
      <c r="R51" s="214">
        <f t="shared" si="46"/>
        <v>62.759413235989911</v>
      </c>
      <c r="S51" s="211">
        <f t="shared" si="54"/>
        <v>10</v>
      </c>
      <c r="T51" s="501"/>
      <c r="U51" s="209">
        <v>27</v>
      </c>
      <c r="V51" s="213">
        <v>1695.348837209302</v>
      </c>
      <c r="W51" s="214">
        <f t="shared" si="47"/>
        <v>62.790697674418595</v>
      </c>
      <c r="X51" s="211">
        <f t="shared" si="55"/>
        <v>10</v>
      </c>
      <c r="Y51" s="501"/>
      <c r="Z51" s="209">
        <v>27</v>
      </c>
      <c r="AA51" s="213">
        <v>1695.5465587044516</v>
      </c>
      <c r="AB51" s="214">
        <f t="shared" si="48"/>
        <v>62.798020692757468</v>
      </c>
      <c r="AC51" s="211">
        <f t="shared" si="56"/>
        <v>10</v>
      </c>
      <c r="AD51" s="501"/>
      <c r="AE51" s="209">
        <v>27</v>
      </c>
      <c r="AF51" s="213">
        <v>1696.0604425256336</v>
      </c>
      <c r="AG51" s="214">
        <f t="shared" si="49"/>
        <v>62.817053426875319</v>
      </c>
      <c r="AH51" s="211">
        <f t="shared" si="57"/>
        <v>10</v>
      </c>
      <c r="AI51" s="501"/>
      <c r="AJ51" s="209">
        <v>27</v>
      </c>
      <c r="AK51" s="213">
        <v>1695.3260869565202</v>
      </c>
      <c r="AL51" s="214">
        <f t="shared" si="50"/>
        <v>62.789855072463709</v>
      </c>
      <c r="AM51" s="211">
        <f t="shared" si="58"/>
        <v>10</v>
      </c>
      <c r="AN51" s="501"/>
      <c r="AO51" s="209">
        <v>26</v>
      </c>
      <c r="AP51" s="213">
        <v>1696.9418257070602</v>
      </c>
      <c r="AQ51" s="214">
        <f t="shared" si="51"/>
        <v>65.266993296425397</v>
      </c>
      <c r="AR51" s="211">
        <f t="shared" si="59"/>
        <v>9</v>
      </c>
      <c r="AS51" s="501"/>
      <c r="AT51" s="209">
        <v>26</v>
      </c>
      <c r="AU51" s="213">
        <v>1698.2709677419357</v>
      </c>
      <c r="AV51" s="214">
        <f t="shared" si="52"/>
        <v>65.31811414392061</v>
      </c>
      <c r="AW51" s="211">
        <f t="shared" si="60"/>
        <v>9</v>
      </c>
      <c r="AX51" s="501"/>
    </row>
    <row r="52" spans="1:50" ht="14.25" hidden="1" customHeight="1" outlineLevel="1">
      <c r="A52" s="288"/>
      <c r="B52" s="460"/>
      <c r="C52" s="209">
        <v>6</v>
      </c>
      <c r="D52" s="212" t="s">
        <v>263</v>
      </c>
      <c r="E52" s="209">
        <v>23</v>
      </c>
      <c r="F52" s="209">
        <v>2000</v>
      </c>
      <c r="G52" s="214">
        <f t="shared" si="45"/>
        <v>86.956521739130437</v>
      </c>
      <c r="H52" s="501"/>
      <c r="I52" s="215">
        <f t="shared" si="53"/>
        <v>23</v>
      </c>
      <c r="J52" s="215">
        <f t="shared" si="53"/>
        <v>1709.2612310643958</v>
      </c>
      <c r="K52" s="216">
        <f t="shared" si="53"/>
        <v>74.315705698451993</v>
      </c>
      <c r="L52" s="502"/>
      <c r="M52" s="215">
        <f>RANK(K52, K$47:$K$61)</f>
        <v>3</v>
      </c>
      <c r="N52" s="460"/>
      <c r="O52" s="460"/>
      <c r="P52" s="209">
        <v>23</v>
      </c>
      <c r="Q52" s="213">
        <v>1711.2238684798053</v>
      </c>
      <c r="R52" s="214">
        <f t="shared" si="46"/>
        <v>74.401037759991539</v>
      </c>
      <c r="S52" s="211">
        <f t="shared" si="54"/>
        <v>3</v>
      </c>
      <c r="T52" s="501"/>
      <c r="U52" s="209">
        <v>23</v>
      </c>
      <c r="V52" s="213">
        <v>1709.5307612095942</v>
      </c>
      <c r="W52" s="214">
        <f t="shared" si="47"/>
        <v>74.327424400417144</v>
      </c>
      <c r="X52" s="211">
        <f t="shared" si="55"/>
        <v>3</v>
      </c>
      <c r="Y52" s="501"/>
      <c r="Z52" s="209">
        <v>23</v>
      </c>
      <c r="AA52" s="213">
        <v>1708.6592178770952</v>
      </c>
      <c r="AB52" s="214">
        <f t="shared" si="48"/>
        <v>74.289531212047621</v>
      </c>
      <c r="AC52" s="211">
        <f t="shared" si="56"/>
        <v>3</v>
      </c>
      <c r="AD52" s="501"/>
      <c r="AE52" s="209">
        <v>23</v>
      </c>
      <c r="AF52" s="213">
        <v>1707.9471788715502</v>
      </c>
      <c r="AG52" s="214">
        <f t="shared" si="49"/>
        <v>74.258572994415232</v>
      </c>
      <c r="AH52" s="211">
        <f t="shared" si="57"/>
        <v>4</v>
      </c>
      <c r="AI52" s="501"/>
      <c r="AJ52" s="209">
        <v>23</v>
      </c>
      <c r="AK52" s="213">
        <v>1706.6783831282958</v>
      </c>
      <c r="AL52" s="214">
        <f t="shared" si="50"/>
        <v>74.203407962099817</v>
      </c>
      <c r="AM52" s="211">
        <f t="shared" si="58"/>
        <v>4</v>
      </c>
      <c r="AN52" s="501"/>
      <c r="AO52" s="209">
        <v>23</v>
      </c>
      <c r="AP52" s="213">
        <v>1709.3829578844286</v>
      </c>
      <c r="AQ52" s="214">
        <f t="shared" si="51"/>
        <v>74.320998168888195</v>
      </c>
      <c r="AR52" s="211">
        <f t="shared" si="59"/>
        <v>4</v>
      </c>
      <c r="AS52" s="501"/>
      <c r="AT52" s="209">
        <v>23</v>
      </c>
      <c r="AU52" s="213">
        <v>1711.4062500000007</v>
      </c>
      <c r="AV52" s="214">
        <f t="shared" si="52"/>
        <v>74.408967391304373</v>
      </c>
      <c r="AW52" s="211">
        <f t="shared" si="60"/>
        <v>4</v>
      </c>
      <c r="AX52" s="501"/>
    </row>
    <row r="53" spans="1:50" ht="14.25" hidden="1" customHeight="1" outlineLevel="1">
      <c r="A53" s="288"/>
      <c r="B53" s="460"/>
      <c r="C53" s="209">
        <v>7</v>
      </c>
      <c r="D53" s="212" t="s">
        <v>265</v>
      </c>
      <c r="E53" s="209">
        <v>23</v>
      </c>
      <c r="F53" s="209">
        <v>2000</v>
      </c>
      <c r="G53" s="214">
        <f t="shared" si="45"/>
        <v>86.956521739130437</v>
      </c>
      <c r="H53" s="501"/>
      <c r="I53" s="215">
        <f t="shared" si="53"/>
        <v>23</v>
      </c>
      <c r="J53" s="215">
        <f t="shared" si="53"/>
        <v>1701.5023572430739</v>
      </c>
      <c r="K53" s="216">
        <f t="shared" si="53"/>
        <v>73.978363358394517</v>
      </c>
      <c r="L53" s="502"/>
      <c r="M53" s="215">
        <f>RANK(K53, K$47:$K$61)</f>
        <v>5</v>
      </c>
      <c r="N53" s="460"/>
      <c r="O53" s="460"/>
      <c r="P53" s="209">
        <v>23</v>
      </c>
      <c r="Q53" s="213">
        <v>1703.0980192991387</v>
      </c>
      <c r="R53" s="214">
        <f t="shared" si="46"/>
        <v>74.047739969527768</v>
      </c>
      <c r="S53" s="211">
        <f t="shared" si="54"/>
        <v>5</v>
      </c>
      <c r="T53" s="501"/>
      <c r="U53" s="209">
        <v>23</v>
      </c>
      <c r="V53" s="213">
        <v>1703.1347962382474</v>
      </c>
      <c r="W53" s="214">
        <f t="shared" si="47"/>
        <v>74.049338966880327</v>
      </c>
      <c r="X53" s="211">
        <f t="shared" si="55"/>
        <v>5</v>
      </c>
      <c r="Y53" s="501"/>
      <c r="Z53" s="209">
        <v>23</v>
      </c>
      <c r="AA53" s="213">
        <v>1700.7295010213038</v>
      </c>
      <c r="AB53" s="214">
        <f t="shared" si="48"/>
        <v>73.944760913969731</v>
      </c>
      <c r="AC53" s="211">
        <f t="shared" si="56"/>
        <v>5</v>
      </c>
      <c r="AD53" s="501"/>
      <c r="AE53" s="209">
        <v>23</v>
      </c>
      <c r="AF53" s="213">
        <v>1700.275482093668</v>
      </c>
      <c r="AG53" s="214">
        <f t="shared" si="49"/>
        <v>73.925020960594253</v>
      </c>
      <c r="AH53" s="211">
        <f t="shared" si="57"/>
        <v>5</v>
      </c>
      <c r="AI53" s="501"/>
      <c r="AJ53" s="209">
        <v>23</v>
      </c>
      <c r="AK53" s="213">
        <v>1698.5710434079263</v>
      </c>
      <c r="AL53" s="214">
        <f t="shared" si="50"/>
        <v>73.850914930779396</v>
      </c>
      <c r="AM53" s="211">
        <f t="shared" si="58"/>
        <v>6</v>
      </c>
      <c r="AN53" s="501"/>
      <c r="AO53" s="209">
        <v>23</v>
      </c>
      <c r="AP53" s="213">
        <v>1701.3579049466516</v>
      </c>
      <c r="AQ53" s="214">
        <f t="shared" si="51"/>
        <v>73.972082823767465</v>
      </c>
      <c r="AR53" s="211">
        <f t="shared" si="59"/>
        <v>6</v>
      </c>
      <c r="AS53" s="501"/>
      <c r="AT53" s="209">
        <v>23</v>
      </c>
      <c r="AU53" s="213">
        <v>1703.3497536945818</v>
      </c>
      <c r="AV53" s="214">
        <f t="shared" si="52"/>
        <v>74.058684943242682</v>
      </c>
      <c r="AW53" s="211">
        <f t="shared" si="60"/>
        <v>6</v>
      </c>
      <c r="AX53" s="501"/>
    </row>
    <row r="54" spans="1:50" ht="14.25" hidden="1" customHeight="1" outlineLevel="1">
      <c r="A54" s="288"/>
      <c r="B54" s="460"/>
      <c r="C54" s="209">
        <v>8</v>
      </c>
      <c r="D54" s="212" t="s">
        <v>255</v>
      </c>
      <c r="E54" s="209">
        <v>26</v>
      </c>
      <c r="F54" s="209">
        <v>2000</v>
      </c>
      <c r="G54" s="214">
        <f t="shared" si="45"/>
        <v>76.92307692307692</v>
      </c>
      <c r="H54" s="501"/>
      <c r="I54" s="215">
        <f t="shared" si="53"/>
        <v>26</v>
      </c>
      <c r="J54" s="215">
        <f t="shared" si="53"/>
        <v>1694.5748649062396</v>
      </c>
      <c r="K54" s="216">
        <f t="shared" si="53"/>
        <v>65.175956342547678</v>
      </c>
      <c r="L54" s="502"/>
      <c r="M54" s="215">
        <f>RANK(K54, K$47:$K$61)</f>
        <v>8</v>
      </c>
      <c r="N54" s="460"/>
      <c r="O54" s="460"/>
      <c r="P54" s="209">
        <v>26</v>
      </c>
      <c r="Q54" s="213">
        <v>1695.2256376716782</v>
      </c>
      <c r="R54" s="214">
        <f t="shared" si="46"/>
        <v>65.200986064295321</v>
      </c>
      <c r="S54" s="211">
        <f t="shared" si="54"/>
        <v>8</v>
      </c>
      <c r="T54" s="501"/>
      <c r="U54" s="209">
        <v>26</v>
      </c>
      <c r="V54" s="213">
        <v>1695.0455005055646</v>
      </c>
      <c r="W54" s="214">
        <f t="shared" si="47"/>
        <v>65.194057711752492</v>
      </c>
      <c r="X54" s="211">
        <f t="shared" si="55"/>
        <v>7</v>
      </c>
      <c r="Y54" s="501"/>
      <c r="Z54" s="209">
        <v>26</v>
      </c>
      <c r="AA54" s="213">
        <v>1693.5446463084663</v>
      </c>
      <c r="AB54" s="214">
        <f t="shared" si="48"/>
        <v>65.136332550325633</v>
      </c>
      <c r="AC54" s="211">
        <f t="shared" si="56"/>
        <v>8</v>
      </c>
      <c r="AD54" s="501"/>
      <c r="AE54" s="209">
        <v>26</v>
      </c>
      <c r="AF54" s="213">
        <v>1692.9421094369584</v>
      </c>
      <c r="AG54" s="214">
        <f t="shared" si="49"/>
        <v>65.113158055267633</v>
      </c>
      <c r="AH54" s="211">
        <f t="shared" si="57"/>
        <v>8</v>
      </c>
      <c r="AI54" s="501"/>
      <c r="AJ54" s="209">
        <v>26</v>
      </c>
      <c r="AK54" s="213">
        <v>1692.9476763080952</v>
      </c>
      <c r="AL54" s="214">
        <f t="shared" si="50"/>
        <v>65.113372165695964</v>
      </c>
      <c r="AM54" s="211">
        <f t="shared" si="58"/>
        <v>8</v>
      </c>
      <c r="AN54" s="501"/>
      <c r="AO54" s="209">
        <v>26</v>
      </c>
      <c r="AP54" s="213">
        <v>1695.024711696871</v>
      </c>
      <c r="AQ54" s="214">
        <f t="shared" si="51"/>
        <v>65.193258142187346</v>
      </c>
      <c r="AR54" s="211">
        <f t="shared" si="59"/>
        <v>10</v>
      </c>
      <c r="AS54" s="501"/>
      <c r="AT54" s="209">
        <v>26</v>
      </c>
      <c r="AU54" s="213">
        <v>1697.2937724160438</v>
      </c>
      <c r="AV54" s="214">
        <f t="shared" si="52"/>
        <v>65.280529708309373</v>
      </c>
      <c r="AW54" s="211">
        <f t="shared" si="60"/>
        <v>10</v>
      </c>
      <c r="AX54" s="501"/>
    </row>
    <row r="55" spans="1:50" ht="14.25" hidden="1" customHeight="1" outlineLevel="1">
      <c r="A55" s="288"/>
      <c r="B55" s="460"/>
      <c r="C55" s="209">
        <v>9</v>
      </c>
      <c r="D55" s="212" t="s">
        <v>264</v>
      </c>
      <c r="E55" s="209">
        <v>23</v>
      </c>
      <c r="F55" s="209">
        <v>2000</v>
      </c>
      <c r="G55" s="214">
        <f t="shared" si="45"/>
        <v>86.956521739130437</v>
      </c>
      <c r="H55" s="501"/>
      <c r="I55" s="215">
        <f t="shared" si="53"/>
        <v>23</v>
      </c>
      <c r="J55" s="215">
        <f t="shared" si="53"/>
        <v>1708.9599763168269</v>
      </c>
      <c r="K55" s="216">
        <f t="shared" si="53"/>
        <v>74.302607665948997</v>
      </c>
      <c r="L55" s="502"/>
      <c r="M55" s="215">
        <f>RANK(K55, K$47:$K$61)</f>
        <v>4</v>
      </c>
      <c r="N55" s="460"/>
      <c r="O55" s="460"/>
      <c r="P55" s="209">
        <v>23</v>
      </c>
      <c r="Q55" s="213">
        <v>1708.3649431024157</v>
      </c>
      <c r="R55" s="214">
        <f t="shared" si="46"/>
        <v>74.276736656626767</v>
      </c>
      <c r="S55" s="211">
        <f t="shared" si="54"/>
        <v>4</v>
      </c>
      <c r="T55" s="501"/>
      <c r="U55" s="209">
        <v>23</v>
      </c>
      <c r="V55" s="213">
        <v>1709.1793313069893</v>
      </c>
      <c r="W55" s="214">
        <f t="shared" si="47"/>
        <v>74.31214483943431</v>
      </c>
      <c r="X55" s="211">
        <f t="shared" si="55"/>
        <v>4</v>
      </c>
      <c r="Y55" s="501"/>
      <c r="Z55" s="209">
        <v>23</v>
      </c>
      <c r="AA55" s="213">
        <v>1708.1346110987281</v>
      </c>
      <c r="AB55" s="214">
        <f t="shared" si="48"/>
        <v>74.266722221683835</v>
      </c>
      <c r="AC55" s="211">
        <f t="shared" si="56"/>
        <v>4</v>
      </c>
      <c r="AD55" s="501"/>
      <c r="AE55" s="209">
        <v>23</v>
      </c>
      <c r="AF55" s="213">
        <v>1708.3018867924538</v>
      </c>
      <c r="AG55" s="214">
        <f t="shared" si="49"/>
        <v>74.273995077932781</v>
      </c>
      <c r="AH55" s="211">
        <f t="shared" si="57"/>
        <v>3</v>
      </c>
      <c r="AI55" s="501"/>
      <c r="AJ55" s="209">
        <v>23</v>
      </c>
      <c r="AK55" s="213">
        <v>1708.0291970802928</v>
      </c>
      <c r="AL55" s="214">
        <f t="shared" si="50"/>
        <v>74.262139003490987</v>
      </c>
      <c r="AM55" s="211">
        <f t="shared" si="58"/>
        <v>3</v>
      </c>
      <c r="AN55" s="501"/>
      <c r="AO55" s="209">
        <v>23</v>
      </c>
      <c r="AP55" s="213">
        <v>1709.3382352941198</v>
      </c>
      <c r="AQ55" s="214">
        <f t="shared" si="51"/>
        <v>74.319053708439995</v>
      </c>
      <c r="AR55" s="211">
        <f t="shared" si="59"/>
        <v>5</v>
      </c>
      <c r="AS55" s="501"/>
      <c r="AT55" s="209">
        <v>23</v>
      </c>
      <c r="AU55" s="213">
        <v>1711.3716295427887</v>
      </c>
      <c r="AV55" s="214">
        <f t="shared" si="52"/>
        <v>74.407462154034292</v>
      </c>
      <c r="AW55" s="211">
        <f t="shared" si="60"/>
        <v>5</v>
      </c>
      <c r="AX55" s="501"/>
    </row>
    <row r="56" spans="1:50" ht="14.25" hidden="1" customHeight="1" outlineLevel="1">
      <c r="A56" s="288"/>
      <c r="B56" s="460"/>
      <c r="C56" s="209">
        <v>10</v>
      </c>
      <c r="D56" s="212" t="s">
        <v>266</v>
      </c>
      <c r="E56" s="209">
        <v>17</v>
      </c>
      <c r="F56" s="209">
        <v>2000</v>
      </c>
      <c r="G56" s="214">
        <f t="shared" si="45"/>
        <v>117.64705882352941</v>
      </c>
      <c r="H56" s="501"/>
      <c r="I56" s="215">
        <f t="shared" si="53"/>
        <v>17</v>
      </c>
      <c r="J56" s="215">
        <f t="shared" si="53"/>
        <v>1702.4616385963004</v>
      </c>
      <c r="K56" s="216">
        <f t="shared" si="53"/>
        <v>100.14480227037062</v>
      </c>
      <c r="L56" s="502"/>
      <c r="M56" s="215">
        <f>RANK(K56, K$47:$K$61)</f>
        <v>1</v>
      </c>
      <c r="N56" s="460"/>
      <c r="O56" s="460"/>
      <c r="P56" s="209">
        <v>17</v>
      </c>
      <c r="Q56" s="213">
        <v>1704.2971595047336</v>
      </c>
      <c r="R56" s="214">
        <f t="shared" si="46"/>
        <v>100.25277408851375</v>
      </c>
      <c r="S56" s="211">
        <f t="shared" si="54"/>
        <v>1</v>
      </c>
      <c r="T56" s="501"/>
      <c r="U56" s="209">
        <v>17</v>
      </c>
      <c r="V56" s="213">
        <v>1704.2041312272202</v>
      </c>
      <c r="W56" s="214">
        <f t="shared" si="47"/>
        <v>100.2473018368953</v>
      </c>
      <c r="X56" s="211">
        <f t="shared" si="55"/>
        <v>1</v>
      </c>
      <c r="Y56" s="501"/>
      <c r="Z56" s="209">
        <v>17</v>
      </c>
      <c r="AA56" s="213">
        <v>1700.3652711435814</v>
      </c>
      <c r="AB56" s="214">
        <f t="shared" si="48"/>
        <v>100.02148653785773</v>
      </c>
      <c r="AC56" s="211">
        <f t="shared" si="56"/>
        <v>1</v>
      </c>
      <c r="AD56" s="501"/>
      <c r="AE56" s="209">
        <v>17</v>
      </c>
      <c r="AF56" s="213">
        <v>1700.3156384505014</v>
      </c>
      <c r="AG56" s="214">
        <f t="shared" si="49"/>
        <v>100.01856696767655</v>
      </c>
      <c r="AH56" s="211">
        <f t="shared" si="57"/>
        <v>1</v>
      </c>
      <c r="AI56" s="501"/>
      <c r="AJ56" s="209">
        <v>17</v>
      </c>
      <c r="AK56" s="213">
        <v>1700.2963300661038</v>
      </c>
      <c r="AL56" s="214">
        <f t="shared" si="50"/>
        <v>100.01743118035904</v>
      </c>
      <c r="AM56" s="211">
        <f t="shared" si="58"/>
        <v>1</v>
      </c>
      <c r="AN56" s="501"/>
      <c r="AO56" s="209">
        <v>17</v>
      </c>
      <c r="AP56" s="213">
        <v>1703.376623376626</v>
      </c>
      <c r="AQ56" s="214">
        <f t="shared" si="51"/>
        <v>100.19862490450741</v>
      </c>
      <c r="AR56" s="211">
        <f t="shared" si="59"/>
        <v>1</v>
      </c>
      <c r="AS56" s="501"/>
      <c r="AT56" s="209">
        <v>17</v>
      </c>
      <c r="AU56" s="213">
        <v>1704.3763164053385</v>
      </c>
      <c r="AV56" s="214">
        <f t="shared" si="52"/>
        <v>100.25743037678461</v>
      </c>
      <c r="AW56" s="211">
        <f t="shared" si="60"/>
        <v>1</v>
      </c>
      <c r="AX56" s="501"/>
    </row>
    <row r="57" spans="1:50" ht="14.25" hidden="1" customHeight="1" outlineLevel="1">
      <c r="A57" s="288"/>
      <c r="B57" s="460"/>
      <c r="C57" s="209">
        <v>11</v>
      </c>
      <c r="D57" s="212" t="s">
        <v>259</v>
      </c>
      <c r="E57" s="209">
        <v>22</v>
      </c>
      <c r="F57" s="209">
        <v>2000</v>
      </c>
      <c r="G57" s="214">
        <f t="shared" si="45"/>
        <v>90.909090909090907</v>
      </c>
      <c r="H57" s="501"/>
      <c r="I57" s="215">
        <f t="shared" si="53"/>
        <v>22</v>
      </c>
      <c r="J57" s="215">
        <f t="shared" si="53"/>
        <v>1689.9995340012126</v>
      </c>
      <c r="K57" s="216">
        <f t="shared" si="53"/>
        <v>76.818160636418753</v>
      </c>
      <c r="L57" s="502"/>
      <c r="M57" s="215">
        <f>RANK(K57, K$47:$K$61)</f>
        <v>2</v>
      </c>
      <c r="N57" s="460"/>
      <c r="O57" s="460"/>
      <c r="P57" s="209">
        <v>22</v>
      </c>
      <c r="Q57" s="213">
        <v>1695.9158916295999</v>
      </c>
      <c r="R57" s="214">
        <f t="shared" si="46"/>
        <v>77.087085983163632</v>
      </c>
      <c r="S57" s="211">
        <f t="shared" si="54"/>
        <v>2</v>
      </c>
      <c r="T57" s="501"/>
      <c r="U57" s="209">
        <v>22</v>
      </c>
      <c r="V57" s="213">
        <v>1695.9097320169203</v>
      </c>
      <c r="W57" s="214">
        <f t="shared" si="47"/>
        <v>77.086806000769101</v>
      </c>
      <c r="X57" s="211">
        <f t="shared" si="55"/>
        <v>2</v>
      </c>
      <c r="Y57" s="501"/>
      <c r="Z57" s="209">
        <v>22</v>
      </c>
      <c r="AA57" s="213">
        <v>1688.1685575364654</v>
      </c>
      <c r="AB57" s="214">
        <f t="shared" si="48"/>
        <v>76.734934433475701</v>
      </c>
      <c r="AC57" s="211">
        <f t="shared" si="56"/>
        <v>2</v>
      </c>
      <c r="AD57" s="501"/>
      <c r="AE57" s="209">
        <v>22</v>
      </c>
      <c r="AF57" s="213">
        <v>1686.0524961399897</v>
      </c>
      <c r="AG57" s="214">
        <f t="shared" si="49"/>
        <v>76.638749824544988</v>
      </c>
      <c r="AH57" s="211">
        <f t="shared" si="57"/>
        <v>2</v>
      </c>
      <c r="AI57" s="501"/>
      <c r="AJ57" s="209">
        <v>22</v>
      </c>
      <c r="AK57" s="213">
        <v>1685.4176072234779</v>
      </c>
      <c r="AL57" s="214">
        <f t="shared" si="50"/>
        <v>76.609891237430816</v>
      </c>
      <c r="AM57" s="211">
        <f t="shared" si="58"/>
        <v>2</v>
      </c>
      <c r="AN57" s="501"/>
      <c r="AO57" s="209">
        <v>22</v>
      </c>
      <c r="AP57" s="213">
        <v>1688.3916083916088</v>
      </c>
      <c r="AQ57" s="214">
        <f t="shared" si="51"/>
        <v>76.745073108709491</v>
      </c>
      <c r="AR57" s="211">
        <f t="shared" si="59"/>
        <v>3</v>
      </c>
      <c r="AS57" s="501"/>
      <c r="AT57" s="209">
        <v>22</v>
      </c>
      <c r="AU57" s="213">
        <v>1690.1408450704282</v>
      </c>
      <c r="AV57" s="214">
        <f t="shared" si="52"/>
        <v>76.824583866837642</v>
      </c>
      <c r="AW57" s="211">
        <f t="shared" si="60"/>
        <v>3</v>
      </c>
      <c r="AX57" s="501"/>
    </row>
    <row r="58" spans="1:50" ht="14.25" hidden="1" customHeight="1" outlineLevel="1">
      <c r="A58" s="288"/>
      <c r="B58" s="460"/>
      <c r="C58" s="209">
        <v>12</v>
      </c>
      <c r="D58" s="212"/>
      <c r="E58" s="209"/>
      <c r="F58" s="209"/>
      <c r="G58" s="209"/>
      <c r="H58" s="501"/>
      <c r="I58" s="215"/>
      <c r="J58" s="215"/>
      <c r="K58" s="216"/>
      <c r="L58" s="502"/>
      <c r="M58" s="215"/>
      <c r="N58" s="460"/>
      <c r="O58" s="460"/>
      <c r="P58" s="209"/>
      <c r="Q58" s="213"/>
      <c r="R58" s="214"/>
      <c r="S58" s="211"/>
      <c r="T58" s="501"/>
      <c r="U58" s="209"/>
      <c r="V58" s="213"/>
      <c r="W58" s="214"/>
      <c r="X58" s="211"/>
      <c r="Y58" s="501"/>
      <c r="Z58" s="209"/>
      <c r="AA58" s="213"/>
      <c r="AB58" s="214"/>
      <c r="AC58" s="211"/>
      <c r="AD58" s="501"/>
      <c r="AE58" s="209"/>
      <c r="AF58" s="213"/>
      <c r="AG58" s="214"/>
      <c r="AH58" s="211"/>
      <c r="AI58" s="501"/>
      <c r="AJ58" s="209"/>
      <c r="AK58" s="213"/>
      <c r="AL58" s="214"/>
      <c r="AM58" s="211"/>
      <c r="AN58" s="501"/>
      <c r="AO58" s="209"/>
      <c r="AP58" s="213"/>
      <c r="AQ58" s="214"/>
      <c r="AR58" s="211"/>
      <c r="AS58" s="501"/>
      <c r="AT58" s="209"/>
      <c r="AU58" s="213"/>
      <c r="AV58" s="214"/>
      <c r="AW58" s="211"/>
      <c r="AX58" s="501"/>
    </row>
    <row r="59" spans="1:50" ht="14.25" hidden="1" customHeight="1" outlineLevel="1">
      <c r="A59" s="288"/>
      <c r="B59" s="460"/>
      <c r="C59" s="209">
        <v>13</v>
      </c>
      <c r="D59" s="212"/>
      <c r="E59" s="209"/>
      <c r="F59" s="209"/>
      <c r="G59" s="209"/>
      <c r="H59" s="501"/>
      <c r="I59" s="215"/>
      <c r="J59" s="215"/>
      <c r="K59" s="216"/>
      <c r="L59" s="502"/>
      <c r="M59" s="215"/>
      <c r="N59" s="460"/>
      <c r="O59" s="460"/>
      <c r="P59" s="209"/>
      <c r="Q59" s="213"/>
      <c r="R59" s="214"/>
      <c r="S59" s="211"/>
      <c r="T59" s="501"/>
      <c r="U59" s="209"/>
      <c r="V59" s="213"/>
      <c r="W59" s="214"/>
      <c r="X59" s="211"/>
      <c r="Y59" s="501"/>
      <c r="Z59" s="209"/>
      <c r="AA59" s="213"/>
      <c r="AB59" s="214"/>
      <c r="AC59" s="211"/>
      <c r="AD59" s="501"/>
      <c r="AE59" s="209"/>
      <c r="AF59" s="213"/>
      <c r="AG59" s="214"/>
      <c r="AH59" s="211"/>
      <c r="AI59" s="501"/>
      <c r="AJ59" s="209"/>
      <c r="AK59" s="213"/>
      <c r="AL59" s="214"/>
      <c r="AM59" s="211"/>
      <c r="AN59" s="501"/>
      <c r="AO59" s="209"/>
      <c r="AP59" s="213"/>
      <c r="AQ59" s="214"/>
      <c r="AR59" s="211"/>
      <c r="AS59" s="501"/>
      <c r="AT59" s="209"/>
      <c r="AU59" s="213"/>
      <c r="AV59" s="214"/>
      <c r="AW59" s="211"/>
      <c r="AX59" s="501"/>
    </row>
    <row r="60" spans="1:50" ht="14.25" hidden="1" customHeight="1" outlineLevel="1">
      <c r="A60" s="288"/>
      <c r="B60" s="460"/>
      <c r="C60" s="209">
        <v>14</v>
      </c>
      <c r="D60" s="212"/>
      <c r="E60" s="209"/>
      <c r="F60" s="209"/>
      <c r="G60" s="209"/>
      <c r="H60" s="501"/>
      <c r="I60" s="215"/>
      <c r="J60" s="215"/>
      <c r="K60" s="216"/>
      <c r="L60" s="502"/>
      <c r="M60" s="215"/>
      <c r="N60" s="460"/>
      <c r="O60" s="460"/>
      <c r="P60" s="209"/>
      <c r="Q60" s="213"/>
      <c r="R60" s="214"/>
      <c r="S60" s="211"/>
      <c r="T60" s="501"/>
      <c r="U60" s="209"/>
      <c r="V60" s="213"/>
      <c r="W60" s="214"/>
      <c r="X60" s="211"/>
      <c r="Y60" s="501"/>
      <c r="Z60" s="209"/>
      <c r="AA60" s="213"/>
      <c r="AB60" s="214"/>
      <c r="AC60" s="211"/>
      <c r="AD60" s="501"/>
      <c r="AE60" s="209"/>
      <c r="AF60" s="213"/>
      <c r="AG60" s="214"/>
      <c r="AH60" s="211"/>
      <c r="AI60" s="501"/>
      <c r="AJ60" s="209"/>
      <c r="AK60" s="213"/>
      <c r="AL60" s="214"/>
      <c r="AM60" s="211"/>
      <c r="AN60" s="501"/>
      <c r="AO60" s="209"/>
      <c r="AP60" s="213"/>
      <c r="AQ60" s="214"/>
      <c r="AR60" s="211"/>
      <c r="AS60" s="501"/>
      <c r="AT60" s="209"/>
      <c r="AU60" s="213"/>
      <c r="AV60" s="214"/>
      <c r="AW60" s="211"/>
      <c r="AX60" s="501"/>
    </row>
    <row r="61" spans="1:50" ht="14.25" hidden="1" customHeight="1" outlineLevel="1">
      <c r="A61" s="288"/>
      <c r="B61" s="460"/>
      <c r="C61" s="209">
        <v>15</v>
      </c>
      <c r="D61" s="212"/>
      <c r="E61" s="209"/>
      <c r="F61" s="209"/>
      <c r="G61" s="209"/>
      <c r="H61" s="501"/>
      <c r="I61" s="215"/>
      <c r="J61" s="215"/>
      <c r="K61" s="216"/>
      <c r="L61" s="502"/>
      <c r="M61" s="215"/>
      <c r="N61" s="460"/>
      <c r="O61" s="460"/>
      <c r="P61" s="209"/>
      <c r="Q61" s="213"/>
      <c r="R61" s="214"/>
      <c r="S61" s="211"/>
      <c r="T61" s="501"/>
      <c r="U61" s="209"/>
      <c r="V61" s="213"/>
      <c r="W61" s="214"/>
      <c r="X61" s="211"/>
      <c r="Y61" s="501"/>
      <c r="Z61" s="209"/>
      <c r="AA61" s="213"/>
      <c r="AB61" s="214"/>
      <c r="AC61" s="211"/>
      <c r="AD61" s="501"/>
      <c r="AE61" s="209"/>
      <c r="AF61" s="213"/>
      <c r="AG61" s="214"/>
      <c r="AH61" s="211"/>
      <c r="AI61" s="501"/>
      <c r="AJ61" s="209"/>
      <c r="AK61" s="213"/>
      <c r="AL61" s="214"/>
      <c r="AM61" s="211"/>
      <c r="AN61" s="501"/>
      <c r="AO61" s="209"/>
      <c r="AP61" s="213"/>
      <c r="AQ61" s="214"/>
      <c r="AR61" s="211"/>
      <c r="AS61" s="501"/>
      <c r="AT61" s="209"/>
      <c r="AU61" s="213"/>
      <c r="AV61" s="214"/>
      <c r="AW61" s="211"/>
      <c r="AX61" s="501"/>
    </row>
    <row r="62" spans="1:50" ht="14.25" hidden="1" customHeight="1" outlineLevel="1" collapsed="1">
      <c r="B62" s="552" t="s">
        <v>200</v>
      </c>
      <c r="C62" s="503"/>
      <c r="D62" s="503"/>
      <c r="E62" s="503"/>
      <c r="F62" s="503"/>
      <c r="G62" s="503"/>
      <c r="H62" s="503"/>
      <c r="I62" s="503"/>
      <c r="J62" s="503"/>
      <c r="K62" s="503"/>
      <c r="L62" s="503"/>
      <c r="M62" s="504"/>
      <c r="N62" s="521" t="s">
        <v>128</v>
      </c>
      <c r="O62" s="521" t="s">
        <v>77</v>
      </c>
      <c r="P62" s="559">
        <v>45888</v>
      </c>
      <c r="Q62" s="560"/>
      <c r="R62" s="560"/>
      <c r="S62" s="560"/>
      <c r="T62" s="560"/>
      <c r="U62" s="561">
        <f>P62+1</f>
        <v>45889</v>
      </c>
      <c r="V62" s="562"/>
      <c r="W62" s="562"/>
      <c r="X62" s="562"/>
      <c r="Y62" s="562"/>
      <c r="Z62" s="559">
        <f t="shared" ref="Z62" si="61">U62+1</f>
        <v>45890</v>
      </c>
      <c r="AA62" s="560"/>
      <c r="AB62" s="560"/>
      <c r="AC62" s="560"/>
      <c r="AD62" s="560"/>
      <c r="AE62" s="561">
        <f t="shared" ref="AE62" si="62">Z62+1</f>
        <v>45891</v>
      </c>
      <c r="AF62" s="562"/>
      <c r="AG62" s="562"/>
      <c r="AH62" s="562"/>
      <c r="AI62" s="562"/>
      <c r="AJ62" s="563">
        <f t="shared" ref="AJ62" si="63">AE62+1</f>
        <v>45892</v>
      </c>
      <c r="AK62" s="564"/>
      <c r="AL62" s="564"/>
      <c r="AM62" s="564"/>
      <c r="AN62" s="565"/>
      <c r="AO62" s="561">
        <f t="shared" ref="AO62" si="64">AJ62+1</f>
        <v>45893</v>
      </c>
      <c r="AP62" s="562"/>
      <c r="AQ62" s="562"/>
      <c r="AR62" s="562"/>
      <c r="AS62" s="562"/>
      <c r="AT62" s="563">
        <f t="shared" ref="AT62" si="65">AO62+1</f>
        <v>45894</v>
      </c>
      <c r="AU62" s="564"/>
      <c r="AV62" s="564"/>
      <c r="AW62" s="564"/>
      <c r="AX62" s="565"/>
    </row>
    <row r="63" spans="1:50" ht="14.25" hidden="1" customHeight="1" outlineLevel="1">
      <c r="B63" s="505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6"/>
      <c r="N63" s="523"/>
      <c r="O63" s="523"/>
      <c r="P63" s="566">
        <f>P62</f>
        <v>45888</v>
      </c>
      <c r="Q63" s="566"/>
      <c r="R63" s="566"/>
      <c r="S63" s="566"/>
      <c r="T63" s="566"/>
      <c r="U63" s="567">
        <f>U62</f>
        <v>45889</v>
      </c>
      <c r="V63" s="567"/>
      <c r="W63" s="567"/>
      <c r="X63" s="567"/>
      <c r="Y63" s="567"/>
      <c r="Z63" s="566">
        <f t="shared" ref="Z63" si="66">Z62</f>
        <v>45890</v>
      </c>
      <c r="AA63" s="566"/>
      <c r="AB63" s="566"/>
      <c r="AC63" s="566"/>
      <c r="AD63" s="566"/>
      <c r="AE63" s="567">
        <f t="shared" ref="AE63" si="67">AE62</f>
        <v>45891</v>
      </c>
      <c r="AF63" s="567"/>
      <c r="AG63" s="567"/>
      <c r="AH63" s="567"/>
      <c r="AI63" s="567"/>
      <c r="AJ63" s="568">
        <f t="shared" ref="AJ63" si="68">AJ62</f>
        <v>45892</v>
      </c>
      <c r="AK63" s="569"/>
      <c r="AL63" s="569"/>
      <c r="AM63" s="569"/>
      <c r="AN63" s="570"/>
      <c r="AO63" s="567">
        <f t="shared" ref="AO63" si="69">AO62</f>
        <v>45893</v>
      </c>
      <c r="AP63" s="567"/>
      <c r="AQ63" s="567"/>
      <c r="AR63" s="567"/>
      <c r="AS63" s="567"/>
      <c r="AT63" s="568">
        <f t="shared" ref="AT63" si="70">AT62</f>
        <v>45894</v>
      </c>
      <c r="AU63" s="569"/>
      <c r="AV63" s="569"/>
      <c r="AW63" s="569"/>
      <c r="AX63" s="570"/>
    </row>
    <row r="64" spans="1:50" ht="14.25" hidden="1" customHeight="1" outlineLevel="1">
      <c r="B64" s="460" t="s">
        <v>129</v>
      </c>
      <c r="C64" s="460" t="s">
        <v>130</v>
      </c>
      <c r="D64" s="460"/>
      <c r="E64" s="460" t="s">
        <v>131</v>
      </c>
      <c r="F64" s="460"/>
      <c r="G64" s="460"/>
      <c r="H64" s="460" t="s">
        <v>132</v>
      </c>
      <c r="I64" s="499" t="s">
        <v>133</v>
      </c>
      <c r="J64" s="499"/>
      <c r="K64" s="499"/>
      <c r="L64" s="499" t="s">
        <v>132</v>
      </c>
      <c r="M64" s="499" t="s">
        <v>134</v>
      </c>
      <c r="N64" s="460"/>
      <c r="O64" s="460" t="s">
        <v>135</v>
      </c>
      <c r="P64" s="460" t="s">
        <v>136</v>
      </c>
      <c r="Q64" s="460"/>
      <c r="R64" s="460"/>
      <c r="S64" s="460"/>
      <c r="T64" s="460" t="s">
        <v>132</v>
      </c>
      <c r="U64" s="460" t="s">
        <v>136</v>
      </c>
      <c r="V64" s="460"/>
      <c r="W64" s="460"/>
      <c r="X64" s="460"/>
      <c r="Y64" s="460" t="s">
        <v>132</v>
      </c>
      <c r="Z64" s="460" t="s">
        <v>136</v>
      </c>
      <c r="AA64" s="460"/>
      <c r="AB64" s="460"/>
      <c r="AC64" s="460"/>
      <c r="AD64" s="460" t="s">
        <v>132</v>
      </c>
      <c r="AE64" s="460" t="s">
        <v>136</v>
      </c>
      <c r="AF64" s="460"/>
      <c r="AG64" s="460"/>
      <c r="AH64" s="460"/>
      <c r="AI64" s="460" t="s">
        <v>132</v>
      </c>
      <c r="AJ64" s="460" t="s">
        <v>136</v>
      </c>
      <c r="AK64" s="460"/>
      <c r="AL64" s="460"/>
      <c r="AM64" s="460"/>
      <c r="AN64" s="460" t="s">
        <v>132</v>
      </c>
      <c r="AO64" s="460" t="s">
        <v>136</v>
      </c>
      <c r="AP64" s="460"/>
      <c r="AQ64" s="460"/>
      <c r="AR64" s="460"/>
      <c r="AS64" s="460" t="s">
        <v>132</v>
      </c>
      <c r="AT64" s="460" t="s">
        <v>136</v>
      </c>
      <c r="AU64" s="460"/>
      <c r="AV64" s="460"/>
      <c r="AW64" s="460"/>
      <c r="AX64" s="460" t="s">
        <v>132</v>
      </c>
    </row>
    <row r="65" spans="2:50" ht="14.25" hidden="1" customHeight="1" outlineLevel="1">
      <c r="B65" s="460"/>
      <c r="C65" s="460"/>
      <c r="D65" s="460"/>
      <c r="E65" s="460" t="s">
        <v>137</v>
      </c>
      <c r="F65" s="460"/>
      <c r="G65" s="460"/>
      <c r="H65" s="460"/>
      <c r="I65" s="499" t="s">
        <v>137</v>
      </c>
      <c r="J65" s="499"/>
      <c r="K65" s="499"/>
      <c r="L65" s="499"/>
      <c r="M65" s="499"/>
      <c r="N65" s="460"/>
      <c r="O65" s="460"/>
      <c r="P65" s="460" t="s">
        <v>138</v>
      </c>
      <c r="Q65" s="460"/>
      <c r="R65" s="460"/>
      <c r="S65" s="460"/>
      <c r="T65" s="460"/>
      <c r="U65" s="460" t="s">
        <v>138</v>
      </c>
      <c r="V65" s="460"/>
      <c r="W65" s="460"/>
      <c r="X65" s="460"/>
      <c r="Y65" s="460"/>
      <c r="Z65" s="460" t="s">
        <v>138</v>
      </c>
      <c r="AA65" s="460"/>
      <c r="AB65" s="460"/>
      <c r="AC65" s="460"/>
      <c r="AD65" s="460"/>
      <c r="AE65" s="460" t="s">
        <v>138</v>
      </c>
      <c r="AF65" s="460"/>
      <c r="AG65" s="460"/>
      <c r="AH65" s="460"/>
      <c r="AI65" s="460"/>
      <c r="AJ65" s="460" t="s">
        <v>138</v>
      </c>
      <c r="AK65" s="460"/>
      <c r="AL65" s="460"/>
      <c r="AM65" s="460"/>
      <c r="AN65" s="460"/>
      <c r="AO65" s="460" t="s">
        <v>138</v>
      </c>
      <c r="AP65" s="460"/>
      <c r="AQ65" s="460"/>
      <c r="AR65" s="460"/>
      <c r="AS65" s="460"/>
      <c r="AT65" s="460" t="s">
        <v>138</v>
      </c>
      <c r="AU65" s="460"/>
      <c r="AV65" s="460"/>
      <c r="AW65" s="460"/>
      <c r="AX65" s="460"/>
    </row>
    <row r="66" spans="2:50" ht="14.25" hidden="1" customHeight="1" outlineLevel="1">
      <c r="B66" s="460"/>
      <c r="C66" s="460"/>
      <c r="D66" s="460"/>
      <c r="E66" s="209" t="s">
        <v>139</v>
      </c>
      <c r="F66" s="209" t="s">
        <v>140</v>
      </c>
      <c r="G66" s="209" t="s">
        <v>141</v>
      </c>
      <c r="H66" s="460"/>
      <c r="I66" s="210" t="s">
        <v>139</v>
      </c>
      <c r="J66" s="210" t="s">
        <v>140</v>
      </c>
      <c r="K66" s="210" t="s">
        <v>141</v>
      </c>
      <c r="L66" s="499"/>
      <c r="M66" s="499"/>
      <c r="N66" s="460"/>
      <c r="O66" s="460"/>
      <c r="P66" s="209" t="s">
        <v>139</v>
      </c>
      <c r="Q66" s="209" t="s">
        <v>140</v>
      </c>
      <c r="R66" s="209" t="s">
        <v>141</v>
      </c>
      <c r="S66" s="211" t="s">
        <v>134</v>
      </c>
      <c r="T66" s="460"/>
      <c r="U66" s="209" t="s">
        <v>139</v>
      </c>
      <c r="V66" s="209" t="s">
        <v>140</v>
      </c>
      <c r="W66" s="209" t="s">
        <v>141</v>
      </c>
      <c r="X66" s="211" t="s">
        <v>134</v>
      </c>
      <c r="Y66" s="460"/>
      <c r="Z66" s="209" t="s">
        <v>139</v>
      </c>
      <c r="AA66" s="209" t="s">
        <v>140</v>
      </c>
      <c r="AB66" s="209" t="s">
        <v>141</v>
      </c>
      <c r="AC66" s="211" t="s">
        <v>134</v>
      </c>
      <c r="AD66" s="460"/>
      <c r="AE66" s="209" t="s">
        <v>139</v>
      </c>
      <c r="AF66" s="209" t="s">
        <v>140</v>
      </c>
      <c r="AG66" s="209" t="s">
        <v>141</v>
      </c>
      <c r="AH66" s="211" t="s">
        <v>134</v>
      </c>
      <c r="AI66" s="460"/>
      <c r="AJ66" s="209" t="s">
        <v>139</v>
      </c>
      <c r="AK66" s="209" t="s">
        <v>140</v>
      </c>
      <c r="AL66" s="209" t="s">
        <v>141</v>
      </c>
      <c r="AM66" s="211" t="s">
        <v>134</v>
      </c>
      <c r="AN66" s="460"/>
      <c r="AO66" s="209" t="s">
        <v>139</v>
      </c>
      <c r="AP66" s="209" t="s">
        <v>140</v>
      </c>
      <c r="AQ66" s="209" t="s">
        <v>141</v>
      </c>
      <c r="AR66" s="211" t="s">
        <v>134</v>
      </c>
      <c r="AS66" s="460"/>
      <c r="AT66" s="209" t="s">
        <v>139</v>
      </c>
      <c r="AU66" s="209" t="s">
        <v>140</v>
      </c>
      <c r="AV66" s="209" t="s">
        <v>141</v>
      </c>
      <c r="AW66" s="211" t="s">
        <v>134</v>
      </c>
      <c r="AX66" s="460"/>
    </row>
    <row r="67" spans="2:50" ht="14.25" hidden="1" customHeight="1" outlineLevel="1">
      <c r="B67" s="460" t="s">
        <v>249</v>
      </c>
      <c r="C67" s="209">
        <v>1</v>
      </c>
      <c r="D67" s="212" t="s">
        <v>250</v>
      </c>
      <c r="E67" s="209">
        <v>26</v>
      </c>
      <c r="F67" s="209">
        <v>2000</v>
      </c>
      <c r="G67" s="214">
        <f t="shared" ref="G67:G77" si="71">F67/E67</f>
        <v>76.92307692307692</v>
      </c>
      <c r="H67" s="501">
        <f>AVERAGE(G67:G81)</f>
        <v>86.184283050128201</v>
      </c>
      <c r="I67" s="215">
        <f>AVERAGE(P67,U67,Z67,AE67,AJ67,AO67,AT67)</f>
        <v>26</v>
      </c>
      <c r="J67" s="215">
        <f>AVERAGE(Q67,V67,AA67,AF67,AK67,AP67,AU67)</f>
        <v>1739.4288572154821</v>
      </c>
      <c r="K67" s="216">
        <f>AVERAGE(R67,W67,AB67,AG67,AL67,AQ67,AV67)</f>
        <v>66.901109892903165</v>
      </c>
      <c r="L67" s="502">
        <f>IFERROR(AVERAGE(K67:K81),"-")</f>
        <v>73.469042785859642</v>
      </c>
      <c r="M67" s="215">
        <f>RANK(K67, K$67:$K$81)</f>
        <v>8</v>
      </c>
      <c r="N67" s="460"/>
      <c r="O67" s="460"/>
      <c r="P67" s="209">
        <v>26</v>
      </c>
      <c r="Q67" s="213">
        <v>1738.181818181818</v>
      </c>
      <c r="R67" s="214">
        <f t="shared" ref="R67:R77" si="72">Q67/P67</f>
        <v>66.853146853146853</v>
      </c>
      <c r="S67" s="211">
        <f>RANK(R67, R$67:R$81)</f>
        <v>8</v>
      </c>
      <c r="T67" s="501">
        <f>AVERAGE(R67:R81)</f>
        <v>73.36271288229517</v>
      </c>
      <c r="U67" s="209">
        <v>26</v>
      </c>
      <c r="V67" s="213">
        <v>1737.6043557168789</v>
      </c>
      <c r="W67" s="214">
        <f t="shared" ref="W67:W77" si="73">V67/U67</f>
        <v>66.830936758341494</v>
      </c>
      <c r="X67" s="211">
        <f>RANK(W67, W$67:W$81)</f>
        <v>8</v>
      </c>
      <c r="Y67" s="501">
        <f>AVERAGE(W67:W81)</f>
        <v>73.369658847777217</v>
      </c>
      <c r="Z67" s="209">
        <v>26</v>
      </c>
      <c r="AA67" s="213">
        <v>1737.9310344827584</v>
      </c>
      <c r="AB67" s="214">
        <f t="shared" ref="AB67:AB77" si="74">AA67/Z67</f>
        <v>66.84350132625994</v>
      </c>
      <c r="AC67" s="211">
        <f>RANK(AB67, AB$67:AB$81)</f>
        <v>8</v>
      </c>
      <c r="AD67" s="501">
        <f>AVERAGE(AB67:AB81)</f>
        <v>73.393924133444116</v>
      </c>
      <c r="AE67" s="209">
        <v>26</v>
      </c>
      <c r="AF67" s="213">
        <v>1740.2534701267352</v>
      </c>
      <c r="AG67" s="214">
        <f t="shared" ref="AG67:AG77" si="75">AF67/AE67</f>
        <v>66.932825774105197</v>
      </c>
      <c r="AH67" s="211">
        <f>RANK(AG67, AG$67:AG$81)</f>
        <v>8</v>
      </c>
      <c r="AI67" s="501">
        <f>AVERAGE(AG67:AG81)</f>
        <v>73.514465657935446</v>
      </c>
      <c r="AJ67" s="209">
        <v>26</v>
      </c>
      <c r="AK67" s="213">
        <v>1740.545715653421</v>
      </c>
      <c r="AL67" s="214">
        <f t="shared" ref="AL67:AL77" si="76">AK67/AJ67</f>
        <v>66.94406598667004</v>
      </c>
      <c r="AM67" s="211">
        <f>RANK(AL67, AL$67:AL$81)</f>
        <v>8</v>
      </c>
      <c r="AN67" s="501">
        <f>AVERAGE(AL67:AL81)</f>
        <v>73.529810708448608</v>
      </c>
      <c r="AO67" s="209">
        <v>26</v>
      </c>
      <c r="AP67" s="213">
        <v>1740.6973024842735</v>
      </c>
      <c r="AQ67" s="214">
        <f t="shared" ref="AQ67:AQ77" si="77">AP67/AO67</f>
        <v>66.949896249395138</v>
      </c>
      <c r="AR67" s="211">
        <f>RANK(AQ67, AQ$67:AQ$81)</f>
        <v>8</v>
      </c>
      <c r="AS67" s="501">
        <f>AVERAGE(AQ67:AQ81)</f>
        <v>73.526149961942977</v>
      </c>
      <c r="AT67" s="209">
        <v>26</v>
      </c>
      <c r="AU67" s="213">
        <v>1740.7883038624921</v>
      </c>
      <c r="AV67" s="214">
        <f t="shared" ref="AV67:AV77" si="78">AU67/AT67</f>
        <v>66.953396302403547</v>
      </c>
      <c r="AW67" s="211">
        <f>RANK(AV67, AV$67:AV$81)</f>
        <v>8</v>
      </c>
      <c r="AX67" s="501">
        <f>AVERAGE(AV67:AV81)</f>
        <v>73.586577309174018</v>
      </c>
    </row>
    <row r="68" spans="2:50" ht="14.25" hidden="1" customHeight="1" outlineLevel="1">
      <c r="B68" s="460"/>
      <c r="C68" s="209">
        <v>2</v>
      </c>
      <c r="D68" s="212" t="s">
        <v>251</v>
      </c>
      <c r="E68" s="209">
        <v>26</v>
      </c>
      <c r="F68" s="209">
        <v>2000</v>
      </c>
      <c r="G68" s="214">
        <f t="shared" si="71"/>
        <v>76.92307692307692</v>
      </c>
      <c r="H68" s="501"/>
      <c r="I68" s="215">
        <f t="shared" ref="I68:K77" si="79">AVERAGE(P68,U68,Z68,AE68,AJ68,AO68,AT68)</f>
        <v>26</v>
      </c>
      <c r="J68" s="215">
        <f t="shared" si="79"/>
        <v>1673.3210938117115</v>
      </c>
      <c r="K68" s="216">
        <f t="shared" si="79"/>
        <v>64.358503608142755</v>
      </c>
      <c r="L68" s="502"/>
      <c r="M68" s="215">
        <f>RANK(K68, K$67:$K$81)</f>
        <v>11</v>
      </c>
      <c r="N68" s="460"/>
      <c r="O68" s="460"/>
      <c r="P68" s="209">
        <v>26</v>
      </c>
      <c r="Q68" s="213">
        <v>1658.4576485461475</v>
      </c>
      <c r="R68" s="214">
        <f t="shared" si="72"/>
        <v>63.786832636390287</v>
      </c>
      <c r="S68" s="211">
        <f t="shared" ref="S68:S77" si="80">RANK(R68, R$67:R$81)</f>
        <v>11</v>
      </c>
      <c r="T68" s="501"/>
      <c r="U68" s="209">
        <v>26</v>
      </c>
      <c r="V68" s="213">
        <v>1662.4584717607936</v>
      </c>
      <c r="W68" s="214">
        <f t="shared" si="73"/>
        <v>63.940710452338216</v>
      </c>
      <c r="X68" s="211">
        <f t="shared" ref="X68:X77" si="81">RANK(W68, W$67:W$81)</f>
        <v>11</v>
      </c>
      <c r="Y68" s="501"/>
      <c r="Z68" s="209">
        <v>26</v>
      </c>
      <c r="AA68" s="213">
        <v>1666.5748139983402</v>
      </c>
      <c r="AB68" s="214">
        <f t="shared" si="74"/>
        <v>64.099031307628465</v>
      </c>
      <c r="AC68" s="211">
        <f t="shared" ref="AC68:AC77" si="82">RANK(AB68, AB$67:AB$81)</f>
        <v>11</v>
      </c>
      <c r="AD68" s="501"/>
      <c r="AE68" s="209">
        <v>26</v>
      </c>
      <c r="AF68" s="213">
        <v>1679.0304810870382</v>
      </c>
      <c r="AG68" s="214">
        <f t="shared" si="75"/>
        <v>64.578095426424539</v>
      </c>
      <c r="AH68" s="211">
        <f t="shared" ref="AH68:AH77" si="83">RANK(AG68, AG$67:AG$81)</f>
        <v>11</v>
      </c>
      <c r="AI68" s="501"/>
      <c r="AJ68" s="209">
        <v>26</v>
      </c>
      <c r="AK68" s="213">
        <v>1679.3433652530778</v>
      </c>
      <c r="AL68" s="214">
        <f t="shared" si="76"/>
        <v>64.590129432810684</v>
      </c>
      <c r="AM68" s="211">
        <f t="shared" ref="AM68:AM77" si="84">RANK(AL68, AL$67:AL$81)</f>
        <v>11</v>
      </c>
      <c r="AN68" s="501"/>
      <c r="AO68" s="209">
        <v>26</v>
      </c>
      <c r="AP68" s="213">
        <v>1679.4816414686818</v>
      </c>
      <c r="AQ68" s="214">
        <f t="shared" si="77"/>
        <v>64.595447748795451</v>
      </c>
      <c r="AR68" s="211">
        <f t="shared" ref="AR68:AR77" si="85">RANK(AQ68, AQ$67:AQ$81)</f>
        <v>11</v>
      </c>
      <c r="AS68" s="501"/>
      <c r="AT68" s="209">
        <v>26</v>
      </c>
      <c r="AU68" s="213">
        <v>1687.9012345679016</v>
      </c>
      <c r="AV68" s="214">
        <f t="shared" si="78"/>
        <v>64.919278252611605</v>
      </c>
      <c r="AW68" s="211">
        <f t="shared" ref="AW68:AW77" si="86">RANK(AV68, AV$67:AV$81)</f>
        <v>11</v>
      </c>
      <c r="AX68" s="501"/>
    </row>
    <row r="69" spans="2:50" ht="14.25" hidden="1" customHeight="1" outlineLevel="1">
      <c r="B69" s="460"/>
      <c r="C69" s="209">
        <v>3</v>
      </c>
      <c r="D69" s="212" t="s">
        <v>260</v>
      </c>
      <c r="E69" s="209">
        <v>25</v>
      </c>
      <c r="F69" s="209">
        <v>2000</v>
      </c>
      <c r="G69" s="214">
        <f t="shared" si="71"/>
        <v>80</v>
      </c>
      <c r="H69" s="501"/>
      <c r="I69" s="215">
        <f t="shared" si="79"/>
        <v>25</v>
      </c>
      <c r="J69" s="215">
        <f t="shared" si="79"/>
        <v>1704.7292560445717</v>
      </c>
      <c r="K69" s="216">
        <f t="shared" si="79"/>
        <v>68.189170241782875</v>
      </c>
      <c r="L69" s="502"/>
      <c r="M69" s="215">
        <f>RANK(K69, K$67:$K$81)</f>
        <v>7</v>
      </c>
      <c r="N69" s="460"/>
      <c r="O69" s="460"/>
      <c r="P69" s="209">
        <v>25</v>
      </c>
      <c r="Q69" s="213">
        <v>1702.8418844173159</v>
      </c>
      <c r="R69" s="214">
        <f t="shared" si="72"/>
        <v>68.11367537669264</v>
      </c>
      <c r="S69" s="211">
        <f t="shared" si="80"/>
        <v>7</v>
      </c>
      <c r="T69" s="501"/>
      <c r="U69" s="209">
        <v>25</v>
      </c>
      <c r="V69" s="213">
        <v>1702.839947338724</v>
      </c>
      <c r="W69" s="214">
        <f t="shared" si="73"/>
        <v>68.113597893548956</v>
      </c>
      <c r="X69" s="211">
        <f t="shared" si="81"/>
        <v>7</v>
      </c>
      <c r="Y69" s="501"/>
      <c r="Z69" s="209">
        <v>25</v>
      </c>
      <c r="AA69" s="213">
        <v>1703.3288948069226</v>
      </c>
      <c r="AB69" s="214">
        <f t="shared" si="74"/>
        <v>68.133155792276909</v>
      </c>
      <c r="AC69" s="211">
        <f t="shared" si="82"/>
        <v>7</v>
      </c>
      <c r="AD69" s="501"/>
      <c r="AE69" s="209">
        <v>25</v>
      </c>
      <c r="AF69" s="213">
        <v>1705.1054384017762</v>
      </c>
      <c r="AG69" s="214">
        <f t="shared" si="75"/>
        <v>68.204217536071042</v>
      </c>
      <c r="AH69" s="211">
        <f t="shared" si="83"/>
        <v>7</v>
      </c>
      <c r="AI69" s="501"/>
      <c r="AJ69" s="209">
        <v>25</v>
      </c>
      <c r="AK69" s="213">
        <v>1705.2631578947362</v>
      </c>
      <c r="AL69" s="214">
        <f t="shared" si="76"/>
        <v>68.210526315789451</v>
      </c>
      <c r="AM69" s="211">
        <f t="shared" si="84"/>
        <v>7</v>
      </c>
      <c r="AN69" s="501"/>
      <c r="AO69" s="209">
        <v>25</v>
      </c>
      <c r="AP69" s="213">
        <v>1705.2631578947362</v>
      </c>
      <c r="AQ69" s="214">
        <f t="shared" si="77"/>
        <v>68.210526315789451</v>
      </c>
      <c r="AR69" s="211">
        <f t="shared" si="85"/>
        <v>7</v>
      </c>
      <c r="AS69" s="501"/>
      <c r="AT69" s="209">
        <v>25</v>
      </c>
      <c r="AU69" s="213">
        <v>1708.4623115577897</v>
      </c>
      <c r="AV69" s="214">
        <f t="shared" si="78"/>
        <v>68.338492462311592</v>
      </c>
      <c r="AW69" s="211">
        <f t="shared" si="86"/>
        <v>7</v>
      </c>
      <c r="AX69" s="501"/>
    </row>
    <row r="70" spans="2:50" ht="14.25" hidden="1" customHeight="1" outlineLevel="1">
      <c r="B70" s="460"/>
      <c r="C70" s="209">
        <v>4</v>
      </c>
      <c r="D70" s="212" t="s">
        <v>267</v>
      </c>
      <c r="E70" s="209">
        <v>22</v>
      </c>
      <c r="F70" s="209">
        <v>2000</v>
      </c>
      <c r="G70" s="214">
        <f t="shared" si="71"/>
        <v>90.909090909090907</v>
      </c>
      <c r="H70" s="501"/>
      <c r="I70" s="215">
        <f t="shared" si="79"/>
        <v>22</v>
      </c>
      <c r="J70" s="215">
        <f t="shared" si="79"/>
        <v>1706.696194593236</v>
      </c>
      <c r="K70" s="216">
        <f t="shared" si="79"/>
        <v>77.577099754238006</v>
      </c>
      <c r="L70" s="502"/>
      <c r="M70" s="215">
        <f>RANK(K70, K$67:$K$81)</f>
        <v>2</v>
      </c>
      <c r="N70" s="460"/>
      <c r="O70" s="460"/>
      <c r="P70" s="209">
        <v>22</v>
      </c>
      <c r="Q70" s="213">
        <v>1705.3289359486198</v>
      </c>
      <c r="R70" s="214">
        <f t="shared" si="72"/>
        <v>77.514951634028179</v>
      </c>
      <c r="S70" s="211">
        <f t="shared" si="80"/>
        <v>2</v>
      </c>
      <c r="T70" s="501"/>
      <c r="U70" s="209">
        <v>22</v>
      </c>
      <c r="V70" s="213">
        <v>1705.4480403317611</v>
      </c>
      <c r="W70" s="214">
        <f t="shared" si="73"/>
        <v>77.520365469625503</v>
      </c>
      <c r="X70" s="211">
        <f t="shared" si="81"/>
        <v>2</v>
      </c>
      <c r="Y70" s="501"/>
      <c r="Z70" s="209">
        <v>22</v>
      </c>
      <c r="AA70" s="213">
        <v>1705.6310679611659</v>
      </c>
      <c r="AB70" s="214">
        <f t="shared" si="74"/>
        <v>77.528684907325726</v>
      </c>
      <c r="AC70" s="211">
        <f t="shared" si="82"/>
        <v>2</v>
      </c>
      <c r="AD70" s="501"/>
      <c r="AE70" s="209">
        <v>22</v>
      </c>
      <c r="AF70" s="213">
        <v>1707.3704052780363</v>
      </c>
      <c r="AG70" s="214">
        <f t="shared" si="75"/>
        <v>77.607745694456199</v>
      </c>
      <c r="AH70" s="211">
        <f t="shared" si="83"/>
        <v>2</v>
      </c>
      <c r="AI70" s="501"/>
      <c r="AJ70" s="209">
        <v>22</v>
      </c>
      <c r="AK70" s="213">
        <v>1707.4493927125511</v>
      </c>
      <c r="AL70" s="214">
        <f t="shared" si="76"/>
        <v>77.611336032388692</v>
      </c>
      <c r="AM70" s="211">
        <f t="shared" si="84"/>
        <v>2</v>
      </c>
      <c r="AN70" s="501"/>
      <c r="AO70" s="209">
        <v>22</v>
      </c>
      <c r="AP70" s="213">
        <v>1707.7616424636967</v>
      </c>
      <c r="AQ70" s="214">
        <f t="shared" si="77"/>
        <v>77.625529202895308</v>
      </c>
      <c r="AR70" s="211">
        <f t="shared" si="85"/>
        <v>2</v>
      </c>
      <c r="AS70" s="501"/>
      <c r="AT70" s="209">
        <v>22</v>
      </c>
      <c r="AU70" s="213">
        <v>1707.8838774568203</v>
      </c>
      <c r="AV70" s="214">
        <f t="shared" si="78"/>
        <v>77.631085338946377</v>
      </c>
      <c r="AW70" s="211">
        <f t="shared" si="86"/>
        <v>2</v>
      </c>
      <c r="AX70" s="501"/>
    </row>
    <row r="71" spans="2:50" ht="14.25" hidden="1" customHeight="1" outlineLevel="1">
      <c r="B71" s="460"/>
      <c r="C71" s="209">
        <v>5</v>
      </c>
      <c r="D71" s="212" t="s">
        <v>261</v>
      </c>
      <c r="E71" s="209">
        <v>26</v>
      </c>
      <c r="F71" s="209">
        <v>2000</v>
      </c>
      <c r="G71" s="214">
        <f t="shared" si="71"/>
        <v>76.92307692307692</v>
      </c>
      <c r="H71" s="501"/>
      <c r="I71" s="215">
        <f t="shared" si="79"/>
        <v>26</v>
      </c>
      <c r="J71" s="215">
        <f t="shared" si="79"/>
        <v>1698.9816736883683</v>
      </c>
      <c r="K71" s="216">
        <f t="shared" si="79"/>
        <v>65.345448988014169</v>
      </c>
      <c r="L71" s="502"/>
      <c r="M71" s="215">
        <f>RANK(K71, K$67:$K$81)</f>
        <v>10</v>
      </c>
      <c r="N71" s="460"/>
      <c r="O71" s="460"/>
      <c r="P71" s="209">
        <v>26</v>
      </c>
      <c r="Q71" s="213">
        <v>1700.3587903639141</v>
      </c>
      <c r="R71" s="214">
        <f t="shared" si="72"/>
        <v>65.398415013996697</v>
      </c>
      <c r="S71" s="211">
        <f t="shared" si="80"/>
        <v>9</v>
      </c>
      <c r="T71" s="501"/>
      <c r="U71" s="209">
        <v>26</v>
      </c>
      <c r="V71" s="213">
        <v>1698.3946141895385</v>
      </c>
      <c r="W71" s="214">
        <f t="shared" si="73"/>
        <v>65.322869776520719</v>
      </c>
      <c r="X71" s="211">
        <f t="shared" si="81"/>
        <v>9</v>
      </c>
      <c r="Y71" s="501"/>
      <c r="Z71" s="209">
        <v>26</v>
      </c>
      <c r="AA71" s="213">
        <v>1698.41534612177</v>
      </c>
      <c r="AB71" s="214">
        <f t="shared" si="74"/>
        <v>65.323667158529616</v>
      </c>
      <c r="AC71" s="211">
        <f t="shared" si="82"/>
        <v>9</v>
      </c>
      <c r="AD71" s="501"/>
      <c r="AE71" s="209">
        <v>26</v>
      </c>
      <c r="AF71" s="213">
        <v>1698.7179487179442</v>
      </c>
      <c r="AG71" s="214">
        <f t="shared" si="75"/>
        <v>65.335305719920925</v>
      </c>
      <c r="AH71" s="211">
        <f t="shared" si="83"/>
        <v>10</v>
      </c>
      <c r="AI71" s="501"/>
      <c r="AJ71" s="209">
        <v>26</v>
      </c>
      <c r="AK71" s="213">
        <v>1699.0548204158804</v>
      </c>
      <c r="AL71" s="214">
        <f t="shared" si="76"/>
        <v>65.348262323687706</v>
      </c>
      <c r="AM71" s="211">
        <f t="shared" si="84"/>
        <v>10</v>
      </c>
      <c r="AN71" s="501"/>
      <c r="AO71" s="209">
        <v>26</v>
      </c>
      <c r="AP71" s="213">
        <v>1698.2382329739667</v>
      </c>
      <c r="AQ71" s="214">
        <f t="shared" si="77"/>
        <v>65.31685511438333</v>
      </c>
      <c r="AR71" s="211">
        <f t="shared" si="85"/>
        <v>10</v>
      </c>
      <c r="AS71" s="501"/>
      <c r="AT71" s="209">
        <v>26</v>
      </c>
      <c r="AU71" s="213">
        <v>1699.6919630355651</v>
      </c>
      <c r="AV71" s="214">
        <f t="shared" si="78"/>
        <v>65.372767809060193</v>
      </c>
      <c r="AW71" s="211">
        <f t="shared" si="86"/>
        <v>10</v>
      </c>
      <c r="AX71" s="501"/>
    </row>
    <row r="72" spans="2:50" ht="14.25" hidden="1" customHeight="1" outlineLevel="1">
      <c r="B72" s="460"/>
      <c r="C72" s="209">
        <v>6</v>
      </c>
      <c r="D72" s="212" t="s">
        <v>263</v>
      </c>
      <c r="E72" s="209">
        <v>23</v>
      </c>
      <c r="F72" s="209">
        <v>2000</v>
      </c>
      <c r="G72" s="214">
        <f t="shared" si="71"/>
        <v>86.956521739130437</v>
      </c>
      <c r="H72" s="501"/>
      <c r="I72" s="215">
        <f t="shared" si="79"/>
        <v>23</v>
      </c>
      <c r="J72" s="215">
        <f t="shared" si="79"/>
        <v>1713.6523962579097</v>
      </c>
      <c r="K72" s="216">
        <f t="shared" si="79"/>
        <v>74.506625924256923</v>
      </c>
      <c r="L72" s="502"/>
      <c r="M72" s="215">
        <f>RANK(K72, K$67:$K$81)</f>
        <v>4</v>
      </c>
      <c r="N72" s="460"/>
      <c r="O72" s="460"/>
      <c r="P72" s="209">
        <v>23</v>
      </c>
      <c r="Q72" s="213">
        <v>1711.7573743248868</v>
      </c>
      <c r="R72" s="214">
        <f t="shared" si="72"/>
        <v>74.424233666299429</v>
      </c>
      <c r="S72" s="211">
        <f t="shared" si="80"/>
        <v>4</v>
      </c>
      <c r="T72" s="501"/>
      <c r="U72" s="209">
        <v>23</v>
      </c>
      <c r="V72" s="213">
        <v>1712.0622568093406</v>
      </c>
      <c r="W72" s="214">
        <f t="shared" si="73"/>
        <v>74.437489426493073</v>
      </c>
      <c r="X72" s="211">
        <f t="shared" si="81"/>
        <v>4</v>
      </c>
      <c r="Y72" s="501"/>
      <c r="Z72" s="209">
        <v>23</v>
      </c>
      <c r="AA72" s="213">
        <v>1712.7000000000005</v>
      </c>
      <c r="AB72" s="214">
        <f t="shared" si="74"/>
        <v>74.465217391304364</v>
      </c>
      <c r="AC72" s="211">
        <f t="shared" si="82"/>
        <v>4</v>
      </c>
      <c r="AD72" s="501"/>
      <c r="AE72" s="209">
        <v>23</v>
      </c>
      <c r="AF72" s="213">
        <v>1714.6335277707333</v>
      </c>
      <c r="AG72" s="214">
        <f t="shared" si="75"/>
        <v>74.549283816118844</v>
      </c>
      <c r="AH72" s="211">
        <f t="shared" si="83"/>
        <v>4</v>
      </c>
      <c r="AI72" s="501"/>
      <c r="AJ72" s="209">
        <v>23</v>
      </c>
      <c r="AK72" s="213">
        <v>1714.6486028789152</v>
      </c>
      <c r="AL72" s="214">
        <f t="shared" si="76"/>
        <v>74.549939255605011</v>
      </c>
      <c r="AM72" s="211">
        <f t="shared" si="84"/>
        <v>4</v>
      </c>
      <c r="AN72" s="501"/>
      <c r="AO72" s="209">
        <v>23</v>
      </c>
      <c r="AP72" s="213">
        <v>1714.6919431279637</v>
      </c>
      <c r="AQ72" s="214">
        <f t="shared" si="77"/>
        <v>74.551823614259291</v>
      </c>
      <c r="AR72" s="211">
        <f t="shared" si="85"/>
        <v>4</v>
      </c>
      <c r="AS72" s="501"/>
      <c r="AT72" s="209">
        <v>23</v>
      </c>
      <c r="AU72" s="213">
        <v>1715.0730688935269</v>
      </c>
      <c r="AV72" s="214">
        <f t="shared" si="78"/>
        <v>74.568394299718562</v>
      </c>
      <c r="AW72" s="211">
        <f t="shared" si="86"/>
        <v>4</v>
      </c>
      <c r="AX72" s="501"/>
    </row>
    <row r="73" spans="2:50" ht="14.25" hidden="1" customHeight="1" outlineLevel="1">
      <c r="B73" s="460"/>
      <c r="C73" s="209">
        <v>7</v>
      </c>
      <c r="D73" s="212" t="s">
        <v>265</v>
      </c>
      <c r="E73" s="209">
        <v>23</v>
      </c>
      <c r="F73" s="209">
        <v>2000</v>
      </c>
      <c r="G73" s="214">
        <f t="shared" si="71"/>
        <v>86.956521739130437</v>
      </c>
      <c r="H73" s="501"/>
      <c r="I73" s="215">
        <f t="shared" si="79"/>
        <v>23</v>
      </c>
      <c r="J73" s="215">
        <f t="shared" si="79"/>
        <v>1705.173241256148</v>
      </c>
      <c r="K73" s="216">
        <f t="shared" si="79"/>
        <v>74.137967011136865</v>
      </c>
      <c r="L73" s="502"/>
      <c r="M73" s="215">
        <f>RANK(K73, K$67:$K$81)</f>
        <v>6</v>
      </c>
      <c r="N73" s="460"/>
      <c r="O73" s="460"/>
      <c r="P73" s="209">
        <v>23</v>
      </c>
      <c r="Q73" s="213">
        <v>1703.3924050632922</v>
      </c>
      <c r="R73" s="214">
        <f t="shared" si="72"/>
        <v>74.060539350577926</v>
      </c>
      <c r="S73" s="211">
        <f>RANK(R73, R$67:R$81)</f>
        <v>6</v>
      </c>
      <c r="T73" s="501"/>
      <c r="U73" s="209">
        <v>23</v>
      </c>
      <c r="V73" s="213">
        <v>1703.5979126613584</v>
      </c>
      <c r="W73" s="214">
        <f t="shared" si="73"/>
        <v>74.069474463537318</v>
      </c>
      <c r="X73" s="211">
        <f>RANK(W73, W$67:W$81)</f>
        <v>6</v>
      </c>
      <c r="Y73" s="501"/>
      <c r="Z73" s="209">
        <v>23</v>
      </c>
      <c r="AA73" s="213">
        <v>1703.6589053522803</v>
      </c>
      <c r="AB73" s="214">
        <f t="shared" si="74"/>
        <v>74.072126319664363</v>
      </c>
      <c r="AC73" s="211">
        <f>RANK(AB73, AB$67:AB$81)</f>
        <v>6</v>
      </c>
      <c r="AD73" s="501"/>
      <c r="AE73" s="209">
        <v>23</v>
      </c>
      <c r="AF73" s="213">
        <v>1705.8461538461506</v>
      </c>
      <c r="AG73" s="214">
        <f t="shared" si="75"/>
        <v>74.167224080267417</v>
      </c>
      <c r="AH73" s="211">
        <f>RANK(AG73, AG$67:AG$81)</f>
        <v>6</v>
      </c>
      <c r="AI73" s="501"/>
      <c r="AJ73" s="209">
        <v>23</v>
      </c>
      <c r="AK73" s="213">
        <v>1706.5931311105564</v>
      </c>
      <c r="AL73" s="214">
        <f t="shared" si="76"/>
        <v>74.199701352632886</v>
      </c>
      <c r="AM73" s="211">
        <f>RANK(AL73, AL$67:AL$81)</f>
        <v>6</v>
      </c>
      <c r="AN73" s="501"/>
      <c r="AO73" s="209">
        <v>23</v>
      </c>
      <c r="AP73" s="213">
        <v>1706.3583815028915</v>
      </c>
      <c r="AQ73" s="214">
        <f t="shared" si="77"/>
        <v>74.189494847951806</v>
      </c>
      <c r="AR73" s="211">
        <f>RANK(AQ73, AQ$67:AQ$81)</f>
        <v>6</v>
      </c>
      <c r="AS73" s="501"/>
      <c r="AT73" s="209">
        <v>23</v>
      </c>
      <c r="AU73" s="213">
        <v>1706.7657992565066</v>
      </c>
      <c r="AV73" s="214">
        <f t="shared" si="78"/>
        <v>74.207208663326369</v>
      </c>
      <c r="AW73" s="211">
        <f>RANK(AV73, AV$67:AV$81)</f>
        <v>6</v>
      </c>
      <c r="AX73" s="501"/>
    </row>
    <row r="74" spans="2:50" ht="14.25" hidden="1" customHeight="1" outlineLevel="1">
      <c r="B74" s="460"/>
      <c r="C74" s="209">
        <v>8</v>
      </c>
      <c r="D74" s="212" t="s">
        <v>255</v>
      </c>
      <c r="E74" s="209">
        <v>26</v>
      </c>
      <c r="F74" s="209">
        <v>2000</v>
      </c>
      <c r="G74" s="214">
        <f t="shared" si="71"/>
        <v>76.92307692307692</v>
      </c>
      <c r="H74" s="501"/>
      <c r="I74" s="215">
        <f t="shared" si="79"/>
        <v>26</v>
      </c>
      <c r="J74" s="215">
        <f t="shared" si="79"/>
        <v>1699.1706688712536</v>
      </c>
      <c r="K74" s="216">
        <f t="shared" si="79"/>
        <v>65.35271803350976</v>
      </c>
      <c r="L74" s="502"/>
      <c r="M74" s="215">
        <f>RANK(K74, K$67:$K$81)</f>
        <v>9</v>
      </c>
      <c r="N74" s="460"/>
      <c r="O74" s="460"/>
      <c r="P74" s="209">
        <v>26</v>
      </c>
      <c r="Q74" s="213">
        <v>1697.8112175102597</v>
      </c>
      <c r="R74" s="214">
        <f t="shared" si="72"/>
        <v>65.30043144270229</v>
      </c>
      <c r="S74" s="211">
        <f t="shared" si="80"/>
        <v>10</v>
      </c>
      <c r="T74" s="501"/>
      <c r="U74" s="209">
        <v>26</v>
      </c>
      <c r="V74" s="213">
        <v>1697.6457805143086</v>
      </c>
      <c r="W74" s="214">
        <f t="shared" si="73"/>
        <v>65.294068481319556</v>
      </c>
      <c r="X74" s="211">
        <f t="shared" si="81"/>
        <v>10</v>
      </c>
      <c r="Y74" s="501"/>
      <c r="Z74" s="209">
        <v>26</v>
      </c>
      <c r="AA74" s="213">
        <v>1697.7702986958323</v>
      </c>
      <c r="AB74" s="214">
        <f t="shared" si="74"/>
        <v>65.298857642147397</v>
      </c>
      <c r="AC74" s="211">
        <f t="shared" si="82"/>
        <v>10</v>
      </c>
      <c r="AD74" s="501"/>
      <c r="AE74" s="209">
        <v>26</v>
      </c>
      <c r="AF74" s="213">
        <v>1700.0000000000045</v>
      </c>
      <c r="AG74" s="214">
        <f t="shared" si="75"/>
        <v>65.384615384615557</v>
      </c>
      <c r="AH74" s="211">
        <f t="shared" si="83"/>
        <v>9</v>
      </c>
      <c r="AI74" s="501"/>
      <c r="AJ74" s="209">
        <v>26</v>
      </c>
      <c r="AK74" s="213">
        <v>1700.1305483028741</v>
      </c>
      <c r="AL74" s="214">
        <f t="shared" si="76"/>
        <v>65.389636473187466</v>
      </c>
      <c r="AM74" s="211">
        <f t="shared" si="84"/>
        <v>9</v>
      </c>
      <c r="AN74" s="501"/>
      <c r="AO74" s="209">
        <v>26</v>
      </c>
      <c r="AP74" s="213">
        <v>1700.193423597676</v>
      </c>
      <c r="AQ74" s="214">
        <f t="shared" si="77"/>
        <v>65.392054753756767</v>
      </c>
      <c r="AR74" s="211">
        <f t="shared" si="85"/>
        <v>9</v>
      </c>
      <c r="AS74" s="501"/>
      <c r="AT74" s="209">
        <v>26</v>
      </c>
      <c r="AU74" s="213">
        <v>1700.6434134778203</v>
      </c>
      <c r="AV74" s="214">
        <f t="shared" si="78"/>
        <v>65.409362056839242</v>
      </c>
      <c r="AW74" s="211">
        <f t="shared" si="86"/>
        <v>9</v>
      </c>
      <c r="AX74" s="501"/>
    </row>
    <row r="75" spans="2:50" ht="14.25" hidden="1" customHeight="1" outlineLevel="1">
      <c r="B75" s="460"/>
      <c r="C75" s="209">
        <v>9</v>
      </c>
      <c r="D75" s="212" t="s">
        <v>264</v>
      </c>
      <c r="E75" s="209">
        <v>23</v>
      </c>
      <c r="F75" s="209">
        <v>2000</v>
      </c>
      <c r="G75" s="214">
        <f t="shared" si="71"/>
        <v>86.956521739130437</v>
      </c>
      <c r="H75" s="501"/>
      <c r="I75" s="215">
        <f t="shared" si="79"/>
        <v>23</v>
      </c>
      <c r="J75" s="215">
        <f t="shared" si="79"/>
        <v>1713.339134813426</v>
      </c>
      <c r="K75" s="216">
        <f t="shared" si="79"/>
        <v>74.493005861453298</v>
      </c>
      <c r="L75" s="502"/>
      <c r="M75" s="215">
        <f>RANK(K75, K$67:$K$81)</f>
        <v>5</v>
      </c>
      <c r="N75" s="460"/>
      <c r="O75" s="460"/>
      <c r="P75" s="209">
        <v>23</v>
      </c>
      <c r="Q75" s="213">
        <v>1711.5107913669081</v>
      </c>
      <c r="R75" s="214">
        <f t="shared" si="72"/>
        <v>74.413512668126444</v>
      </c>
      <c r="S75" s="211">
        <f t="shared" si="80"/>
        <v>5</v>
      </c>
      <c r="T75" s="501"/>
      <c r="U75" s="209">
        <v>23</v>
      </c>
      <c r="V75" s="213">
        <v>1711.7647058823536</v>
      </c>
      <c r="W75" s="214">
        <f t="shared" si="73"/>
        <v>74.424552429667543</v>
      </c>
      <c r="X75" s="211">
        <f t="shared" si="81"/>
        <v>5</v>
      </c>
      <c r="Y75" s="501"/>
      <c r="Z75" s="209">
        <v>23</v>
      </c>
      <c r="AA75" s="213">
        <v>1711.7936694021107</v>
      </c>
      <c r="AB75" s="214">
        <f t="shared" si="74"/>
        <v>74.425811713135246</v>
      </c>
      <c r="AC75" s="211">
        <f t="shared" si="82"/>
        <v>5</v>
      </c>
      <c r="AD75" s="501"/>
      <c r="AE75" s="209">
        <v>23</v>
      </c>
      <c r="AF75" s="213">
        <v>1714.2431761786629</v>
      </c>
      <c r="AG75" s="214">
        <f t="shared" si="75"/>
        <v>74.532312007767956</v>
      </c>
      <c r="AH75" s="211">
        <f t="shared" si="83"/>
        <v>5</v>
      </c>
      <c r="AI75" s="501"/>
      <c r="AJ75" s="209">
        <v>23</v>
      </c>
      <c r="AK75" s="213">
        <v>1714.5972138098132</v>
      </c>
      <c r="AL75" s="214">
        <f t="shared" si="76"/>
        <v>74.547704948252743</v>
      </c>
      <c r="AM75" s="211">
        <f t="shared" si="84"/>
        <v>5</v>
      </c>
      <c r="AN75" s="501"/>
      <c r="AO75" s="209">
        <v>23</v>
      </c>
      <c r="AP75" s="213">
        <v>1714.5451106487649</v>
      </c>
      <c r="AQ75" s="214">
        <f t="shared" si="77"/>
        <v>74.545439593424561</v>
      </c>
      <c r="AR75" s="211">
        <f t="shared" si="85"/>
        <v>5</v>
      </c>
      <c r="AS75" s="501"/>
      <c r="AT75" s="209">
        <v>23</v>
      </c>
      <c r="AU75" s="213">
        <v>1714.9192764053682</v>
      </c>
      <c r="AV75" s="214">
        <f t="shared" si="78"/>
        <v>74.561707669798622</v>
      </c>
      <c r="AW75" s="211">
        <f t="shared" si="86"/>
        <v>5</v>
      </c>
      <c r="AX75" s="501"/>
    </row>
    <row r="76" spans="2:50" ht="14.25" hidden="1" customHeight="1" outlineLevel="1">
      <c r="B76" s="460"/>
      <c r="C76" s="209">
        <v>10</v>
      </c>
      <c r="D76" s="212" t="s">
        <v>266</v>
      </c>
      <c r="E76" s="209">
        <v>17</v>
      </c>
      <c r="F76" s="209">
        <v>2000</v>
      </c>
      <c r="G76" s="214">
        <f t="shared" si="71"/>
        <v>117.64705882352941</v>
      </c>
      <c r="H76" s="501"/>
      <c r="I76" s="215">
        <f t="shared" si="79"/>
        <v>17</v>
      </c>
      <c r="J76" s="215">
        <f t="shared" si="79"/>
        <v>1706.3272956355772</v>
      </c>
      <c r="K76" s="216">
        <f t="shared" si="79"/>
        <v>100.37219386091628</v>
      </c>
      <c r="L76" s="502"/>
      <c r="M76" s="215">
        <f>RANK(K76, K$67:$K$81)</f>
        <v>1</v>
      </c>
      <c r="N76" s="460"/>
      <c r="O76" s="460"/>
      <c r="P76" s="209">
        <v>17</v>
      </c>
      <c r="Q76" s="213">
        <v>1704.4208446530035</v>
      </c>
      <c r="R76" s="214">
        <f t="shared" si="72"/>
        <v>100.26004968547079</v>
      </c>
      <c r="S76" s="211">
        <f t="shared" si="80"/>
        <v>1</v>
      </c>
      <c r="T76" s="501"/>
      <c r="U76" s="209">
        <v>17</v>
      </c>
      <c r="V76" s="213">
        <v>1704.4783846751261</v>
      </c>
      <c r="W76" s="214">
        <f t="shared" si="73"/>
        <v>100.26343439265447</v>
      </c>
      <c r="X76" s="211">
        <f t="shared" si="81"/>
        <v>1</v>
      </c>
      <c r="Y76" s="501"/>
      <c r="Z76" s="209">
        <v>17</v>
      </c>
      <c r="AA76" s="213">
        <v>1704.6898638426667</v>
      </c>
      <c r="AB76" s="214">
        <f t="shared" si="74"/>
        <v>100.27587434368627</v>
      </c>
      <c r="AC76" s="211">
        <f t="shared" si="82"/>
        <v>1</v>
      </c>
      <c r="AD76" s="501"/>
      <c r="AE76" s="209">
        <v>17</v>
      </c>
      <c r="AF76" s="213">
        <v>1706.9840275602896</v>
      </c>
      <c r="AG76" s="214">
        <f t="shared" si="75"/>
        <v>100.41082515060528</v>
      </c>
      <c r="AH76" s="211">
        <f t="shared" si="83"/>
        <v>1</v>
      </c>
      <c r="AI76" s="501"/>
      <c r="AJ76" s="209">
        <v>17</v>
      </c>
      <c r="AK76" s="213">
        <v>1707.692307692309</v>
      </c>
      <c r="AL76" s="214">
        <f t="shared" si="76"/>
        <v>100.45248868778287</v>
      </c>
      <c r="AM76" s="211">
        <f t="shared" si="84"/>
        <v>1</v>
      </c>
      <c r="AN76" s="501"/>
      <c r="AO76" s="209">
        <v>17</v>
      </c>
      <c r="AP76" s="213">
        <v>1707.6923076923097</v>
      </c>
      <c r="AQ76" s="214">
        <f t="shared" si="77"/>
        <v>100.45248868778292</v>
      </c>
      <c r="AR76" s="211">
        <f t="shared" si="85"/>
        <v>1</v>
      </c>
      <c r="AS76" s="501"/>
      <c r="AT76" s="209">
        <v>17</v>
      </c>
      <c r="AU76" s="213">
        <v>1708.3333333333355</v>
      </c>
      <c r="AV76" s="214">
        <f t="shared" si="78"/>
        <v>100.4901960784315</v>
      </c>
      <c r="AW76" s="211">
        <f t="shared" si="86"/>
        <v>1</v>
      </c>
      <c r="AX76" s="501"/>
    </row>
    <row r="77" spans="2:50" ht="14.25" hidden="1" customHeight="1" outlineLevel="1">
      <c r="B77" s="460"/>
      <c r="C77" s="209">
        <v>11</v>
      </c>
      <c r="D77" s="212" t="s">
        <v>259</v>
      </c>
      <c r="E77" s="209">
        <v>22</v>
      </c>
      <c r="F77" s="209">
        <v>2000</v>
      </c>
      <c r="G77" s="214">
        <f t="shared" si="71"/>
        <v>90.909090909090907</v>
      </c>
      <c r="H77" s="501"/>
      <c r="I77" s="215">
        <f t="shared" si="79"/>
        <v>22</v>
      </c>
      <c r="J77" s="215">
        <f t="shared" si="79"/>
        <v>1692.363804298245</v>
      </c>
      <c r="K77" s="216">
        <f t="shared" si="79"/>
        <v>76.925627468102036</v>
      </c>
      <c r="L77" s="502"/>
      <c r="M77" s="215">
        <f>RANK(K77, K$67:$K$81)</f>
        <v>3</v>
      </c>
      <c r="N77" s="460"/>
      <c r="O77" s="460"/>
      <c r="P77" s="209">
        <v>22</v>
      </c>
      <c r="Q77" s="213">
        <v>1691.0091743119351</v>
      </c>
      <c r="R77" s="214">
        <f t="shared" si="72"/>
        <v>76.864053377815239</v>
      </c>
      <c r="S77" s="211">
        <f t="shared" si="80"/>
        <v>3</v>
      </c>
      <c r="T77" s="501"/>
      <c r="U77" s="209">
        <v>22</v>
      </c>
      <c r="V77" s="213">
        <v>1690.6724511930552</v>
      </c>
      <c r="W77" s="214">
        <f t="shared" si="73"/>
        <v>76.84874778150251</v>
      </c>
      <c r="X77" s="211">
        <f t="shared" si="81"/>
        <v>3</v>
      </c>
      <c r="Y77" s="501"/>
      <c r="Z77" s="209">
        <v>22</v>
      </c>
      <c r="AA77" s="213">
        <v>1691.0792264503975</v>
      </c>
      <c r="AB77" s="214">
        <f t="shared" si="74"/>
        <v>76.867237565927155</v>
      </c>
      <c r="AC77" s="211">
        <f t="shared" si="82"/>
        <v>3</v>
      </c>
      <c r="AD77" s="501"/>
      <c r="AE77" s="209">
        <v>22</v>
      </c>
      <c r="AF77" s="213">
        <v>1693.0467762326125</v>
      </c>
      <c r="AG77" s="214">
        <f t="shared" si="75"/>
        <v>76.956671646936925</v>
      </c>
      <c r="AH77" s="211">
        <f t="shared" si="83"/>
        <v>3</v>
      </c>
      <c r="AI77" s="501"/>
      <c r="AJ77" s="209">
        <v>22</v>
      </c>
      <c r="AK77" s="213">
        <v>1693.6507936507937</v>
      </c>
      <c r="AL77" s="214">
        <f t="shared" si="76"/>
        <v>76.984126984126988</v>
      </c>
      <c r="AM77" s="211">
        <f t="shared" si="84"/>
        <v>3</v>
      </c>
      <c r="AN77" s="501"/>
      <c r="AO77" s="209">
        <v>22</v>
      </c>
      <c r="AP77" s="213">
        <v>1693.0780559646523</v>
      </c>
      <c r="AQ77" s="214">
        <f t="shared" si="77"/>
        <v>76.958093452938741</v>
      </c>
      <c r="AR77" s="211">
        <f t="shared" si="85"/>
        <v>3</v>
      </c>
      <c r="AS77" s="501"/>
      <c r="AT77" s="209">
        <v>22</v>
      </c>
      <c r="AU77" s="213">
        <v>1694.0101522842685</v>
      </c>
      <c r="AV77" s="214">
        <f t="shared" si="78"/>
        <v>77.000461467466749</v>
      </c>
      <c r="AW77" s="211">
        <f t="shared" si="86"/>
        <v>3</v>
      </c>
      <c r="AX77" s="501"/>
    </row>
    <row r="78" spans="2:50" ht="14.25" hidden="1" customHeight="1" outlineLevel="1">
      <c r="B78" s="460"/>
      <c r="C78" s="209">
        <v>12</v>
      </c>
      <c r="D78" s="212"/>
      <c r="E78" s="209"/>
      <c r="F78" s="209"/>
      <c r="G78" s="214"/>
      <c r="H78" s="501"/>
      <c r="I78" s="215"/>
      <c r="J78" s="215"/>
      <c r="K78" s="216"/>
      <c r="L78" s="502"/>
      <c r="M78" s="215"/>
      <c r="N78" s="460"/>
      <c r="O78" s="460"/>
      <c r="P78" s="209"/>
      <c r="Q78" s="213"/>
      <c r="R78" s="214"/>
      <c r="S78" s="211"/>
      <c r="T78" s="501"/>
      <c r="U78" s="209"/>
      <c r="V78" s="213"/>
      <c r="W78" s="214"/>
      <c r="X78" s="211"/>
      <c r="Y78" s="501"/>
      <c r="Z78" s="209"/>
      <c r="AA78" s="213"/>
      <c r="AB78" s="214"/>
      <c r="AC78" s="211"/>
      <c r="AD78" s="501"/>
      <c r="AE78" s="209"/>
      <c r="AF78" s="213"/>
      <c r="AG78" s="214"/>
      <c r="AH78" s="211"/>
      <c r="AI78" s="501"/>
      <c r="AJ78" s="209"/>
      <c r="AK78" s="213"/>
      <c r="AL78" s="214"/>
      <c r="AM78" s="211"/>
      <c r="AN78" s="501"/>
      <c r="AO78" s="209"/>
      <c r="AP78" s="213"/>
      <c r="AQ78" s="214"/>
      <c r="AR78" s="211"/>
      <c r="AS78" s="501"/>
      <c r="AT78" s="209"/>
      <c r="AU78" s="213"/>
      <c r="AV78" s="214"/>
      <c r="AW78" s="211"/>
      <c r="AX78" s="501"/>
    </row>
    <row r="79" spans="2:50" ht="14.25" hidden="1" customHeight="1" outlineLevel="1">
      <c r="B79" s="460"/>
      <c r="C79" s="209">
        <v>13</v>
      </c>
      <c r="D79" s="212"/>
      <c r="E79" s="209"/>
      <c r="F79" s="209"/>
      <c r="G79" s="214"/>
      <c r="H79" s="501"/>
      <c r="I79" s="215"/>
      <c r="J79" s="215"/>
      <c r="K79" s="216"/>
      <c r="L79" s="502"/>
      <c r="M79" s="215"/>
      <c r="N79" s="460"/>
      <c r="O79" s="460"/>
      <c r="P79" s="209"/>
      <c r="Q79" s="213"/>
      <c r="R79" s="214"/>
      <c r="S79" s="211"/>
      <c r="T79" s="501"/>
      <c r="U79" s="209"/>
      <c r="V79" s="213"/>
      <c r="W79" s="214"/>
      <c r="X79" s="211"/>
      <c r="Y79" s="501"/>
      <c r="Z79" s="209"/>
      <c r="AA79" s="213"/>
      <c r="AB79" s="214"/>
      <c r="AC79" s="211"/>
      <c r="AD79" s="501"/>
      <c r="AE79" s="209"/>
      <c r="AF79" s="213"/>
      <c r="AG79" s="214"/>
      <c r="AH79" s="211"/>
      <c r="AI79" s="501"/>
      <c r="AJ79" s="209"/>
      <c r="AK79" s="213"/>
      <c r="AL79" s="214"/>
      <c r="AM79" s="211"/>
      <c r="AN79" s="501"/>
      <c r="AO79" s="209"/>
      <c r="AP79" s="213"/>
      <c r="AQ79" s="214"/>
      <c r="AR79" s="211"/>
      <c r="AS79" s="501"/>
      <c r="AT79" s="209"/>
      <c r="AU79" s="213"/>
      <c r="AV79" s="214"/>
      <c r="AW79" s="211"/>
      <c r="AX79" s="501"/>
    </row>
    <row r="80" spans="2:50" ht="14.25" hidden="1" customHeight="1" outlineLevel="1">
      <c r="B80" s="460"/>
      <c r="C80" s="209">
        <v>14</v>
      </c>
      <c r="D80" s="212"/>
      <c r="E80" s="209"/>
      <c r="F80" s="209"/>
      <c r="G80" s="214"/>
      <c r="H80" s="501"/>
      <c r="I80" s="215"/>
      <c r="J80" s="215"/>
      <c r="K80" s="216"/>
      <c r="L80" s="502"/>
      <c r="M80" s="215"/>
      <c r="N80" s="460"/>
      <c r="O80" s="460"/>
      <c r="P80" s="209"/>
      <c r="Q80" s="213"/>
      <c r="R80" s="214"/>
      <c r="S80" s="211"/>
      <c r="T80" s="501"/>
      <c r="U80" s="209"/>
      <c r="V80" s="213"/>
      <c r="W80" s="214"/>
      <c r="X80" s="211"/>
      <c r="Y80" s="501"/>
      <c r="Z80" s="209"/>
      <c r="AA80" s="213"/>
      <c r="AB80" s="214"/>
      <c r="AC80" s="211"/>
      <c r="AD80" s="501"/>
      <c r="AE80" s="209"/>
      <c r="AF80" s="213"/>
      <c r="AG80" s="214"/>
      <c r="AH80" s="211"/>
      <c r="AI80" s="501"/>
      <c r="AJ80" s="209"/>
      <c r="AK80" s="213"/>
      <c r="AL80" s="214"/>
      <c r="AM80" s="211"/>
      <c r="AN80" s="501"/>
      <c r="AO80" s="209"/>
      <c r="AP80" s="213"/>
      <c r="AQ80" s="214"/>
      <c r="AR80" s="211"/>
      <c r="AS80" s="501"/>
      <c r="AT80" s="209"/>
      <c r="AU80" s="213"/>
      <c r="AV80" s="214"/>
      <c r="AW80" s="211"/>
      <c r="AX80" s="501"/>
    </row>
    <row r="81" spans="2:50" ht="14.25" hidden="1" customHeight="1" outlineLevel="1">
      <c r="B81" s="460"/>
      <c r="C81" s="209">
        <v>15</v>
      </c>
      <c r="D81" s="212"/>
      <c r="E81" s="209"/>
      <c r="F81" s="209"/>
      <c r="G81" s="214"/>
      <c r="H81" s="501"/>
      <c r="I81" s="215"/>
      <c r="J81" s="215"/>
      <c r="K81" s="216"/>
      <c r="L81" s="502"/>
      <c r="M81" s="215"/>
      <c r="N81" s="460"/>
      <c r="O81" s="460"/>
      <c r="P81" s="209"/>
      <c r="Q81" s="213"/>
      <c r="R81" s="214"/>
      <c r="S81" s="211"/>
      <c r="T81" s="501"/>
      <c r="U81" s="209"/>
      <c r="V81" s="213"/>
      <c r="W81" s="214"/>
      <c r="X81" s="211"/>
      <c r="Y81" s="501"/>
      <c r="Z81" s="209"/>
      <c r="AA81" s="213"/>
      <c r="AB81" s="214"/>
      <c r="AC81" s="211"/>
      <c r="AD81" s="501"/>
      <c r="AE81" s="209"/>
      <c r="AF81" s="213"/>
      <c r="AG81" s="214"/>
      <c r="AH81" s="211"/>
      <c r="AI81" s="501"/>
      <c r="AJ81" s="209"/>
      <c r="AK81" s="213"/>
      <c r="AL81" s="214"/>
      <c r="AM81" s="211"/>
      <c r="AN81" s="501"/>
      <c r="AO81" s="209"/>
      <c r="AP81" s="213"/>
      <c r="AQ81" s="214"/>
      <c r="AR81" s="211"/>
      <c r="AS81" s="501"/>
      <c r="AT81" s="209"/>
      <c r="AU81" s="213"/>
      <c r="AV81" s="214"/>
      <c r="AW81" s="211"/>
      <c r="AX81" s="501"/>
    </row>
    <row r="82" spans="2:50" ht="14.25" hidden="1" customHeight="1" outlineLevel="1" collapsed="1">
      <c r="B82" s="503" t="s">
        <v>202</v>
      </c>
      <c r="C82" s="503"/>
      <c r="D82" s="503"/>
      <c r="E82" s="503"/>
      <c r="F82" s="503"/>
      <c r="G82" s="503"/>
      <c r="H82" s="503"/>
      <c r="I82" s="503"/>
      <c r="J82" s="503"/>
      <c r="K82" s="503"/>
      <c r="L82" s="503"/>
      <c r="M82" s="504"/>
      <c r="N82" s="521" t="s">
        <v>128</v>
      </c>
      <c r="O82" s="521" t="s">
        <v>77</v>
      </c>
      <c r="P82" s="559">
        <f>AT62+1</f>
        <v>45895</v>
      </c>
      <c r="Q82" s="560"/>
      <c r="R82" s="560"/>
      <c r="S82" s="560"/>
      <c r="T82" s="560"/>
      <c r="U82" s="561">
        <f>P82+1</f>
        <v>45896</v>
      </c>
      <c r="V82" s="562"/>
      <c r="W82" s="562"/>
      <c r="X82" s="562"/>
      <c r="Y82" s="562"/>
      <c r="Z82" s="559">
        <f t="shared" ref="Z82" si="87">U82+1</f>
        <v>45897</v>
      </c>
      <c r="AA82" s="560"/>
      <c r="AB82" s="560"/>
      <c r="AC82" s="560"/>
      <c r="AD82" s="560"/>
      <c r="AE82" s="561">
        <f t="shared" ref="AE82" si="88">Z82+1</f>
        <v>45898</v>
      </c>
      <c r="AF82" s="562"/>
      <c r="AG82" s="562"/>
      <c r="AH82" s="562"/>
      <c r="AI82" s="562"/>
      <c r="AJ82" s="563">
        <f t="shared" ref="AJ82" si="89">AE82+1</f>
        <v>45899</v>
      </c>
      <c r="AK82" s="564"/>
      <c r="AL82" s="564"/>
      <c r="AM82" s="564"/>
      <c r="AN82" s="565"/>
      <c r="AO82" s="561">
        <f t="shared" ref="AO82" si="90">AJ82+1</f>
        <v>45900</v>
      </c>
      <c r="AP82" s="562"/>
      <c r="AQ82" s="562"/>
      <c r="AR82" s="562"/>
      <c r="AS82" s="562"/>
      <c r="AT82" s="563">
        <f t="shared" ref="AT82" si="91">AO82+1</f>
        <v>45901</v>
      </c>
      <c r="AU82" s="564"/>
      <c r="AV82" s="564"/>
      <c r="AW82" s="564"/>
      <c r="AX82" s="565"/>
    </row>
    <row r="83" spans="2:50" ht="14.25" hidden="1" customHeight="1" outlineLevel="1">
      <c r="B83" s="505"/>
      <c r="C83" s="505"/>
      <c r="D83" s="505"/>
      <c r="E83" s="505"/>
      <c r="F83" s="505"/>
      <c r="G83" s="505"/>
      <c r="H83" s="505"/>
      <c r="I83" s="505"/>
      <c r="J83" s="505"/>
      <c r="K83" s="505"/>
      <c r="L83" s="505"/>
      <c r="M83" s="506"/>
      <c r="N83" s="523"/>
      <c r="O83" s="523"/>
      <c r="P83" s="566">
        <f>P82</f>
        <v>45895</v>
      </c>
      <c r="Q83" s="566"/>
      <c r="R83" s="566"/>
      <c r="S83" s="566"/>
      <c r="T83" s="566"/>
      <c r="U83" s="567">
        <f>U82</f>
        <v>45896</v>
      </c>
      <c r="V83" s="567"/>
      <c r="W83" s="567"/>
      <c r="X83" s="567"/>
      <c r="Y83" s="567"/>
      <c r="Z83" s="566">
        <f t="shared" ref="Z83" si="92">Z82</f>
        <v>45897</v>
      </c>
      <c r="AA83" s="566"/>
      <c r="AB83" s="566"/>
      <c r="AC83" s="566"/>
      <c r="AD83" s="566"/>
      <c r="AE83" s="567">
        <f t="shared" ref="AE83" si="93">AE82</f>
        <v>45898</v>
      </c>
      <c r="AF83" s="567"/>
      <c r="AG83" s="567"/>
      <c r="AH83" s="567"/>
      <c r="AI83" s="567"/>
      <c r="AJ83" s="568">
        <f t="shared" ref="AJ83" si="94">AJ82</f>
        <v>45899</v>
      </c>
      <c r="AK83" s="569"/>
      <c r="AL83" s="569"/>
      <c r="AM83" s="569"/>
      <c r="AN83" s="570"/>
      <c r="AO83" s="567">
        <f t="shared" ref="AO83" si="95">AO82</f>
        <v>45900</v>
      </c>
      <c r="AP83" s="567"/>
      <c r="AQ83" s="567"/>
      <c r="AR83" s="567"/>
      <c r="AS83" s="567"/>
      <c r="AT83" s="568">
        <f t="shared" ref="AT83" si="96">AT82</f>
        <v>45901</v>
      </c>
      <c r="AU83" s="569"/>
      <c r="AV83" s="569"/>
      <c r="AW83" s="569"/>
      <c r="AX83" s="570"/>
    </row>
    <row r="84" spans="2:50" ht="14.25" hidden="1" customHeight="1" outlineLevel="1">
      <c r="B84" s="460" t="s">
        <v>129</v>
      </c>
      <c r="C84" s="460" t="s">
        <v>130</v>
      </c>
      <c r="D84" s="460"/>
      <c r="E84" s="460" t="s">
        <v>131</v>
      </c>
      <c r="F84" s="460"/>
      <c r="G84" s="460"/>
      <c r="H84" s="460" t="s">
        <v>132</v>
      </c>
      <c r="I84" s="499" t="s">
        <v>133</v>
      </c>
      <c r="J84" s="499"/>
      <c r="K84" s="499"/>
      <c r="L84" s="499" t="s">
        <v>132</v>
      </c>
      <c r="M84" s="499" t="s">
        <v>134</v>
      </c>
      <c r="N84" s="460"/>
      <c r="O84" s="460" t="s">
        <v>135</v>
      </c>
      <c r="P84" s="460" t="s">
        <v>136</v>
      </c>
      <c r="Q84" s="460"/>
      <c r="R84" s="460"/>
      <c r="S84" s="460"/>
      <c r="T84" s="460" t="s">
        <v>132</v>
      </c>
      <c r="U84" s="460" t="s">
        <v>136</v>
      </c>
      <c r="V84" s="460"/>
      <c r="W84" s="460"/>
      <c r="X84" s="460"/>
      <c r="Y84" s="460" t="s">
        <v>132</v>
      </c>
      <c r="Z84" s="460" t="s">
        <v>136</v>
      </c>
      <c r="AA84" s="460"/>
      <c r="AB84" s="460"/>
      <c r="AC84" s="460"/>
      <c r="AD84" s="460" t="s">
        <v>132</v>
      </c>
      <c r="AE84" s="460" t="s">
        <v>136</v>
      </c>
      <c r="AF84" s="460"/>
      <c r="AG84" s="460"/>
      <c r="AH84" s="460"/>
      <c r="AI84" s="460" t="s">
        <v>132</v>
      </c>
      <c r="AJ84" s="460" t="s">
        <v>136</v>
      </c>
      <c r="AK84" s="460"/>
      <c r="AL84" s="460"/>
      <c r="AM84" s="460"/>
      <c r="AN84" s="460" t="s">
        <v>132</v>
      </c>
      <c r="AO84" s="460" t="s">
        <v>136</v>
      </c>
      <c r="AP84" s="460"/>
      <c r="AQ84" s="460"/>
      <c r="AR84" s="460"/>
      <c r="AS84" s="460" t="s">
        <v>132</v>
      </c>
      <c r="AT84" s="460" t="s">
        <v>136</v>
      </c>
      <c r="AU84" s="460"/>
      <c r="AV84" s="460"/>
      <c r="AW84" s="460"/>
      <c r="AX84" s="460" t="s">
        <v>132</v>
      </c>
    </row>
    <row r="85" spans="2:50" ht="14.25" hidden="1" customHeight="1" outlineLevel="1">
      <c r="B85" s="460"/>
      <c r="C85" s="460"/>
      <c r="D85" s="460"/>
      <c r="E85" s="460" t="s">
        <v>137</v>
      </c>
      <c r="F85" s="460"/>
      <c r="G85" s="460"/>
      <c r="H85" s="460"/>
      <c r="I85" s="499" t="s">
        <v>137</v>
      </c>
      <c r="J85" s="499"/>
      <c r="K85" s="499"/>
      <c r="L85" s="499"/>
      <c r="M85" s="499"/>
      <c r="N85" s="460"/>
      <c r="O85" s="460"/>
      <c r="P85" s="460" t="s">
        <v>138</v>
      </c>
      <c r="Q85" s="460"/>
      <c r="R85" s="460"/>
      <c r="S85" s="460"/>
      <c r="T85" s="460"/>
      <c r="U85" s="460" t="s">
        <v>138</v>
      </c>
      <c r="V85" s="460"/>
      <c r="W85" s="460"/>
      <c r="X85" s="460"/>
      <c r="Y85" s="460"/>
      <c r="Z85" s="460" t="s">
        <v>138</v>
      </c>
      <c r="AA85" s="460"/>
      <c r="AB85" s="460"/>
      <c r="AC85" s="460"/>
      <c r="AD85" s="460"/>
      <c r="AE85" s="460" t="s">
        <v>138</v>
      </c>
      <c r="AF85" s="460"/>
      <c r="AG85" s="460"/>
      <c r="AH85" s="460"/>
      <c r="AI85" s="460"/>
      <c r="AJ85" s="460" t="s">
        <v>138</v>
      </c>
      <c r="AK85" s="460"/>
      <c r="AL85" s="460"/>
      <c r="AM85" s="460"/>
      <c r="AN85" s="460"/>
      <c r="AO85" s="460" t="s">
        <v>138</v>
      </c>
      <c r="AP85" s="460"/>
      <c r="AQ85" s="460"/>
      <c r="AR85" s="460"/>
      <c r="AS85" s="460"/>
      <c r="AT85" s="460" t="s">
        <v>138</v>
      </c>
      <c r="AU85" s="460"/>
      <c r="AV85" s="460"/>
      <c r="AW85" s="460"/>
      <c r="AX85" s="460"/>
    </row>
    <row r="86" spans="2:50" ht="14.25" hidden="1" customHeight="1" outlineLevel="1">
      <c r="B86" s="460"/>
      <c r="C86" s="460"/>
      <c r="D86" s="460"/>
      <c r="E86" s="209" t="s">
        <v>139</v>
      </c>
      <c r="F86" s="209" t="s">
        <v>140</v>
      </c>
      <c r="G86" s="209" t="s">
        <v>141</v>
      </c>
      <c r="H86" s="460"/>
      <c r="I86" s="210" t="s">
        <v>139</v>
      </c>
      <c r="J86" s="210" t="s">
        <v>140</v>
      </c>
      <c r="K86" s="210" t="s">
        <v>141</v>
      </c>
      <c r="L86" s="499"/>
      <c r="M86" s="499"/>
      <c r="N86" s="460"/>
      <c r="O86" s="460"/>
      <c r="P86" s="209" t="s">
        <v>139</v>
      </c>
      <c r="Q86" s="209" t="s">
        <v>140</v>
      </c>
      <c r="R86" s="209" t="s">
        <v>141</v>
      </c>
      <c r="S86" s="211" t="s">
        <v>134</v>
      </c>
      <c r="T86" s="460"/>
      <c r="U86" s="209" t="s">
        <v>139</v>
      </c>
      <c r="V86" s="209" t="s">
        <v>140</v>
      </c>
      <c r="W86" s="209" t="s">
        <v>141</v>
      </c>
      <c r="X86" s="211" t="s">
        <v>134</v>
      </c>
      <c r="Y86" s="460"/>
      <c r="Z86" s="209" t="s">
        <v>139</v>
      </c>
      <c r="AA86" s="209" t="s">
        <v>140</v>
      </c>
      <c r="AB86" s="209" t="s">
        <v>141</v>
      </c>
      <c r="AC86" s="211" t="s">
        <v>134</v>
      </c>
      <c r="AD86" s="460"/>
      <c r="AE86" s="209" t="s">
        <v>139</v>
      </c>
      <c r="AF86" s="209" t="s">
        <v>140</v>
      </c>
      <c r="AG86" s="209" t="s">
        <v>141</v>
      </c>
      <c r="AH86" s="211" t="s">
        <v>134</v>
      </c>
      <c r="AI86" s="460"/>
      <c r="AJ86" s="209" t="s">
        <v>139</v>
      </c>
      <c r="AK86" s="209" t="s">
        <v>140</v>
      </c>
      <c r="AL86" s="209" t="s">
        <v>141</v>
      </c>
      <c r="AM86" s="211" t="s">
        <v>134</v>
      </c>
      <c r="AN86" s="460"/>
      <c r="AO86" s="209" t="s">
        <v>139</v>
      </c>
      <c r="AP86" s="209" t="s">
        <v>140</v>
      </c>
      <c r="AQ86" s="209" t="s">
        <v>141</v>
      </c>
      <c r="AR86" s="211" t="s">
        <v>134</v>
      </c>
      <c r="AS86" s="460"/>
      <c r="AT86" s="209" t="s">
        <v>139</v>
      </c>
      <c r="AU86" s="209" t="s">
        <v>140</v>
      </c>
      <c r="AV86" s="209" t="s">
        <v>141</v>
      </c>
      <c r="AW86" s="211" t="s">
        <v>134</v>
      </c>
      <c r="AX86" s="460"/>
    </row>
    <row r="87" spans="2:50" ht="14.25" hidden="1" customHeight="1" outlineLevel="1">
      <c r="B87" s="460" t="s">
        <v>249</v>
      </c>
      <c r="C87" s="209">
        <v>1</v>
      </c>
      <c r="D87" s="212" t="s">
        <v>250</v>
      </c>
      <c r="E87" s="209">
        <v>26</v>
      </c>
      <c r="F87" s="209">
        <v>2000</v>
      </c>
      <c r="G87" s="214">
        <f t="shared" ref="G87:G98" si="97">F87/E87</f>
        <v>76.92307692307692</v>
      </c>
      <c r="H87" s="501">
        <f>AVERAGE(G87:G101)</f>
        <v>87.335592795950845</v>
      </c>
      <c r="I87" s="215">
        <f>AVERAGE(P87,U87,Z87,AE87,AJ87,AO87,AT87)</f>
        <v>26</v>
      </c>
      <c r="J87" s="215">
        <f>AVERAGE(Q87,V87,AA87,AF87,AK87,AP87,AU87)</f>
        <v>1742.3431232541141</v>
      </c>
      <c r="K87" s="216">
        <f>AVERAGE(R87,W87,AB87,AG87,AL87,AQ87,AV87)</f>
        <v>67.01319704823517</v>
      </c>
      <c r="L87" s="502">
        <f>IFERROR(AVERAGE(K87:K101),"-")</f>
        <v>74.43022608496031</v>
      </c>
      <c r="M87" s="215">
        <f>RANK(K87, K$87:$K$101)</f>
        <v>9</v>
      </c>
      <c r="N87" s="460"/>
      <c r="O87" s="460"/>
      <c r="P87" s="213">
        <v>26</v>
      </c>
      <c r="Q87" s="213">
        <v>1741.0438332199428</v>
      </c>
      <c r="R87" s="214">
        <f t="shared" ref="R87:R97" si="98">Q87/P87</f>
        <v>66.963224354613189</v>
      </c>
      <c r="S87" s="211">
        <f>RANK(R87, R$87:R$101)</f>
        <v>8</v>
      </c>
      <c r="T87" s="501">
        <f>AVERAGE(R87:R101)</f>
        <v>73.652740102122735</v>
      </c>
      <c r="U87" s="213">
        <v>26</v>
      </c>
      <c r="V87" s="213">
        <v>1741.5865384615381</v>
      </c>
      <c r="W87" s="214">
        <f t="shared" ref="W87:W97" si="99">V87/U87</f>
        <v>66.984097633136088</v>
      </c>
      <c r="X87" s="211">
        <f>RANK(W87, W$87:W$101)</f>
        <v>8</v>
      </c>
      <c r="Y87" s="501">
        <f>AVERAGE(W87:W101)</f>
        <v>74.49189274657806</v>
      </c>
      <c r="Z87" s="213">
        <v>26</v>
      </c>
      <c r="AA87" s="213">
        <v>1742.0634920634914</v>
      </c>
      <c r="AB87" s="214">
        <f t="shared" ref="AB87:AB97" si="100">AA87/Z87</f>
        <v>67.002442002441981</v>
      </c>
      <c r="AC87" s="211">
        <f>RANK(AB87, AB$87:AB$101)</f>
        <v>8</v>
      </c>
      <c r="AD87" s="501">
        <f>AVERAGE(AB87:AB101)</f>
        <v>74.531601774784477</v>
      </c>
      <c r="AE87" s="213">
        <v>26</v>
      </c>
      <c r="AF87" s="213">
        <v>1742.2952586206891</v>
      </c>
      <c r="AG87" s="214">
        <f t="shared" ref="AG87:AG97" si="101">AF87/AE87</f>
        <v>67.011356100795737</v>
      </c>
      <c r="AH87" s="211">
        <f>RANK(AG87, AG$87:AG$101)</f>
        <v>8</v>
      </c>
      <c r="AI87" s="501">
        <f>AVERAGE(AG87:AG101)</f>
        <v>74.573605867907844</v>
      </c>
      <c r="AJ87" s="213">
        <v>26</v>
      </c>
      <c r="AK87" s="213">
        <v>1742.3351866560758</v>
      </c>
      <c r="AL87" s="214">
        <f t="shared" ref="AL87:AL97" si="102">AK87/AJ87</f>
        <v>67.012891794464451</v>
      </c>
      <c r="AM87" s="211">
        <f>RANK(AL87, AL$87:AL$101)</f>
        <v>8</v>
      </c>
      <c r="AN87" s="501">
        <f>AVERAGE(AL87:AL101)</f>
        <v>74.627935559332784</v>
      </c>
      <c r="AO87" s="213">
        <v>26</v>
      </c>
      <c r="AP87" s="213">
        <v>1742.9981492905604</v>
      </c>
      <c r="AQ87" s="214">
        <f t="shared" ref="AQ87:AQ97" si="103">AP87/AO87</f>
        <v>67.038390357329249</v>
      </c>
      <c r="AR87" s="211">
        <f>RANK(AQ87, AQ$87:AQ$101)</f>
        <v>8</v>
      </c>
      <c r="AS87" s="501">
        <f>AVERAGE(AQ87:AQ101)</f>
        <v>74.638638435514309</v>
      </c>
      <c r="AT87" s="213">
        <v>26</v>
      </c>
      <c r="AU87" s="213">
        <v>1744.0794044665017</v>
      </c>
      <c r="AV87" s="214">
        <f t="shared" ref="AV87:AV98" si="104">AU87/AT87</f>
        <v>67.079977094865455</v>
      </c>
      <c r="AW87" s="211">
        <f>RANK(AV87, AV$87:AV$101)</f>
        <v>9</v>
      </c>
      <c r="AX87" s="501">
        <f>AVERAGE(AV87:AV101)</f>
        <v>75.392224867311782</v>
      </c>
    </row>
    <row r="88" spans="2:50" ht="14.25" hidden="1" customHeight="1" outlineLevel="1">
      <c r="B88" s="460"/>
      <c r="C88" s="209">
        <v>2</v>
      </c>
      <c r="D88" s="212" t="s">
        <v>251</v>
      </c>
      <c r="E88" s="209">
        <v>26</v>
      </c>
      <c r="F88" s="209">
        <v>2000</v>
      </c>
      <c r="G88" s="214">
        <f t="shared" si="97"/>
        <v>76.92307692307692</v>
      </c>
      <c r="H88" s="501"/>
      <c r="I88" s="215">
        <f t="shared" ref="I88:K98" si="105">AVERAGE(P88,U88,Z88,AE88,AJ88,AO88,AT88)</f>
        <v>26</v>
      </c>
      <c r="J88" s="215">
        <f t="shared" si="105"/>
        <v>1700.7789024284957</v>
      </c>
      <c r="K88" s="216">
        <f t="shared" si="105"/>
        <v>65.414573170326761</v>
      </c>
      <c r="L88" s="502"/>
      <c r="M88" s="215">
        <f>RANK(K88, K$87:$K$101)</f>
        <v>12</v>
      </c>
      <c r="N88" s="460"/>
      <c r="O88" s="460"/>
      <c r="P88" s="213">
        <v>26</v>
      </c>
      <c r="Q88" s="213">
        <v>1692.2330097087381</v>
      </c>
      <c r="R88" s="214">
        <f t="shared" si="98"/>
        <v>65.085884988797616</v>
      </c>
      <c r="S88" s="211">
        <f t="shared" ref="S88:S97" si="106">RANK(R88, R$87:R$101)</f>
        <v>11</v>
      </c>
      <c r="T88" s="501"/>
      <c r="U88" s="213">
        <v>26</v>
      </c>
      <c r="V88" s="213">
        <v>1695.1608229498702</v>
      </c>
      <c r="W88" s="214">
        <f t="shared" si="99"/>
        <v>65.198493190379622</v>
      </c>
      <c r="X88" s="211">
        <f t="shared" ref="X88:X97" si="107">RANK(W88, W$87:W$101)</f>
        <v>10</v>
      </c>
      <c r="Y88" s="501"/>
      <c r="Z88" s="213">
        <v>26</v>
      </c>
      <c r="AA88" s="213">
        <v>1699.6904024767803</v>
      </c>
      <c r="AB88" s="214">
        <f t="shared" si="100"/>
        <v>65.372707787568473</v>
      </c>
      <c r="AC88" s="211">
        <f t="shared" ref="AC88:AC97" si="108">RANK(AB88, AB$87:AB$101)</f>
        <v>10</v>
      </c>
      <c r="AD88" s="501"/>
      <c r="AE88" s="213">
        <v>26</v>
      </c>
      <c r="AF88" s="213">
        <v>1699.7142857142869</v>
      </c>
      <c r="AG88" s="214">
        <f t="shared" si="101"/>
        <v>65.373626373626422</v>
      </c>
      <c r="AH88" s="211">
        <f t="shared" ref="AH88:AH97" si="109">RANK(AG88, AG$87:AG$101)</f>
        <v>10</v>
      </c>
      <c r="AI88" s="501"/>
      <c r="AJ88" s="213">
        <v>26</v>
      </c>
      <c r="AK88" s="213">
        <v>1704.8829431438123</v>
      </c>
      <c r="AL88" s="214">
        <f t="shared" si="102"/>
        <v>65.572420890146631</v>
      </c>
      <c r="AM88" s="211">
        <f t="shared" ref="AM88:AM97" si="110">RANK(AL88, AL$87:AL$101)</f>
        <v>9</v>
      </c>
      <c r="AN88" s="501"/>
      <c r="AO88" s="213">
        <v>26</v>
      </c>
      <c r="AP88" s="213">
        <v>1705.5555555555561</v>
      </c>
      <c r="AQ88" s="214">
        <f t="shared" si="103"/>
        <v>65.598290598290617</v>
      </c>
      <c r="AR88" s="211">
        <f t="shared" ref="AR88:AR97" si="111">RANK(AQ88, AQ$87:AQ$101)</f>
        <v>9</v>
      </c>
      <c r="AS88" s="501"/>
      <c r="AT88" s="213">
        <v>26</v>
      </c>
      <c r="AU88" s="213">
        <v>1708.2152974504254</v>
      </c>
      <c r="AV88" s="214">
        <f t="shared" si="104"/>
        <v>65.700588363477905</v>
      </c>
      <c r="AW88" s="211">
        <f t="shared" ref="AW88:AW98" si="112">RANK(AV88, AV$87:AV$101)</f>
        <v>10</v>
      </c>
      <c r="AX88" s="501"/>
    </row>
    <row r="89" spans="2:50" ht="14.25" hidden="1" customHeight="1" outlineLevel="1">
      <c r="B89" s="460"/>
      <c r="C89" s="209">
        <v>3</v>
      </c>
      <c r="D89" s="212" t="s">
        <v>260</v>
      </c>
      <c r="E89" s="209">
        <v>25</v>
      </c>
      <c r="F89" s="209">
        <v>2000</v>
      </c>
      <c r="G89" s="214">
        <f t="shared" si="97"/>
        <v>80</v>
      </c>
      <c r="H89" s="501"/>
      <c r="I89" s="215">
        <f t="shared" si="105"/>
        <v>25</v>
      </c>
      <c r="J89" s="215">
        <f t="shared" si="105"/>
        <v>1708.797547862044</v>
      </c>
      <c r="K89" s="216">
        <f t="shared" si="105"/>
        <v>68.351901914481772</v>
      </c>
      <c r="L89" s="502"/>
      <c r="M89" s="215">
        <f>RANK(K89, K$87:$K$101)</f>
        <v>8</v>
      </c>
      <c r="N89" s="460"/>
      <c r="O89" s="460"/>
      <c r="P89" s="213">
        <v>25</v>
      </c>
      <c r="Q89" s="213">
        <v>1708.7073608617586</v>
      </c>
      <c r="R89" s="214">
        <f t="shared" si="98"/>
        <v>68.348294434470347</v>
      </c>
      <c r="S89" s="211">
        <f t="shared" si="106"/>
        <v>7</v>
      </c>
      <c r="T89" s="501"/>
      <c r="U89" s="213">
        <v>25</v>
      </c>
      <c r="V89" s="213">
        <v>1708.7762669962913</v>
      </c>
      <c r="W89" s="214">
        <f t="shared" si="99"/>
        <v>68.351050679851653</v>
      </c>
      <c r="X89" s="211">
        <f t="shared" si="107"/>
        <v>7</v>
      </c>
      <c r="Y89" s="501"/>
      <c r="Z89" s="213">
        <v>25</v>
      </c>
      <c r="AA89" s="213">
        <v>1709.0235512040183</v>
      </c>
      <c r="AB89" s="214">
        <f t="shared" si="100"/>
        <v>68.360942048160737</v>
      </c>
      <c r="AC89" s="211">
        <f t="shared" si="108"/>
        <v>7</v>
      </c>
      <c r="AD89" s="501"/>
      <c r="AE89" s="213">
        <v>25</v>
      </c>
      <c r="AF89" s="213">
        <v>1709.1448931116379</v>
      </c>
      <c r="AG89" s="214">
        <f t="shared" si="101"/>
        <v>68.365795724465514</v>
      </c>
      <c r="AH89" s="211">
        <f t="shared" si="109"/>
        <v>7</v>
      </c>
      <c r="AI89" s="501"/>
      <c r="AJ89" s="213">
        <v>25</v>
      </c>
      <c r="AK89" s="213">
        <v>1709.5477386934656</v>
      </c>
      <c r="AL89" s="214">
        <f t="shared" si="102"/>
        <v>68.38190954773863</v>
      </c>
      <c r="AM89" s="211">
        <f t="shared" si="110"/>
        <v>7</v>
      </c>
      <c r="AN89" s="501"/>
      <c r="AO89" s="213">
        <v>25</v>
      </c>
      <c r="AP89" s="213">
        <v>1707.8000212162974</v>
      </c>
      <c r="AQ89" s="214">
        <f t="shared" si="103"/>
        <v>68.312000848651891</v>
      </c>
      <c r="AR89" s="211">
        <f t="shared" si="111"/>
        <v>7</v>
      </c>
      <c r="AS89" s="501"/>
      <c r="AT89" s="213">
        <v>25</v>
      </c>
      <c r="AU89" s="213">
        <v>1708.5830029508406</v>
      </c>
      <c r="AV89" s="214">
        <f t="shared" si="104"/>
        <v>68.343320118033631</v>
      </c>
      <c r="AW89" s="211">
        <f t="shared" si="112"/>
        <v>8</v>
      </c>
      <c r="AX89" s="501"/>
    </row>
    <row r="90" spans="2:50" ht="14.25" hidden="1" customHeight="1" outlineLevel="1">
      <c r="B90" s="460"/>
      <c r="C90" s="209">
        <v>4</v>
      </c>
      <c r="D90" s="212" t="s">
        <v>267</v>
      </c>
      <c r="E90" s="209">
        <v>22</v>
      </c>
      <c r="F90" s="209">
        <v>2000</v>
      </c>
      <c r="G90" s="214">
        <f t="shared" si="97"/>
        <v>90.909090909090907</v>
      </c>
      <c r="H90" s="501"/>
      <c r="I90" s="215">
        <f t="shared" si="105"/>
        <v>22</v>
      </c>
      <c r="J90" s="215">
        <f t="shared" si="105"/>
        <v>1712.2672885103236</v>
      </c>
      <c r="K90" s="216">
        <f t="shared" si="105"/>
        <v>77.830331295923799</v>
      </c>
      <c r="L90" s="502"/>
      <c r="M90" s="215">
        <f>RANK(K90, K$87:$K$101)</f>
        <v>3</v>
      </c>
      <c r="N90" s="460"/>
      <c r="O90" s="460"/>
      <c r="P90" s="213">
        <v>22</v>
      </c>
      <c r="Q90" s="213">
        <v>1709.9682986967246</v>
      </c>
      <c r="R90" s="214">
        <f t="shared" si="98"/>
        <v>77.725831758942022</v>
      </c>
      <c r="S90" s="211">
        <f t="shared" si="106"/>
        <v>2</v>
      </c>
      <c r="T90" s="501"/>
      <c r="U90" s="213">
        <v>22</v>
      </c>
      <c r="V90" s="213">
        <v>1710.288358846565</v>
      </c>
      <c r="W90" s="214">
        <f t="shared" si="99"/>
        <v>77.740379947571128</v>
      </c>
      <c r="X90" s="211">
        <f t="shared" si="107"/>
        <v>2</v>
      </c>
      <c r="Y90" s="501"/>
      <c r="Z90" s="213">
        <v>22</v>
      </c>
      <c r="AA90" s="213">
        <v>1708.0336910513502</v>
      </c>
      <c r="AB90" s="214">
        <f t="shared" si="100"/>
        <v>77.637895047788646</v>
      </c>
      <c r="AC90" s="211">
        <f t="shared" si="108"/>
        <v>2</v>
      </c>
      <c r="AD90" s="501"/>
      <c r="AE90" s="213">
        <v>22</v>
      </c>
      <c r="AF90" s="213">
        <v>1711.1310592459597</v>
      </c>
      <c r="AG90" s="214">
        <f t="shared" si="101"/>
        <v>77.778684511179989</v>
      </c>
      <c r="AH90" s="211">
        <f t="shared" si="109"/>
        <v>2</v>
      </c>
      <c r="AI90" s="501"/>
      <c r="AJ90" s="213">
        <v>22</v>
      </c>
      <c r="AK90" s="213">
        <v>1714.3973941368092</v>
      </c>
      <c r="AL90" s="214">
        <f t="shared" si="102"/>
        <v>77.927154278945878</v>
      </c>
      <c r="AM90" s="211">
        <f t="shared" si="110"/>
        <v>2</v>
      </c>
      <c r="AN90" s="501"/>
      <c r="AO90" s="213">
        <v>22</v>
      </c>
      <c r="AP90" s="213">
        <v>1714.6476128613194</v>
      </c>
      <c r="AQ90" s="214">
        <f t="shared" si="103"/>
        <v>77.938527857332701</v>
      </c>
      <c r="AR90" s="211">
        <f t="shared" si="111"/>
        <v>2</v>
      </c>
      <c r="AS90" s="501"/>
      <c r="AT90" s="213">
        <v>22</v>
      </c>
      <c r="AU90" s="213">
        <v>1717.4046047335376</v>
      </c>
      <c r="AV90" s="214">
        <f t="shared" si="104"/>
        <v>78.063845669706254</v>
      </c>
      <c r="AW90" s="211">
        <f t="shared" si="112"/>
        <v>3</v>
      </c>
      <c r="AX90" s="501"/>
    </row>
    <row r="91" spans="2:50" ht="14.25" hidden="1" customHeight="1" outlineLevel="1">
      <c r="B91" s="460"/>
      <c r="C91" s="209">
        <v>5</v>
      </c>
      <c r="D91" s="212" t="s">
        <v>261</v>
      </c>
      <c r="E91" s="209">
        <v>26</v>
      </c>
      <c r="F91" s="209">
        <v>2000</v>
      </c>
      <c r="G91" s="214">
        <f t="shared" si="97"/>
        <v>76.92307692307692</v>
      </c>
      <c r="H91" s="501"/>
      <c r="I91" s="215">
        <f t="shared" si="105"/>
        <v>26</v>
      </c>
      <c r="J91" s="215">
        <f t="shared" si="105"/>
        <v>1702.1557804453646</v>
      </c>
      <c r="K91" s="216">
        <f t="shared" si="105"/>
        <v>65.46753001712942</v>
      </c>
      <c r="L91" s="502"/>
      <c r="M91" s="215">
        <f>RANK(K91, K$87:$K$101)</f>
        <v>10</v>
      </c>
      <c r="N91" s="460"/>
      <c r="O91" s="460"/>
      <c r="P91" s="213">
        <v>26</v>
      </c>
      <c r="Q91" s="213">
        <v>1700.062383031815</v>
      </c>
      <c r="R91" s="214">
        <f t="shared" si="98"/>
        <v>65.387014731992878</v>
      </c>
      <c r="S91" s="211">
        <f t="shared" si="106"/>
        <v>10</v>
      </c>
      <c r="T91" s="501"/>
      <c r="U91" s="213">
        <v>26</v>
      </c>
      <c r="V91" s="213">
        <v>1700.4521739130432</v>
      </c>
      <c r="W91" s="214">
        <f t="shared" si="99"/>
        <v>65.402006688963198</v>
      </c>
      <c r="X91" s="211">
        <f t="shared" si="107"/>
        <v>9</v>
      </c>
      <c r="Y91" s="501"/>
      <c r="Z91" s="213">
        <v>26</v>
      </c>
      <c r="AA91" s="213">
        <v>1700.7580978635399</v>
      </c>
      <c r="AB91" s="214">
        <f t="shared" si="100"/>
        <v>65.41377299475154</v>
      </c>
      <c r="AC91" s="211">
        <f t="shared" si="108"/>
        <v>9</v>
      </c>
      <c r="AD91" s="501"/>
      <c r="AE91" s="213">
        <v>26</v>
      </c>
      <c r="AF91" s="213">
        <v>1701.4084507042244</v>
      </c>
      <c r="AG91" s="214">
        <f t="shared" si="101"/>
        <v>65.43878656554709</v>
      </c>
      <c r="AH91" s="211">
        <f t="shared" si="109"/>
        <v>9</v>
      </c>
      <c r="AI91" s="501"/>
      <c r="AJ91" s="213">
        <v>26</v>
      </c>
      <c r="AK91" s="213">
        <v>1702.0588235294108</v>
      </c>
      <c r="AL91" s="214">
        <f t="shared" si="102"/>
        <v>65.463800904977333</v>
      </c>
      <c r="AM91" s="211">
        <f t="shared" si="110"/>
        <v>10</v>
      </c>
      <c r="AN91" s="501"/>
      <c r="AO91" s="213">
        <v>26</v>
      </c>
      <c r="AP91" s="213">
        <v>1702.4221453287196</v>
      </c>
      <c r="AQ91" s="214">
        <f t="shared" si="103"/>
        <v>65.47777482033537</v>
      </c>
      <c r="AR91" s="211">
        <f t="shared" si="111"/>
        <v>10</v>
      </c>
      <c r="AS91" s="501"/>
      <c r="AT91" s="213">
        <v>26</v>
      </c>
      <c r="AU91" s="213">
        <v>1707.9283887468014</v>
      </c>
      <c r="AV91" s="214">
        <f t="shared" si="104"/>
        <v>65.689553413338515</v>
      </c>
      <c r="AW91" s="211">
        <f t="shared" si="112"/>
        <v>11</v>
      </c>
      <c r="AX91" s="501"/>
    </row>
    <row r="92" spans="2:50" ht="14.25" hidden="1" customHeight="1" outlineLevel="1">
      <c r="B92" s="460"/>
      <c r="C92" s="209">
        <v>6</v>
      </c>
      <c r="D92" s="212" t="s">
        <v>263</v>
      </c>
      <c r="E92" s="209">
        <v>23</v>
      </c>
      <c r="F92" s="209">
        <v>2000</v>
      </c>
      <c r="G92" s="214">
        <f t="shared" si="97"/>
        <v>86.956521739130437</v>
      </c>
      <c r="H92" s="501"/>
      <c r="I92" s="215">
        <f t="shared" si="105"/>
        <v>23</v>
      </c>
      <c r="J92" s="215">
        <f t="shared" si="105"/>
        <v>1718.321813773962</v>
      </c>
      <c r="K92" s="216">
        <f t="shared" si="105"/>
        <v>74.709644077128786</v>
      </c>
      <c r="L92" s="502"/>
      <c r="M92" s="215">
        <f>RANK(K92, K$87:$K$101)</f>
        <v>5</v>
      </c>
      <c r="N92" s="460"/>
      <c r="O92" s="460"/>
      <c r="P92" s="213">
        <v>23</v>
      </c>
      <c r="Q92" s="213">
        <v>1715.8349705304511</v>
      </c>
      <c r="R92" s="214">
        <f t="shared" si="98"/>
        <v>74.601520457845695</v>
      </c>
      <c r="S92" s="211">
        <f t="shared" si="106"/>
        <v>4</v>
      </c>
      <c r="T92" s="501"/>
      <c r="U92" s="213">
        <v>23</v>
      </c>
      <c r="V92" s="213">
        <v>1716.0813308687639</v>
      </c>
      <c r="W92" s="214">
        <f t="shared" si="99"/>
        <v>74.612231776902775</v>
      </c>
      <c r="X92" s="211">
        <f t="shared" si="107"/>
        <v>4</v>
      </c>
      <c r="Y92" s="501"/>
      <c r="Z92" s="213">
        <v>23</v>
      </c>
      <c r="AA92" s="213">
        <v>1717.7093358999061</v>
      </c>
      <c r="AB92" s="214">
        <f t="shared" si="100"/>
        <v>74.68301460434374</v>
      </c>
      <c r="AC92" s="211">
        <f t="shared" si="108"/>
        <v>4</v>
      </c>
      <c r="AD92" s="501"/>
      <c r="AE92" s="213">
        <v>23</v>
      </c>
      <c r="AF92" s="213">
        <v>1718.7041853866192</v>
      </c>
      <c r="AG92" s="214">
        <f t="shared" si="101"/>
        <v>74.726268929853006</v>
      </c>
      <c r="AH92" s="211">
        <f t="shared" si="109"/>
        <v>4</v>
      </c>
      <c r="AI92" s="501"/>
      <c r="AJ92" s="213">
        <v>23</v>
      </c>
      <c r="AK92" s="213">
        <v>1719.2077048882416</v>
      </c>
      <c r="AL92" s="214">
        <f t="shared" si="102"/>
        <v>74.748161082097454</v>
      </c>
      <c r="AM92" s="211">
        <f t="shared" si="110"/>
        <v>4</v>
      </c>
      <c r="AN92" s="501"/>
      <c r="AO92" s="213">
        <v>23</v>
      </c>
      <c r="AP92" s="213">
        <v>1719.5472856320725</v>
      </c>
      <c r="AQ92" s="214">
        <f t="shared" si="103"/>
        <v>74.762925462264022</v>
      </c>
      <c r="AR92" s="211">
        <f t="shared" si="111"/>
        <v>5</v>
      </c>
      <c r="AS92" s="501"/>
      <c r="AT92" s="213">
        <v>23</v>
      </c>
      <c r="AU92" s="213">
        <v>1721.16788321168</v>
      </c>
      <c r="AV92" s="214">
        <f t="shared" si="104"/>
        <v>74.833386226594783</v>
      </c>
      <c r="AW92" s="211">
        <f t="shared" si="112"/>
        <v>6</v>
      </c>
      <c r="AX92" s="501"/>
    </row>
    <row r="93" spans="2:50" ht="14.25" hidden="1" customHeight="1" outlineLevel="1">
      <c r="B93" s="460"/>
      <c r="C93" s="209">
        <v>7</v>
      </c>
      <c r="D93" s="212" t="s">
        <v>265</v>
      </c>
      <c r="E93" s="209">
        <v>23</v>
      </c>
      <c r="F93" s="209">
        <v>2000</v>
      </c>
      <c r="G93" s="214">
        <f t="shared" si="97"/>
        <v>86.956521739130437</v>
      </c>
      <c r="H93" s="501"/>
      <c r="I93" s="215">
        <f t="shared" si="105"/>
        <v>23</v>
      </c>
      <c r="J93" s="215">
        <f t="shared" si="105"/>
        <v>1710.5376158671847</v>
      </c>
      <c r="K93" s="216">
        <f t="shared" si="105"/>
        <v>74.371200689877597</v>
      </c>
      <c r="L93" s="502"/>
      <c r="M93" s="215">
        <f>RANK(K93, K$87:$K$101)</f>
        <v>7</v>
      </c>
      <c r="N93" s="460"/>
      <c r="O93" s="460"/>
      <c r="P93" s="213">
        <v>23</v>
      </c>
      <c r="Q93" s="213">
        <v>1707.2164948453583</v>
      </c>
      <c r="R93" s="214">
        <f t="shared" si="98"/>
        <v>74.226804123711233</v>
      </c>
      <c r="S93" s="211">
        <f t="shared" si="106"/>
        <v>6</v>
      </c>
      <c r="T93" s="501"/>
      <c r="U93" s="213">
        <v>23</v>
      </c>
      <c r="V93" s="213">
        <v>1707.6679005817027</v>
      </c>
      <c r="W93" s="214">
        <f t="shared" si="99"/>
        <v>74.246430460074038</v>
      </c>
      <c r="X93" s="211">
        <f t="shared" si="107"/>
        <v>6</v>
      </c>
      <c r="Y93" s="501"/>
      <c r="Z93" s="213">
        <v>23</v>
      </c>
      <c r="AA93" s="213">
        <v>1709.5705865843415</v>
      </c>
      <c r="AB93" s="214">
        <f t="shared" si="100"/>
        <v>74.329155938449631</v>
      </c>
      <c r="AC93" s="211">
        <f t="shared" si="108"/>
        <v>6</v>
      </c>
      <c r="AD93" s="501"/>
      <c r="AE93" s="213">
        <v>23</v>
      </c>
      <c r="AF93" s="213">
        <v>1711.3557358053272</v>
      </c>
      <c r="AG93" s="214">
        <f t="shared" si="101"/>
        <v>74.406771121970749</v>
      </c>
      <c r="AH93" s="211">
        <f t="shared" si="109"/>
        <v>6</v>
      </c>
      <c r="AI93" s="501"/>
      <c r="AJ93" s="213">
        <v>23</v>
      </c>
      <c r="AK93" s="213">
        <v>1712.1758241758223</v>
      </c>
      <c r="AL93" s="214">
        <f t="shared" si="102"/>
        <v>74.442427138079225</v>
      </c>
      <c r="AM93" s="211">
        <f t="shared" si="110"/>
        <v>6</v>
      </c>
      <c r="AN93" s="501"/>
      <c r="AO93" s="213">
        <v>23</v>
      </c>
      <c r="AP93" s="213">
        <v>1712.3232323232337</v>
      </c>
      <c r="AQ93" s="214">
        <f t="shared" si="103"/>
        <v>74.448836187966677</v>
      </c>
      <c r="AR93" s="211">
        <f t="shared" si="111"/>
        <v>6</v>
      </c>
      <c r="AS93" s="501"/>
      <c r="AT93" s="213">
        <v>23</v>
      </c>
      <c r="AU93" s="213">
        <v>1713.4535367545093</v>
      </c>
      <c r="AV93" s="214">
        <f t="shared" si="104"/>
        <v>74.497979858891711</v>
      </c>
      <c r="AW93" s="211">
        <f t="shared" si="112"/>
        <v>7</v>
      </c>
      <c r="AX93" s="501"/>
    </row>
    <row r="94" spans="2:50" ht="14.25" hidden="1" customHeight="1" outlineLevel="1">
      <c r="B94" s="460"/>
      <c r="C94" s="209">
        <v>8</v>
      </c>
      <c r="D94" s="212" t="s">
        <v>255</v>
      </c>
      <c r="E94" s="209">
        <v>26</v>
      </c>
      <c r="F94" s="209">
        <v>2000</v>
      </c>
      <c r="G94" s="214">
        <f t="shared" si="97"/>
        <v>76.92307692307692</v>
      </c>
      <c r="H94" s="501"/>
      <c r="I94" s="215">
        <f t="shared" si="105"/>
        <v>26</v>
      </c>
      <c r="J94" s="215">
        <f t="shared" si="105"/>
        <v>1700.9433962264186</v>
      </c>
      <c r="K94" s="216">
        <f t="shared" si="105"/>
        <v>65.420899854862256</v>
      </c>
      <c r="L94" s="502"/>
      <c r="M94" s="215">
        <f>RANK(K94, K$87:$K$101)</f>
        <v>11</v>
      </c>
      <c r="N94" s="460"/>
      <c r="O94" s="460"/>
      <c r="P94" s="213">
        <v>26</v>
      </c>
      <c r="Q94" s="213">
        <v>1700.9433962264186</v>
      </c>
      <c r="R94" s="214">
        <f t="shared" si="98"/>
        <v>65.420899854862256</v>
      </c>
      <c r="S94" s="211">
        <f t="shared" si="106"/>
        <v>9</v>
      </c>
      <c r="T94" s="501"/>
      <c r="U94" s="213"/>
      <c r="V94" s="213"/>
      <c r="W94" s="214"/>
      <c r="X94" s="211"/>
      <c r="Y94" s="501"/>
      <c r="Z94" s="213"/>
      <c r="AA94" s="213"/>
      <c r="AB94" s="214"/>
      <c r="AC94" s="211"/>
      <c r="AD94" s="501"/>
      <c r="AE94" s="213"/>
      <c r="AF94" s="213"/>
      <c r="AG94" s="214"/>
      <c r="AH94" s="211"/>
      <c r="AI94" s="501"/>
      <c r="AJ94" s="213"/>
      <c r="AK94" s="213"/>
      <c r="AL94" s="214"/>
      <c r="AM94" s="211"/>
      <c r="AN94" s="501"/>
      <c r="AO94" s="213"/>
      <c r="AP94" s="213"/>
      <c r="AQ94" s="214"/>
      <c r="AR94" s="211"/>
      <c r="AS94" s="501"/>
      <c r="AT94" s="213"/>
      <c r="AU94" s="213"/>
      <c r="AV94" s="214"/>
      <c r="AW94" s="211"/>
      <c r="AX94" s="501"/>
    </row>
    <row r="95" spans="2:50" ht="14.25" hidden="1" customHeight="1" outlineLevel="1">
      <c r="B95" s="460"/>
      <c r="C95" s="209">
        <v>9</v>
      </c>
      <c r="D95" s="212" t="s">
        <v>264</v>
      </c>
      <c r="E95" s="209">
        <v>23</v>
      </c>
      <c r="F95" s="209">
        <v>2000</v>
      </c>
      <c r="G95" s="214">
        <f t="shared" si="97"/>
        <v>86.956521739130437</v>
      </c>
      <c r="H95" s="501"/>
      <c r="I95" s="215">
        <f t="shared" si="105"/>
        <v>23</v>
      </c>
      <c r="J95" s="215">
        <f t="shared" si="105"/>
        <v>1718.1127907061623</v>
      </c>
      <c r="K95" s="216">
        <f t="shared" si="105"/>
        <v>74.700556117659247</v>
      </c>
      <c r="L95" s="502"/>
      <c r="M95" s="215">
        <f>RANK(K95, K$87:$K$101)</f>
        <v>6</v>
      </c>
      <c r="N95" s="460"/>
      <c r="O95" s="460"/>
      <c r="P95" s="213">
        <v>23</v>
      </c>
      <c r="Q95" s="213">
        <v>1715.5334227159587</v>
      </c>
      <c r="R95" s="214">
        <f t="shared" si="98"/>
        <v>74.588409683302558</v>
      </c>
      <c r="S95" s="211">
        <f t="shared" si="106"/>
        <v>5</v>
      </c>
      <c r="T95" s="501"/>
      <c r="U95" s="213">
        <v>23</v>
      </c>
      <c r="V95" s="213">
        <v>1715.7202630005986</v>
      </c>
      <c r="W95" s="214">
        <f t="shared" si="99"/>
        <v>74.596533173939065</v>
      </c>
      <c r="X95" s="211">
        <f t="shared" si="107"/>
        <v>5</v>
      </c>
      <c r="Y95" s="501"/>
      <c r="Z95" s="213">
        <v>23</v>
      </c>
      <c r="AA95" s="213">
        <v>1717.1134020618549</v>
      </c>
      <c r="AB95" s="214">
        <f t="shared" si="100"/>
        <v>74.657104437471958</v>
      </c>
      <c r="AC95" s="211">
        <f t="shared" si="108"/>
        <v>5</v>
      </c>
      <c r="AD95" s="501"/>
      <c r="AE95" s="213">
        <v>23</v>
      </c>
      <c r="AF95" s="213">
        <v>1717.5068744271332</v>
      </c>
      <c r="AG95" s="214">
        <f t="shared" si="101"/>
        <v>74.674211931614494</v>
      </c>
      <c r="AH95" s="211">
        <f t="shared" si="109"/>
        <v>5</v>
      </c>
      <c r="AI95" s="501"/>
      <c r="AJ95" s="213">
        <v>23</v>
      </c>
      <c r="AK95" s="213">
        <v>1719.1082802547796</v>
      </c>
      <c r="AL95" s="214">
        <f t="shared" si="102"/>
        <v>74.743838271946942</v>
      </c>
      <c r="AM95" s="211">
        <f t="shared" si="110"/>
        <v>5</v>
      </c>
      <c r="AN95" s="501"/>
      <c r="AO95" s="213">
        <v>23</v>
      </c>
      <c r="AP95" s="213">
        <v>1719.6715458764759</v>
      </c>
      <c r="AQ95" s="214">
        <f t="shared" si="103"/>
        <v>74.768328081585906</v>
      </c>
      <c r="AR95" s="211">
        <f t="shared" si="111"/>
        <v>4</v>
      </c>
      <c r="AS95" s="501"/>
      <c r="AT95" s="213">
        <v>23</v>
      </c>
      <c r="AU95" s="213">
        <v>1722.1357466063369</v>
      </c>
      <c r="AV95" s="214">
        <f t="shared" si="104"/>
        <v>74.875467243753775</v>
      </c>
      <c r="AW95" s="211">
        <f t="shared" si="112"/>
        <v>5</v>
      </c>
      <c r="AX95" s="501"/>
    </row>
    <row r="96" spans="2:50" ht="14.25" hidden="1" customHeight="1" outlineLevel="1">
      <c r="B96" s="460"/>
      <c r="C96" s="209">
        <v>10</v>
      </c>
      <c r="D96" s="212" t="s">
        <v>266</v>
      </c>
      <c r="E96" s="209">
        <v>17</v>
      </c>
      <c r="F96" s="209">
        <v>2000</v>
      </c>
      <c r="G96" s="214">
        <f t="shared" si="97"/>
        <v>117.64705882352941</v>
      </c>
      <c r="H96" s="501"/>
      <c r="I96" s="215">
        <f t="shared" si="105"/>
        <v>17</v>
      </c>
      <c r="J96" s="215">
        <f t="shared" si="105"/>
        <v>1711.147822042162</v>
      </c>
      <c r="K96" s="216">
        <f t="shared" si="105"/>
        <v>100.65575423777425</v>
      </c>
      <c r="L96" s="502"/>
      <c r="M96" s="215">
        <f>RANK(K96, K$87:$K$101)</f>
        <v>1</v>
      </c>
      <c r="N96" s="460"/>
      <c r="O96" s="460"/>
      <c r="P96" s="213">
        <v>17</v>
      </c>
      <c r="Q96" s="213">
        <v>1709.0033702455464</v>
      </c>
      <c r="R96" s="214">
        <f t="shared" si="98"/>
        <v>100.5296100144439</v>
      </c>
      <c r="S96" s="211">
        <f t="shared" si="106"/>
        <v>1</v>
      </c>
      <c r="T96" s="501"/>
      <c r="U96" s="213">
        <v>17</v>
      </c>
      <c r="V96" s="213">
        <v>1709.3974708653634</v>
      </c>
      <c r="W96" s="214">
        <f t="shared" si="99"/>
        <v>100.5527924038449</v>
      </c>
      <c r="X96" s="211">
        <f t="shared" si="107"/>
        <v>1</v>
      </c>
      <c r="Y96" s="501"/>
      <c r="Z96" s="213">
        <v>17</v>
      </c>
      <c r="AA96" s="213">
        <v>1710.2390085570985</v>
      </c>
      <c r="AB96" s="214">
        <f t="shared" si="100"/>
        <v>100.6022946210058</v>
      </c>
      <c r="AC96" s="211">
        <f t="shared" si="108"/>
        <v>1</v>
      </c>
      <c r="AD96" s="501"/>
      <c r="AE96" s="213">
        <v>17</v>
      </c>
      <c r="AF96" s="213">
        <v>1711.0420785088986</v>
      </c>
      <c r="AG96" s="214">
        <f t="shared" si="101"/>
        <v>100.64953402993521</v>
      </c>
      <c r="AH96" s="211">
        <f t="shared" si="109"/>
        <v>1</v>
      </c>
      <c r="AI96" s="501"/>
      <c r="AJ96" s="213">
        <v>17</v>
      </c>
      <c r="AK96" s="213">
        <v>1711.2469437652812</v>
      </c>
      <c r="AL96" s="214">
        <f t="shared" si="102"/>
        <v>100.66158492736949</v>
      </c>
      <c r="AM96" s="211">
        <f t="shared" si="110"/>
        <v>1</v>
      </c>
      <c r="AN96" s="501"/>
      <c r="AO96" s="213">
        <v>17</v>
      </c>
      <c r="AP96" s="213">
        <v>1711.9058823529426</v>
      </c>
      <c r="AQ96" s="214">
        <f t="shared" si="103"/>
        <v>100.70034602076133</v>
      </c>
      <c r="AR96" s="211">
        <f t="shared" si="111"/>
        <v>1</v>
      </c>
      <c r="AS96" s="501"/>
      <c r="AT96" s="213">
        <v>17</v>
      </c>
      <c r="AU96" s="213">
        <v>1715.2000000000025</v>
      </c>
      <c r="AV96" s="214">
        <f t="shared" si="104"/>
        <v>100.89411764705898</v>
      </c>
      <c r="AW96" s="211">
        <f t="shared" si="112"/>
        <v>1</v>
      </c>
      <c r="AX96" s="501"/>
    </row>
    <row r="97" spans="2:50" ht="14.25" hidden="1" customHeight="1" outlineLevel="1">
      <c r="B97" s="460"/>
      <c r="C97" s="209">
        <v>11</v>
      </c>
      <c r="D97" s="212" t="s">
        <v>259</v>
      </c>
      <c r="E97" s="209">
        <v>22</v>
      </c>
      <c r="F97" s="209">
        <v>2000</v>
      </c>
      <c r="G97" s="214">
        <f t="shared" si="97"/>
        <v>90.909090909090907</v>
      </c>
      <c r="H97" s="501"/>
      <c r="I97" s="215">
        <f t="shared" si="105"/>
        <v>22</v>
      </c>
      <c r="J97" s="215">
        <f t="shared" si="105"/>
        <v>1700.8952182721027</v>
      </c>
      <c r="K97" s="216">
        <f t="shared" si="105"/>
        <v>77.313419012368314</v>
      </c>
      <c r="L97" s="502"/>
      <c r="M97" s="215">
        <f>RANK(K97, K$87:$K$101)</f>
        <v>4</v>
      </c>
      <c r="N97" s="460"/>
      <c r="O97" s="460"/>
      <c r="P97" s="213">
        <v>22</v>
      </c>
      <c r="Q97" s="213">
        <v>1700.6582278481023</v>
      </c>
      <c r="R97" s="214">
        <f t="shared" si="98"/>
        <v>77.302646720368287</v>
      </c>
      <c r="S97" s="211">
        <f t="shared" si="106"/>
        <v>3</v>
      </c>
      <c r="T97" s="501"/>
      <c r="U97" s="213">
        <v>22</v>
      </c>
      <c r="V97" s="213">
        <v>1699.1680532445978</v>
      </c>
      <c r="W97" s="214">
        <f t="shared" si="99"/>
        <v>77.234911511118085</v>
      </c>
      <c r="X97" s="211">
        <f t="shared" si="107"/>
        <v>3</v>
      </c>
      <c r="Y97" s="501"/>
      <c r="Z97" s="213">
        <v>22</v>
      </c>
      <c r="AA97" s="213">
        <v>1699.647141848968</v>
      </c>
      <c r="AB97" s="214">
        <f t="shared" si="100"/>
        <v>77.256688265862181</v>
      </c>
      <c r="AC97" s="211">
        <f t="shared" si="108"/>
        <v>3</v>
      </c>
      <c r="AD97" s="501"/>
      <c r="AE97" s="213">
        <v>22</v>
      </c>
      <c r="AF97" s="213">
        <v>1700.8425145819851</v>
      </c>
      <c r="AG97" s="214">
        <f t="shared" si="101"/>
        <v>77.311023390090227</v>
      </c>
      <c r="AH97" s="211">
        <f t="shared" si="109"/>
        <v>3</v>
      </c>
      <c r="AI97" s="501"/>
      <c r="AJ97" s="213">
        <v>22</v>
      </c>
      <c r="AK97" s="213">
        <v>1701.1536686663592</v>
      </c>
      <c r="AL97" s="214">
        <f t="shared" si="102"/>
        <v>77.325166757561774</v>
      </c>
      <c r="AM97" s="211">
        <f t="shared" si="110"/>
        <v>3</v>
      </c>
      <c r="AN97" s="501"/>
      <c r="AO97" s="213">
        <v>22</v>
      </c>
      <c r="AP97" s="213">
        <v>1701.5012106537583</v>
      </c>
      <c r="AQ97" s="214">
        <f t="shared" si="103"/>
        <v>77.340964120625372</v>
      </c>
      <c r="AR97" s="211">
        <f t="shared" si="111"/>
        <v>3</v>
      </c>
      <c r="AS97" s="501"/>
      <c r="AT97" s="213">
        <v>22</v>
      </c>
      <c r="AU97" s="213">
        <v>1703.2957110609498</v>
      </c>
      <c r="AV97" s="214">
        <f t="shared" si="104"/>
        <v>77.422532320952257</v>
      </c>
      <c r="AW97" s="211">
        <f t="shared" si="112"/>
        <v>4</v>
      </c>
      <c r="AX97" s="501"/>
    </row>
    <row r="98" spans="2:50" ht="14.25" hidden="1" customHeight="1" outlineLevel="1">
      <c r="B98" s="460"/>
      <c r="C98" s="209">
        <v>12</v>
      </c>
      <c r="D98" s="212" t="s">
        <v>268</v>
      </c>
      <c r="E98" s="209">
        <v>20</v>
      </c>
      <c r="F98" s="209">
        <v>2000</v>
      </c>
      <c r="G98" s="214">
        <f t="shared" si="97"/>
        <v>100</v>
      </c>
      <c r="H98" s="501"/>
      <c r="I98" s="215">
        <f t="shared" si="105"/>
        <v>20</v>
      </c>
      <c r="J98" s="215">
        <f t="shared" si="105"/>
        <v>1638.2741116751274</v>
      </c>
      <c r="K98" s="216">
        <f t="shared" si="105"/>
        <v>81.913705583756368</v>
      </c>
      <c r="L98" s="502"/>
      <c r="M98" s="215">
        <f>RANK(K98, K$87:$K$101)</f>
        <v>2</v>
      </c>
      <c r="N98" s="460"/>
      <c r="O98" s="460"/>
      <c r="P98" s="213"/>
      <c r="Q98" s="213"/>
      <c r="R98" s="214"/>
      <c r="S98" s="211"/>
      <c r="T98" s="501"/>
      <c r="U98" s="213"/>
      <c r="V98" s="213"/>
      <c r="W98" s="214"/>
      <c r="X98" s="211"/>
      <c r="Y98" s="501"/>
      <c r="Z98" s="213"/>
      <c r="AA98" s="213"/>
      <c r="AB98" s="214"/>
      <c r="AC98" s="211"/>
      <c r="AD98" s="501"/>
      <c r="AE98" s="213"/>
      <c r="AF98" s="213"/>
      <c r="AG98" s="214"/>
      <c r="AH98" s="211"/>
      <c r="AI98" s="501"/>
      <c r="AJ98" s="213"/>
      <c r="AK98" s="213"/>
      <c r="AL98" s="214"/>
      <c r="AM98" s="211"/>
      <c r="AN98" s="501"/>
      <c r="AO98" s="213"/>
      <c r="AP98" s="213"/>
      <c r="AQ98" s="214"/>
      <c r="AR98" s="211"/>
      <c r="AS98" s="501"/>
      <c r="AT98" s="213">
        <v>20</v>
      </c>
      <c r="AU98" s="213">
        <v>1638.2741116751274</v>
      </c>
      <c r="AV98" s="214">
        <f t="shared" si="104"/>
        <v>81.913705583756368</v>
      </c>
      <c r="AW98" s="211">
        <f t="shared" si="112"/>
        <v>2</v>
      </c>
      <c r="AX98" s="501"/>
    </row>
    <row r="99" spans="2:50" ht="14.25" hidden="1" customHeight="1" outlineLevel="1">
      <c r="B99" s="460"/>
      <c r="C99" s="209">
        <v>13</v>
      </c>
      <c r="D99" s="212"/>
      <c r="E99" s="209"/>
      <c r="F99" s="209"/>
      <c r="G99" s="214"/>
      <c r="H99" s="501"/>
      <c r="I99" s="215"/>
      <c r="J99" s="215"/>
      <c r="K99" s="216"/>
      <c r="L99" s="502"/>
      <c r="M99" s="215"/>
      <c r="N99" s="460"/>
      <c r="O99" s="460"/>
      <c r="P99" s="213"/>
      <c r="Q99" s="213"/>
      <c r="R99" s="214"/>
      <c r="S99" s="211"/>
      <c r="T99" s="501"/>
      <c r="U99" s="213"/>
      <c r="V99" s="213"/>
      <c r="W99" s="214"/>
      <c r="X99" s="211"/>
      <c r="Y99" s="501"/>
      <c r="Z99" s="213"/>
      <c r="AA99" s="213"/>
      <c r="AB99" s="214"/>
      <c r="AC99" s="211"/>
      <c r="AD99" s="501"/>
      <c r="AE99" s="213"/>
      <c r="AF99" s="213"/>
      <c r="AG99" s="214"/>
      <c r="AH99" s="211"/>
      <c r="AI99" s="501"/>
      <c r="AJ99" s="213"/>
      <c r="AK99" s="213"/>
      <c r="AL99" s="214"/>
      <c r="AM99" s="211"/>
      <c r="AN99" s="501"/>
      <c r="AO99" s="213"/>
      <c r="AP99" s="213"/>
      <c r="AQ99" s="214"/>
      <c r="AR99" s="211"/>
      <c r="AS99" s="501"/>
      <c r="AT99" s="213"/>
      <c r="AU99" s="213"/>
      <c r="AV99" s="214"/>
      <c r="AW99" s="211"/>
      <c r="AX99" s="501"/>
    </row>
    <row r="100" spans="2:50" ht="14.25" hidden="1" customHeight="1" outlineLevel="1">
      <c r="B100" s="460"/>
      <c r="C100" s="209">
        <v>14</v>
      </c>
      <c r="D100" s="212"/>
      <c r="E100" s="209"/>
      <c r="F100" s="209"/>
      <c r="G100" s="214"/>
      <c r="H100" s="501"/>
      <c r="I100" s="215"/>
      <c r="J100" s="215"/>
      <c r="K100" s="216"/>
      <c r="L100" s="502"/>
      <c r="M100" s="215"/>
      <c r="N100" s="460"/>
      <c r="O100" s="460"/>
      <c r="P100" s="209"/>
      <c r="Q100" s="209"/>
      <c r="R100" s="214"/>
      <c r="S100" s="211"/>
      <c r="T100" s="501"/>
      <c r="U100" s="209"/>
      <c r="V100" s="209"/>
      <c r="W100" s="214"/>
      <c r="X100" s="211"/>
      <c r="Y100" s="501"/>
      <c r="Z100" s="209"/>
      <c r="AA100" s="209"/>
      <c r="AB100" s="214"/>
      <c r="AC100" s="211"/>
      <c r="AD100" s="501"/>
      <c r="AE100" s="209"/>
      <c r="AF100" s="209"/>
      <c r="AG100" s="214"/>
      <c r="AH100" s="211"/>
      <c r="AI100" s="501"/>
      <c r="AJ100" s="209"/>
      <c r="AK100" s="209"/>
      <c r="AL100" s="214"/>
      <c r="AM100" s="211"/>
      <c r="AN100" s="501"/>
      <c r="AO100" s="209"/>
      <c r="AP100" s="209"/>
      <c r="AQ100" s="214"/>
      <c r="AR100" s="211"/>
      <c r="AS100" s="501"/>
      <c r="AT100" s="209"/>
      <c r="AU100" s="209"/>
      <c r="AV100" s="214"/>
      <c r="AW100" s="211"/>
      <c r="AX100" s="501"/>
    </row>
    <row r="101" spans="2:50" ht="14.25" hidden="1" customHeight="1" outlineLevel="1">
      <c r="B101" s="460"/>
      <c r="C101" s="209">
        <v>15</v>
      </c>
      <c r="D101" s="212"/>
      <c r="E101" s="209"/>
      <c r="F101" s="209"/>
      <c r="G101" s="214"/>
      <c r="H101" s="501"/>
      <c r="I101" s="215"/>
      <c r="J101" s="215"/>
      <c r="K101" s="216"/>
      <c r="L101" s="502"/>
      <c r="M101" s="215"/>
      <c r="N101" s="460"/>
      <c r="O101" s="460"/>
      <c r="P101" s="209"/>
      <c r="Q101" s="213"/>
      <c r="R101" s="214"/>
      <c r="S101" s="211"/>
      <c r="T101" s="501"/>
      <c r="U101" s="209"/>
      <c r="V101" s="209"/>
      <c r="W101" s="214"/>
      <c r="X101" s="211"/>
      <c r="Y101" s="501"/>
      <c r="Z101" s="209"/>
      <c r="AA101" s="209"/>
      <c r="AB101" s="214"/>
      <c r="AC101" s="211"/>
      <c r="AD101" s="501"/>
      <c r="AE101" s="209"/>
      <c r="AF101" s="209"/>
      <c r="AG101" s="214"/>
      <c r="AH101" s="211"/>
      <c r="AI101" s="501"/>
      <c r="AJ101" s="209"/>
      <c r="AK101" s="209"/>
      <c r="AL101" s="214"/>
      <c r="AM101" s="211"/>
      <c r="AN101" s="501"/>
      <c r="AO101" s="209"/>
      <c r="AP101" s="209"/>
      <c r="AQ101" s="214"/>
      <c r="AR101" s="211"/>
      <c r="AS101" s="501"/>
      <c r="AT101" s="209"/>
      <c r="AU101" s="209"/>
      <c r="AV101" s="214"/>
      <c r="AW101" s="211"/>
      <c r="AX101" s="501"/>
    </row>
    <row r="102" spans="2:50" ht="14.25" customHeight="1" collapsed="1">
      <c r="B102" s="552" t="s">
        <v>203</v>
      </c>
      <c r="C102" s="503"/>
      <c r="D102" s="503"/>
      <c r="E102" s="503"/>
      <c r="F102" s="503"/>
      <c r="G102" s="503"/>
      <c r="H102" s="503"/>
      <c r="I102" s="503"/>
      <c r="J102" s="503"/>
      <c r="K102" s="503"/>
      <c r="L102" s="503"/>
      <c r="M102" s="504"/>
      <c r="N102" s="521" t="s">
        <v>128</v>
      </c>
      <c r="O102" s="521" t="s">
        <v>77</v>
      </c>
      <c r="P102" s="559">
        <f>AT82+1</f>
        <v>45902</v>
      </c>
      <c r="Q102" s="560"/>
      <c r="R102" s="560"/>
      <c r="S102" s="560"/>
      <c r="T102" s="560"/>
      <c r="U102" s="561">
        <f>P102+1</f>
        <v>45903</v>
      </c>
      <c r="V102" s="562"/>
      <c r="W102" s="562"/>
      <c r="X102" s="562"/>
      <c r="Y102" s="562"/>
      <c r="Z102" s="559">
        <f t="shared" ref="Z102" si="113">U102+1</f>
        <v>45904</v>
      </c>
      <c r="AA102" s="560"/>
      <c r="AB102" s="560"/>
      <c r="AC102" s="560"/>
      <c r="AD102" s="560"/>
      <c r="AE102" s="561">
        <f t="shared" ref="AE102" si="114">Z102+1</f>
        <v>45905</v>
      </c>
      <c r="AF102" s="562"/>
      <c r="AG102" s="562"/>
      <c r="AH102" s="562"/>
      <c r="AI102" s="562"/>
      <c r="AJ102" s="563">
        <f t="shared" ref="AJ102" si="115">AE102+1</f>
        <v>45906</v>
      </c>
      <c r="AK102" s="564"/>
      <c r="AL102" s="564"/>
      <c r="AM102" s="564"/>
      <c r="AN102" s="565"/>
      <c r="AO102" s="561">
        <f t="shared" ref="AO102" si="116">AJ102+1</f>
        <v>45907</v>
      </c>
      <c r="AP102" s="562"/>
      <c r="AQ102" s="562"/>
      <c r="AR102" s="562"/>
      <c r="AS102" s="562"/>
      <c r="AT102" s="563">
        <f t="shared" ref="AT102" si="117">AO102+1</f>
        <v>45908</v>
      </c>
      <c r="AU102" s="564"/>
      <c r="AV102" s="564"/>
      <c r="AW102" s="564"/>
      <c r="AX102" s="565"/>
    </row>
    <row r="103" spans="2:50" ht="14.25" customHeight="1">
      <c r="B103" s="505"/>
      <c r="C103" s="505"/>
      <c r="D103" s="505"/>
      <c r="E103" s="505"/>
      <c r="F103" s="505"/>
      <c r="G103" s="505"/>
      <c r="H103" s="505"/>
      <c r="I103" s="505"/>
      <c r="J103" s="505"/>
      <c r="K103" s="505"/>
      <c r="L103" s="505"/>
      <c r="M103" s="506"/>
      <c r="N103" s="523"/>
      <c r="O103" s="523"/>
      <c r="P103" s="566">
        <f>P102</f>
        <v>45902</v>
      </c>
      <c r="Q103" s="566"/>
      <c r="R103" s="566"/>
      <c r="S103" s="566"/>
      <c r="T103" s="566"/>
      <c r="U103" s="567">
        <f>U102</f>
        <v>45903</v>
      </c>
      <c r="V103" s="567"/>
      <c r="W103" s="567"/>
      <c r="X103" s="567"/>
      <c r="Y103" s="567"/>
      <c r="Z103" s="566">
        <f t="shared" ref="Z103" si="118">Z102</f>
        <v>45904</v>
      </c>
      <c r="AA103" s="566"/>
      <c r="AB103" s="566"/>
      <c r="AC103" s="566"/>
      <c r="AD103" s="566"/>
      <c r="AE103" s="567">
        <f t="shared" ref="AE103" si="119">AE102</f>
        <v>45905</v>
      </c>
      <c r="AF103" s="567"/>
      <c r="AG103" s="567"/>
      <c r="AH103" s="567"/>
      <c r="AI103" s="567"/>
      <c r="AJ103" s="568">
        <f t="shared" ref="AJ103" si="120">AJ102</f>
        <v>45906</v>
      </c>
      <c r="AK103" s="569"/>
      <c r="AL103" s="569"/>
      <c r="AM103" s="569"/>
      <c r="AN103" s="570"/>
      <c r="AO103" s="567">
        <f t="shared" ref="AO103" si="121">AO102</f>
        <v>45907</v>
      </c>
      <c r="AP103" s="567"/>
      <c r="AQ103" s="567"/>
      <c r="AR103" s="567"/>
      <c r="AS103" s="567"/>
      <c r="AT103" s="568">
        <f t="shared" ref="AT103" si="122">AT102</f>
        <v>45908</v>
      </c>
      <c r="AU103" s="569"/>
      <c r="AV103" s="569"/>
      <c r="AW103" s="569"/>
      <c r="AX103" s="570"/>
    </row>
    <row r="104" spans="2:50" ht="14.25" customHeight="1">
      <c r="B104" s="460" t="s">
        <v>129</v>
      </c>
      <c r="C104" s="460" t="s">
        <v>130</v>
      </c>
      <c r="D104" s="460"/>
      <c r="E104" s="460" t="s">
        <v>131</v>
      </c>
      <c r="F104" s="460"/>
      <c r="G104" s="460"/>
      <c r="H104" s="460" t="s">
        <v>132</v>
      </c>
      <c r="I104" s="499" t="s">
        <v>133</v>
      </c>
      <c r="J104" s="499"/>
      <c r="K104" s="499"/>
      <c r="L104" s="499" t="s">
        <v>132</v>
      </c>
      <c r="M104" s="499" t="s">
        <v>134</v>
      </c>
      <c r="N104" s="460"/>
      <c r="O104" s="460" t="s">
        <v>135</v>
      </c>
      <c r="P104" s="460" t="s">
        <v>136</v>
      </c>
      <c r="Q104" s="460"/>
      <c r="R104" s="460"/>
      <c r="S104" s="460"/>
      <c r="T104" s="460" t="s">
        <v>132</v>
      </c>
      <c r="U104" s="460" t="s">
        <v>136</v>
      </c>
      <c r="V104" s="460"/>
      <c r="W104" s="460"/>
      <c r="X104" s="460"/>
      <c r="Y104" s="460" t="s">
        <v>132</v>
      </c>
      <c r="Z104" s="460" t="s">
        <v>136</v>
      </c>
      <c r="AA104" s="460"/>
      <c r="AB104" s="460"/>
      <c r="AC104" s="460"/>
      <c r="AD104" s="460" t="s">
        <v>132</v>
      </c>
      <c r="AE104" s="460" t="s">
        <v>136</v>
      </c>
      <c r="AF104" s="460"/>
      <c r="AG104" s="460"/>
      <c r="AH104" s="460"/>
      <c r="AI104" s="460" t="s">
        <v>132</v>
      </c>
      <c r="AJ104" s="460" t="s">
        <v>136</v>
      </c>
      <c r="AK104" s="460"/>
      <c r="AL104" s="460"/>
      <c r="AM104" s="460"/>
      <c r="AN104" s="460" t="s">
        <v>132</v>
      </c>
      <c r="AO104" s="460" t="s">
        <v>136</v>
      </c>
      <c r="AP104" s="460"/>
      <c r="AQ104" s="460"/>
      <c r="AR104" s="460"/>
      <c r="AS104" s="460" t="s">
        <v>132</v>
      </c>
      <c r="AT104" s="460" t="s">
        <v>136</v>
      </c>
      <c r="AU104" s="460"/>
      <c r="AV104" s="460"/>
      <c r="AW104" s="460"/>
      <c r="AX104" s="460" t="s">
        <v>132</v>
      </c>
    </row>
    <row r="105" spans="2:50" ht="14.25" customHeight="1">
      <c r="B105" s="460"/>
      <c r="C105" s="460"/>
      <c r="D105" s="460"/>
      <c r="E105" s="460" t="s">
        <v>137</v>
      </c>
      <c r="F105" s="460"/>
      <c r="G105" s="460"/>
      <c r="H105" s="460"/>
      <c r="I105" s="499" t="s">
        <v>137</v>
      </c>
      <c r="J105" s="499"/>
      <c r="K105" s="499"/>
      <c r="L105" s="499"/>
      <c r="M105" s="499"/>
      <c r="N105" s="460"/>
      <c r="O105" s="460"/>
      <c r="P105" s="460" t="s">
        <v>138</v>
      </c>
      <c r="Q105" s="460"/>
      <c r="R105" s="460"/>
      <c r="S105" s="460"/>
      <c r="T105" s="460"/>
      <c r="U105" s="460" t="s">
        <v>138</v>
      </c>
      <c r="V105" s="460"/>
      <c r="W105" s="460"/>
      <c r="X105" s="460"/>
      <c r="Y105" s="460"/>
      <c r="Z105" s="460" t="s">
        <v>138</v>
      </c>
      <c r="AA105" s="460"/>
      <c r="AB105" s="460"/>
      <c r="AC105" s="460"/>
      <c r="AD105" s="460"/>
      <c r="AE105" s="460" t="s">
        <v>138</v>
      </c>
      <c r="AF105" s="460"/>
      <c r="AG105" s="460"/>
      <c r="AH105" s="460"/>
      <c r="AI105" s="460"/>
      <c r="AJ105" s="460" t="s">
        <v>138</v>
      </c>
      <c r="AK105" s="460"/>
      <c r="AL105" s="460"/>
      <c r="AM105" s="460"/>
      <c r="AN105" s="460"/>
      <c r="AO105" s="460" t="s">
        <v>138</v>
      </c>
      <c r="AP105" s="460"/>
      <c r="AQ105" s="460"/>
      <c r="AR105" s="460"/>
      <c r="AS105" s="460"/>
      <c r="AT105" s="460" t="s">
        <v>138</v>
      </c>
      <c r="AU105" s="460"/>
      <c r="AV105" s="460"/>
      <c r="AW105" s="460"/>
      <c r="AX105" s="460"/>
    </row>
    <row r="106" spans="2:50" ht="14.25" customHeight="1">
      <c r="B106" s="460"/>
      <c r="C106" s="460"/>
      <c r="D106" s="460"/>
      <c r="E106" s="209" t="s">
        <v>139</v>
      </c>
      <c r="F106" s="209" t="s">
        <v>140</v>
      </c>
      <c r="G106" s="209" t="s">
        <v>141</v>
      </c>
      <c r="H106" s="460"/>
      <c r="I106" s="210" t="s">
        <v>139</v>
      </c>
      <c r="J106" s="210" t="s">
        <v>140</v>
      </c>
      <c r="K106" s="210" t="s">
        <v>141</v>
      </c>
      <c r="L106" s="499"/>
      <c r="M106" s="499"/>
      <c r="N106" s="460"/>
      <c r="O106" s="460"/>
      <c r="P106" s="209" t="s">
        <v>139</v>
      </c>
      <c r="Q106" s="209" t="s">
        <v>140</v>
      </c>
      <c r="R106" s="209" t="s">
        <v>141</v>
      </c>
      <c r="S106" s="211" t="s">
        <v>134</v>
      </c>
      <c r="T106" s="460"/>
      <c r="U106" s="209" t="s">
        <v>139</v>
      </c>
      <c r="V106" s="209" t="s">
        <v>140</v>
      </c>
      <c r="W106" s="209" t="s">
        <v>141</v>
      </c>
      <c r="X106" s="211" t="s">
        <v>134</v>
      </c>
      <c r="Y106" s="460"/>
      <c r="Z106" s="209" t="s">
        <v>139</v>
      </c>
      <c r="AA106" s="209" t="s">
        <v>140</v>
      </c>
      <c r="AB106" s="209" t="s">
        <v>141</v>
      </c>
      <c r="AC106" s="211" t="s">
        <v>134</v>
      </c>
      <c r="AD106" s="460"/>
      <c r="AE106" s="209" t="s">
        <v>139</v>
      </c>
      <c r="AF106" s="209" t="s">
        <v>140</v>
      </c>
      <c r="AG106" s="209" t="s">
        <v>141</v>
      </c>
      <c r="AH106" s="211" t="s">
        <v>134</v>
      </c>
      <c r="AI106" s="460"/>
      <c r="AJ106" s="209" t="s">
        <v>139</v>
      </c>
      <c r="AK106" s="209" t="s">
        <v>140</v>
      </c>
      <c r="AL106" s="209" t="s">
        <v>141</v>
      </c>
      <c r="AM106" s="211" t="s">
        <v>134</v>
      </c>
      <c r="AN106" s="460"/>
      <c r="AO106" s="209" t="s">
        <v>139</v>
      </c>
      <c r="AP106" s="209" t="s">
        <v>140</v>
      </c>
      <c r="AQ106" s="209" t="s">
        <v>141</v>
      </c>
      <c r="AR106" s="211" t="s">
        <v>134</v>
      </c>
      <c r="AS106" s="460"/>
      <c r="AT106" s="209" t="s">
        <v>139</v>
      </c>
      <c r="AU106" s="209" t="s">
        <v>140</v>
      </c>
      <c r="AV106" s="209" t="s">
        <v>141</v>
      </c>
      <c r="AW106" s="211" t="s">
        <v>134</v>
      </c>
      <c r="AX106" s="460"/>
    </row>
    <row r="107" spans="2:50" ht="14.25" customHeight="1">
      <c r="B107" s="460" t="s">
        <v>249</v>
      </c>
      <c r="C107" s="209">
        <v>1</v>
      </c>
      <c r="D107" s="212" t="s">
        <v>250</v>
      </c>
      <c r="E107" s="209">
        <v>26</v>
      </c>
      <c r="F107" s="209">
        <v>2000</v>
      </c>
      <c r="G107" s="214">
        <f>F107/E107</f>
        <v>76.92307692307692</v>
      </c>
      <c r="H107" s="501">
        <f>AVERAGE(F107:F121)</f>
        <v>2000</v>
      </c>
      <c r="I107" s="215">
        <f>AVERAGE(P107,U107,Z107,AE107,AJ107,AO107,AT107)</f>
        <v>26</v>
      </c>
      <c r="J107" s="215">
        <f>AVERAGE(Q107,V107,AA107,AF107,AK107,AP107,AU107)</f>
        <v>1745.2892203920569</v>
      </c>
      <c r="K107" s="216">
        <f>AVERAGE(R107,W107,AB107,AG107,AL107,AQ107,AV107)</f>
        <v>67.126508476617573</v>
      </c>
      <c r="L107" s="502">
        <f>IFERROR(AVERAGE(K107:K121),"-")</f>
        <v>75.769648645422222</v>
      </c>
      <c r="M107" s="215">
        <f>RANK(K107, K$107:$K$121)</f>
        <v>9</v>
      </c>
      <c r="N107" s="460"/>
      <c r="O107" s="460"/>
      <c r="P107" s="213">
        <v>26</v>
      </c>
      <c r="Q107" s="213">
        <v>1744.6791470617677</v>
      </c>
      <c r="R107" s="214">
        <f t="shared" ref="R107:R117" si="123">Q107/P107</f>
        <v>67.103044117760291</v>
      </c>
      <c r="S107" s="211">
        <f>RANK(R107, R$107:R$121)</f>
        <v>9</v>
      </c>
      <c r="T107" s="501">
        <f>AVERAGE(R107:R121)</f>
        <v>75.550734462754832</v>
      </c>
      <c r="U107" s="213">
        <v>26</v>
      </c>
      <c r="V107" s="213">
        <v>1744.8209099709584</v>
      </c>
      <c r="W107" s="214">
        <f t="shared" ref="W107:W117" si="124">V107/U107</f>
        <v>67.10849653734455</v>
      </c>
      <c r="X107" s="211">
        <f>RANK(W107, W$107:W$121)</f>
        <v>9</v>
      </c>
      <c r="Y107" s="501">
        <f>AVERAGE(W107:W121)</f>
        <v>75.662126397515706</v>
      </c>
      <c r="Z107" s="213">
        <v>26</v>
      </c>
      <c r="AA107" s="213">
        <v>1744.7200566973779</v>
      </c>
      <c r="AB107" s="214">
        <f t="shared" ref="AB107:AB117" si="125">AA107/Z107</f>
        <v>67.10461756528376</v>
      </c>
      <c r="AC107" s="211">
        <f>RANK(AB107, AB$107:AB$121)</f>
        <v>9</v>
      </c>
      <c r="AD107" s="501">
        <f>AVERAGE(AB107:AB121)</f>
        <v>75.723162834850072</v>
      </c>
      <c r="AE107" s="213">
        <v>26</v>
      </c>
      <c r="AF107" s="213">
        <v>1744.8741912293312</v>
      </c>
      <c r="AG107" s="214">
        <f t="shared" ref="AG107:AG117" si="126">AF107/AE107</f>
        <v>67.11054581651274</v>
      </c>
      <c r="AH107" s="211">
        <f>RANK(AG107, AG$107:AG$121)</f>
        <v>9</v>
      </c>
      <c r="AI107" s="501">
        <f>AVERAGE(AG107:AG121)</f>
        <v>75.774482951787959</v>
      </c>
      <c r="AJ107" s="213">
        <v>26</v>
      </c>
      <c r="AK107" s="213">
        <v>1745.8701864199209</v>
      </c>
      <c r="AL107" s="214">
        <f t="shared" ref="AL107:AL117" si="127">AK107/AJ107</f>
        <v>67.148853323843113</v>
      </c>
      <c r="AM107" s="211">
        <f>RANK(AL107, AL$107:AL$121)</f>
        <v>9</v>
      </c>
      <c r="AN107" s="501">
        <f>AVERAGE(AL107:AL121)</f>
        <v>75.841467570020285</v>
      </c>
      <c r="AO107" s="213">
        <v>26</v>
      </c>
      <c r="AP107" s="213">
        <v>1745.9436913451511</v>
      </c>
      <c r="AQ107" s="214">
        <f t="shared" ref="AQ107:AQ117" si="128">AP107/AO107</f>
        <v>67.151680436351967</v>
      </c>
      <c r="AR107" s="211">
        <f>RANK(AQ107, AQ$107:AQ$121)</f>
        <v>9</v>
      </c>
      <c r="AS107" s="501">
        <f>AVERAGE(AQ107:AQ121)</f>
        <v>75.863605339721474</v>
      </c>
      <c r="AT107" s="213">
        <v>26</v>
      </c>
      <c r="AU107" s="213">
        <v>1746.1163600198902</v>
      </c>
      <c r="AV107" s="214">
        <f t="shared" ref="AV107:AV117" si="129">AU107/AT107</f>
        <v>67.158321539226549</v>
      </c>
      <c r="AW107" s="211">
        <f>RANK(AV107, AV$107:AV$121)</f>
        <v>9</v>
      </c>
      <c r="AX107" s="501">
        <f>AVERAGE(AV107:AV121)</f>
        <v>75.971960961305285</v>
      </c>
    </row>
    <row r="108" spans="2:50" ht="14.25" customHeight="1">
      <c r="B108" s="460"/>
      <c r="C108" s="209">
        <v>2</v>
      </c>
      <c r="D108" s="212" t="s">
        <v>251</v>
      </c>
      <c r="E108" s="209">
        <v>26</v>
      </c>
      <c r="F108" s="209">
        <v>2000</v>
      </c>
      <c r="G108" s="214">
        <f t="shared" ref="G108:G117" si="130">F108/E108</f>
        <v>76.92307692307692</v>
      </c>
      <c r="H108" s="501"/>
      <c r="I108" s="215">
        <f t="shared" ref="I108:K117" si="131">AVERAGE(P108,U108,Z108,AE108,AJ108,AO108,AT108)</f>
        <v>26</v>
      </c>
      <c r="J108" s="215">
        <f t="shared" si="131"/>
        <v>1711.2985731829408</v>
      </c>
      <c r="K108" s="216">
        <f t="shared" si="131"/>
        <v>65.819175891651554</v>
      </c>
      <c r="L108" s="502"/>
      <c r="M108" s="215">
        <f>RANK(K108, K$107:$K$121)</f>
        <v>10</v>
      </c>
      <c r="N108" s="460"/>
      <c r="O108" s="460"/>
      <c r="P108" s="213">
        <v>26</v>
      </c>
      <c r="Q108" s="213">
        <v>1709.7731727807343</v>
      </c>
      <c r="R108" s="214">
        <f t="shared" si="123"/>
        <v>65.76050664541286</v>
      </c>
      <c r="S108" s="211">
        <f t="shared" ref="S108:S117" si="132">RANK(R108, R$107:R$121)</f>
        <v>10</v>
      </c>
      <c r="T108" s="501"/>
      <c r="U108" s="213">
        <v>26</v>
      </c>
      <c r="V108" s="213">
        <v>1710.3330486763462</v>
      </c>
      <c r="W108" s="214">
        <f t="shared" si="124"/>
        <v>65.782040333705623</v>
      </c>
      <c r="X108" s="211">
        <f t="shared" ref="X108:X117" si="133">RANK(W108, W$107:W$121)</f>
        <v>10</v>
      </c>
      <c r="Y108" s="501"/>
      <c r="Z108" s="213">
        <v>26</v>
      </c>
      <c r="AA108" s="213">
        <v>1710.4225352112646</v>
      </c>
      <c r="AB108" s="214">
        <f t="shared" si="125"/>
        <v>65.785482123510178</v>
      </c>
      <c r="AC108" s="211">
        <f t="shared" ref="AC108:AC117" si="134">RANK(AB108, AB$107:AB$121)</f>
        <v>10</v>
      </c>
      <c r="AD108" s="501"/>
      <c r="AE108" s="213">
        <v>26</v>
      </c>
      <c r="AF108" s="213">
        <v>1710.9770808202684</v>
      </c>
      <c r="AG108" s="214">
        <f t="shared" si="126"/>
        <v>65.806810800779559</v>
      </c>
      <c r="AH108" s="211">
        <f t="shared" ref="AH108:AH117" si="135">RANK(AG108, AG$107:AG$121)</f>
        <v>10</v>
      </c>
      <c r="AI108" s="501"/>
      <c r="AJ108" s="213">
        <v>26</v>
      </c>
      <c r="AK108" s="213">
        <v>1711.1274871039052</v>
      </c>
      <c r="AL108" s="214">
        <f t="shared" si="127"/>
        <v>65.812595657842508</v>
      </c>
      <c r="AM108" s="211">
        <f t="shared" ref="AM108:AM117" si="136">RANK(AL108, AL$107:AL$121)</f>
        <v>10</v>
      </c>
      <c r="AN108" s="501"/>
      <c r="AO108" s="213">
        <v>26</v>
      </c>
      <c r="AP108" s="213">
        <v>1711.2480739599387</v>
      </c>
      <c r="AQ108" s="214">
        <f t="shared" si="128"/>
        <v>65.817233613843797</v>
      </c>
      <c r="AR108" s="211">
        <f t="shared" ref="AR108:AR117" si="137">RANK(AQ108, AQ$107:AQ$121)</f>
        <v>10</v>
      </c>
      <c r="AS108" s="501"/>
      <c r="AT108" s="213">
        <v>26</v>
      </c>
      <c r="AU108" s="213">
        <v>1715.2086137281283</v>
      </c>
      <c r="AV108" s="214">
        <f t="shared" si="129"/>
        <v>65.969562066466466</v>
      </c>
      <c r="AW108" s="211">
        <f t="shared" ref="AW108:AW117" si="138">RANK(AV108, AV$107:AV$121)</f>
        <v>10</v>
      </c>
      <c r="AX108" s="501"/>
    </row>
    <row r="109" spans="2:50" ht="14.25" customHeight="1">
      <c r="B109" s="460"/>
      <c r="C109" s="209">
        <v>3</v>
      </c>
      <c r="D109" s="212" t="s">
        <v>260</v>
      </c>
      <c r="E109" s="209">
        <v>25</v>
      </c>
      <c r="F109" s="209">
        <v>2000</v>
      </c>
      <c r="G109" s="214">
        <f t="shared" si="130"/>
        <v>80</v>
      </c>
      <c r="H109" s="501"/>
      <c r="I109" s="215">
        <f t="shared" si="131"/>
        <v>25</v>
      </c>
      <c r="J109" s="215">
        <f t="shared" si="131"/>
        <v>1713.6365460806951</v>
      </c>
      <c r="K109" s="216">
        <f t="shared" si="131"/>
        <v>68.545461843227798</v>
      </c>
      <c r="L109" s="502"/>
      <c r="M109" s="215">
        <f>RANK(K109, K$107:$K$121)</f>
        <v>8</v>
      </c>
      <c r="N109" s="460"/>
      <c r="O109" s="460"/>
      <c r="P109" s="213">
        <v>25</v>
      </c>
      <c r="Q109" s="213">
        <v>1711.1221945137213</v>
      </c>
      <c r="R109" s="214">
        <f t="shared" si="123"/>
        <v>68.444887780548854</v>
      </c>
      <c r="S109" s="211">
        <f t="shared" si="132"/>
        <v>8</v>
      </c>
      <c r="T109" s="501"/>
      <c r="U109" s="213">
        <v>25</v>
      </c>
      <c r="V109" s="213">
        <v>1713.0968258202167</v>
      </c>
      <c r="W109" s="214">
        <f t="shared" si="124"/>
        <v>68.523873032808666</v>
      </c>
      <c r="X109" s="211">
        <f t="shared" si="133"/>
        <v>8</v>
      </c>
      <c r="Y109" s="501"/>
      <c r="Z109" s="213">
        <v>25</v>
      </c>
      <c r="AA109" s="213">
        <v>1713.2467532467533</v>
      </c>
      <c r="AB109" s="214">
        <f t="shared" si="125"/>
        <v>68.529870129870133</v>
      </c>
      <c r="AC109" s="211">
        <f t="shared" si="134"/>
        <v>8</v>
      </c>
      <c r="AD109" s="501"/>
      <c r="AE109" s="213">
        <v>25</v>
      </c>
      <c r="AF109" s="213">
        <v>1713.6943773715079</v>
      </c>
      <c r="AG109" s="214">
        <f t="shared" si="126"/>
        <v>68.547775094860313</v>
      </c>
      <c r="AH109" s="211">
        <f t="shared" si="135"/>
        <v>8</v>
      </c>
      <c r="AI109" s="501"/>
      <c r="AJ109" s="213">
        <v>25</v>
      </c>
      <c r="AK109" s="213">
        <v>1713.8090824837827</v>
      </c>
      <c r="AL109" s="214">
        <f t="shared" si="127"/>
        <v>68.552363299351313</v>
      </c>
      <c r="AM109" s="211">
        <f t="shared" si="136"/>
        <v>8</v>
      </c>
      <c r="AN109" s="501"/>
      <c r="AO109" s="213">
        <v>25</v>
      </c>
      <c r="AP109" s="213">
        <v>1714.122952765249</v>
      </c>
      <c r="AQ109" s="214">
        <f t="shared" si="128"/>
        <v>68.564918110609966</v>
      </c>
      <c r="AR109" s="211">
        <f t="shared" si="137"/>
        <v>8</v>
      </c>
      <c r="AS109" s="501"/>
      <c r="AT109" s="213">
        <v>25</v>
      </c>
      <c r="AU109" s="213">
        <v>1716.3636363636342</v>
      </c>
      <c r="AV109" s="214">
        <f t="shared" si="129"/>
        <v>68.654545454545371</v>
      </c>
      <c r="AW109" s="211">
        <f t="shared" si="138"/>
        <v>8</v>
      </c>
      <c r="AX109" s="501"/>
    </row>
    <row r="110" spans="2:50" ht="14.25" customHeight="1">
      <c r="B110" s="460"/>
      <c r="C110" s="209">
        <v>4</v>
      </c>
      <c r="D110" s="212" t="s">
        <v>267</v>
      </c>
      <c r="E110" s="209">
        <v>22</v>
      </c>
      <c r="F110" s="209">
        <v>2000</v>
      </c>
      <c r="G110" s="214">
        <f t="shared" si="130"/>
        <v>90.909090909090907</v>
      </c>
      <c r="H110" s="501"/>
      <c r="I110" s="215">
        <f t="shared" si="131"/>
        <v>22</v>
      </c>
      <c r="J110" s="215">
        <f t="shared" si="131"/>
        <v>1720.9996421438027</v>
      </c>
      <c r="K110" s="216">
        <f t="shared" si="131"/>
        <v>78.22725646108195</v>
      </c>
      <c r="L110" s="502"/>
      <c r="M110" s="215">
        <f>RANK(K110, K$107:$K$121)</f>
        <v>3</v>
      </c>
      <c r="N110" s="460"/>
      <c r="O110" s="460"/>
      <c r="P110" s="213">
        <v>22</v>
      </c>
      <c r="Q110" s="213">
        <v>1718.7469879518062</v>
      </c>
      <c r="R110" s="214">
        <f t="shared" si="123"/>
        <v>78.12486308871847</v>
      </c>
      <c r="S110" s="211">
        <f>RANK(R110, R$107:R$121)</f>
        <v>3</v>
      </c>
      <c r="T110" s="501"/>
      <c r="U110" s="213">
        <v>22</v>
      </c>
      <c r="V110" s="213">
        <v>1719.6683718468846</v>
      </c>
      <c r="W110" s="214">
        <f t="shared" si="124"/>
        <v>78.166744174858394</v>
      </c>
      <c r="X110" s="211">
        <f t="shared" si="133"/>
        <v>3</v>
      </c>
      <c r="Y110" s="501"/>
      <c r="Z110" s="213">
        <v>22</v>
      </c>
      <c r="AA110" s="213">
        <v>1720.1936108422026</v>
      </c>
      <c r="AB110" s="214">
        <f t="shared" si="125"/>
        <v>78.190618674645577</v>
      </c>
      <c r="AC110" s="211">
        <f t="shared" si="134"/>
        <v>3</v>
      </c>
      <c r="AD110" s="501"/>
      <c r="AE110" s="213">
        <v>22</v>
      </c>
      <c r="AF110" s="213">
        <v>1720.7163601161665</v>
      </c>
      <c r="AG110" s="214">
        <f t="shared" si="126"/>
        <v>78.21438000528029</v>
      </c>
      <c r="AH110" s="211">
        <f t="shared" si="135"/>
        <v>3</v>
      </c>
      <c r="AI110" s="501"/>
      <c r="AJ110" s="213">
        <v>22</v>
      </c>
      <c r="AK110" s="213">
        <v>1720.7496048769481</v>
      </c>
      <c r="AL110" s="214">
        <f t="shared" si="127"/>
        <v>78.215891130770373</v>
      </c>
      <c r="AM110" s="211">
        <f t="shared" si="136"/>
        <v>3</v>
      </c>
      <c r="AN110" s="501"/>
      <c r="AO110" s="213">
        <v>22</v>
      </c>
      <c r="AP110" s="213">
        <v>1721.6620134669033</v>
      </c>
      <c r="AQ110" s="214">
        <f t="shared" si="128"/>
        <v>78.257364248495605</v>
      </c>
      <c r="AR110" s="211">
        <f t="shared" si="137"/>
        <v>3</v>
      </c>
      <c r="AS110" s="501"/>
      <c r="AT110" s="213">
        <v>22</v>
      </c>
      <c r="AU110" s="213">
        <v>1725.2605459057086</v>
      </c>
      <c r="AV110" s="214">
        <f t="shared" si="129"/>
        <v>78.42093390480494</v>
      </c>
      <c r="AW110" s="211">
        <f t="shared" si="138"/>
        <v>3</v>
      </c>
      <c r="AX110" s="501"/>
    </row>
    <row r="111" spans="2:50" ht="14.25" customHeight="1">
      <c r="B111" s="460"/>
      <c r="C111" s="209">
        <v>5</v>
      </c>
      <c r="D111" s="212" t="s">
        <v>261</v>
      </c>
      <c r="E111" s="209">
        <v>26</v>
      </c>
      <c r="F111" s="209">
        <v>2000</v>
      </c>
      <c r="G111" s="214">
        <f t="shared" si="130"/>
        <v>76.92307692307692</v>
      </c>
      <c r="H111" s="501"/>
      <c r="I111" s="215">
        <f t="shared" si="131"/>
        <v>26</v>
      </c>
      <c r="J111" s="215">
        <f t="shared" si="131"/>
        <v>1709.484947923441</v>
      </c>
      <c r="K111" s="216">
        <f t="shared" si="131"/>
        <v>65.749421073978496</v>
      </c>
      <c r="L111" s="502"/>
      <c r="M111" s="215">
        <f>RANK(K111, K$107:$K$121)</f>
        <v>11</v>
      </c>
      <c r="N111" s="460"/>
      <c r="O111" s="460"/>
      <c r="P111" s="213">
        <v>26</v>
      </c>
      <c r="Q111" s="213">
        <v>1707.972828030031</v>
      </c>
      <c r="R111" s="214">
        <f t="shared" si="123"/>
        <v>65.69126261653966</v>
      </c>
      <c r="S111" s="211">
        <f>RANK(R111, R$107:R$121)</f>
        <v>11</v>
      </c>
      <c r="T111" s="501"/>
      <c r="U111" s="213">
        <v>26</v>
      </c>
      <c r="V111" s="213">
        <v>1708.1042484826821</v>
      </c>
      <c r="W111" s="214">
        <f t="shared" si="124"/>
        <v>65.69631724933393</v>
      </c>
      <c r="X111" s="211">
        <f>RANK(W111, W$107:W$121)</f>
        <v>11</v>
      </c>
      <c r="Y111" s="501"/>
      <c r="Z111" s="213">
        <v>26</v>
      </c>
      <c r="AA111" s="213">
        <v>1708.788598574821</v>
      </c>
      <c r="AB111" s="214">
        <f t="shared" si="125"/>
        <v>65.722638406723888</v>
      </c>
      <c r="AC111" s="211">
        <f>RANK(AB111, AB$107:AB$121)</f>
        <v>11</v>
      </c>
      <c r="AD111" s="501"/>
      <c r="AE111" s="213">
        <v>26</v>
      </c>
      <c r="AF111" s="213">
        <v>1709.5813953488382</v>
      </c>
      <c r="AG111" s="214">
        <f t="shared" si="126"/>
        <v>65.753130590339936</v>
      </c>
      <c r="AH111" s="211">
        <f>RANK(AG111, AG$107:AG$121)</f>
        <v>11</v>
      </c>
      <c r="AI111" s="501"/>
      <c r="AJ111" s="213">
        <v>26</v>
      </c>
      <c r="AK111" s="213">
        <v>1710.2404274265364</v>
      </c>
      <c r="AL111" s="214">
        <f t="shared" si="127"/>
        <v>65.778477977943709</v>
      </c>
      <c r="AM111" s="211">
        <f>RANK(AL111, AL$107:AL$121)</f>
        <v>11</v>
      </c>
      <c r="AN111" s="501"/>
      <c r="AO111" s="213">
        <v>26</v>
      </c>
      <c r="AP111" s="213">
        <v>1710.5960264900659</v>
      </c>
      <c r="AQ111" s="214">
        <f t="shared" si="128"/>
        <v>65.79215486500253</v>
      </c>
      <c r="AR111" s="211">
        <f>RANK(AQ111, AQ$107:AQ$121)</f>
        <v>11</v>
      </c>
      <c r="AS111" s="501"/>
      <c r="AT111" s="213">
        <v>26</v>
      </c>
      <c r="AU111" s="213">
        <v>1711.111111111112</v>
      </c>
      <c r="AV111" s="214">
        <f t="shared" si="129"/>
        <v>65.811965811965848</v>
      </c>
      <c r="AW111" s="211">
        <f>RANK(AV111, AV$107:AV$121)</f>
        <v>11</v>
      </c>
      <c r="AX111" s="501"/>
    </row>
    <row r="112" spans="2:50" ht="14.25" customHeight="1">
      <c r="B112" s="460"/>
      <c r="C112" s="209">
        <v>6</v>
      </c>
      <c r="D112" s="212" t="s">
        <v>263</v>
      </c>
      <c r="E112" s="209">
        <v>23</v>
      </c>
      <c r="F112" s="209">
        <v>2000</v>
      </c>
      <c r="G112" s="214">
        <f t="shared" si="130"/>
        <v>86.956521739130437</v>
      </c>
      <c r="H112" s="501"/>
      <c r="I112" s="215">
        <f t="shared" si="131"/>
        <v>23</v>
      </c>
      <c r="J112" s="215">
        <f t="shared" si="131"/>
        <v>1723.2575071237789</v>
      </c>
      <c r="K112" s="216">
        <f t="shared" si="131"/>
        <v>74.9242394401643</v>
      </c>
      <c r="L112" s="502"/>
      <c r="M112" s="215">
        <f>RANK(K112, K$107:$K$121)</f>
        <v>6</v>
      </c>
      <c r="N112" s="460"/>
      <c r="O112" s="460"/>
      <c r="P112" s="213">
        <v>23</v>
      </c>
      <c r="Q112" s="213">
        <v>1722.0763956905012</v>
      </c>
      <c r="R112" s="214">
        <f t="shared" si="123"/>
        <v>74.872886769152231</v>
      </c>
      <c r="S112" s="211">
        <f t="shared" si="132"/>
        <v>6</v>
      </c>
      <c r="T112" s="501"/>
      <c r="U112" s="213">
        <v>23</v>
      </c>
      <c r="V112" s="213">
        <v>1722.828282828284</v>
      </c>
      <c r="W112" s="214">
        <f t="shared" si="124"/>
        <v>74.905577514273219</v>
      </c>
      <c r="X112" s="211">
        <f t="shared" si="133"/>
        <v>6</v>
      </c>
      <c r="Y112" s="501"/>
      <c r="Z112" s="213">
        <v>23</v>
      </c>
      <c r="AA112" s="213">
        <v>1722.9896907216496</v>
      </c>
      <c r="AB112" s="214">
        <f t="shared" si="125"/>
        <v>74.912595248767374</v>
      </c>
      <c r="AC112" s="211">
        <f t="shared" si="134"/>
        <v>6</v>
      </c>
      <c r="AD112" s="501"/>
      <c r="AE112" s="213">
        <v>23</v>
      </c>
      <c r="AF112" s="213">
        <v>1723.2786885245919</v>
      </c>
      <c r="AG112" s="214">
        <f t="shared" si="126"/>
        <v>74.92516037063443</v>
      </c>
      <c r="AH112" s="211">
        <f t="shared" si="135"/>
        <v>6</v>
      </c>
      <c r="AI112" s="501"/>
      <c r="AJ112" s="213">
        <v>23</v>
      </c>
      <c r="AK112" s="213">
        <v>1723.001119820831</v>
      </c>
      <c r="AL112" s="214">
        <f t="shared" si="127"/>
        <v>74.913092166123093</v>
      </c>
      <c r="AM112" s="211">
        <f t="shared" si="136"/>
        <v>6</v>
      </c>
      <c r="AN112" s="501"/>
      <c r="AO112" s="213">
        <v>23</v>
      </c>
      <c r="AP112" s="213">
        <v>1723.4263715110685</v>
      </c>
      <c r="AQ112" s="214">
        <f t="shared" si="128"/>
        <v>74.931581370046459</v>
      </c>
      <c r="AR112" s="211">
        <f t="shared" si="137"/>
        <v>6</v>
      </c>
      <c r="AS112" s="501"/>
      <c r="AT112" s="213">
        <v>23</v>
      </c>
      <c r="AU112" s="213">
        <v>1725.2020007695266</v>
      </c>
      <c r="AV112" s="214">
        <f t="shared" si="129"/>
        <v>75.008782642153335</v>
      </c>
      <c r="AW112" s="211">
        <f t="shared" si="138"/>
        <v>6</v>
      </c>
      <c r="AX112" s="501"/>
    </row>
    <row r="113" spans="2:50" ht="14.25" customHeight="1">
      <c r="B113" s="460"/>
      <c r="C113" s="209">
        <v>7</v>
      </c>
      <c r="D113" s="212" t="s">
        <v>265</v>
      </c>
      <c r="E113" s="209">
        <v>23</v>
      </c>
      <c r="F113" s="209">
        <v>2000</v>
      </c>
      <c r="G113" s="214">
        <f t="shared" si="130"/>
        <v>86.956521739130437</v>
      </c>
      <c r="H113" s="501"/>
      <c r="I113" s="215">
        <f t="shared" si="131"/>
        <v>23</v>
      </c>
      <c r="J113" s="215">
        <f t="shared" si="131"/>
        <v>1717.3406188015058</v>
      </c>
      <c r="K113" s="216">
        <f t="shared" si="131"/>
        <v>74.666983426152427</v>
      </c>
      <c r="L113" s="502"/>
      <c r="M113" s="215">
        <f>RANK(K113, K$107:$K$121)</f>
        <v>7</v>
      </c>
      <c r="N113" s="460"/>
      <c r="O113" s="460"/>
      <c r="P113" s="213">
        <v>23</v>
      </c>
      <c r="Q113" s="213">
        <v>1715.8554216867497</v>
      </c>
      <c r="R113" s="214">
        <f t="shared" si="123"/>
        <v>74.602409638554334</v>
      </c>
      <c r="S113" s="211">
        <f t="shared" si="132"/>
        <v>7</v>
      </c>
      <c r="T113" s="501"/>
      <c r="U113" s="213">
        <v>23</v>
      </c>
      <c r="V113" s="213">
        <v>1716.417910447766</v>
      </c>
      <c r="W113" s="214">
        <f t="shared" si="124"/>
        <v>74.626865671641994</v>
      </c>
      <c r="X113" s="211">
        <f t="shared" si="133"/>
        <v>7</v>
      </c>
      <c r="Y113" s="501"/>
      <c r="Z113" s="213">
        <v>23</v>
      </c>
      <c r="AA113" s="213">
        <v>1716.5201576235268</v>
      </c>
      <c r="AB113" s="214">
        <f t="shared" si="125"/>
        <v>74.631311201022896</v>
      </c>
      <c r="AC113" s="211">
        <f t="shared" si="134"/>
        <v>7</v>
      </c>
      <c r="AD113" s="501"/>
      <c r="AE113" s="213">
        <v>23</v>
      </c>
      <c r="AF113" s="213">
        <v>1717.0317097090594</v>
      </c>
      <c r="AG113" s="214">
        <f t="shared" si="126"/>
        <v>74.653552596046069</v>
      </c>
      <c r="AH113" s="211">
        <f t="shared" si="135"/>
        <v>7</v>
      </c>
      <c r="AI113" s="501"/>
      <c r="AJ113" s="213">
        <v>23</v>
      </c>
      <c r="AK113" s="213">
        <v>1717.7920986270688</v>
      </c>
      <c r="AL113" s="214">
        <f t="shared" si="127"/>
        <v>74.686612983785594</v>
      </c>
      <c r="AM113" s="211">
        <f t="shared" si="136"/>
        <v>7</v>
      </c>
      <c r="AN113" s="501"/>
      <c r="AO113" s="213">
        <v>23</v>
      </c>
      <c r="AP113" s="213">
        <v>1718.7358916478572</v>
      </c>
      <c r="AQ113" s="214">
        <f t="shared" si="128"/>
        <v>74.727647462950316</v>
      </c>
      <c r="AR113" s="211">
        <f t="shared" si="137"/>
        <v>7</v>
      </c>
      <c r="AS113" s="501"/>
      <c r="AT113" s="213">
        <v>23</v>
      </c>
      <c r="AU113" s="213">
        <v>1719.0311418685135</v>
      </c>
      <c r="AV113" s="214">
        <f t="shared" si="129"/>
        <v>74.740484429065802</v>
      </c>
      <c r="AW113" s="211">
        <f t="shared" si="138"/>
        <v>7</v>
      </c>
      <c r="AX113" s="501"/>
    </row>
    <row r="114" spans="2:50" ht="14.25" customHeight="1">
      <c r="B114" s="460"/>
      <c r="C114" s="209">
        <v>8</v>
      </c>
      <c r="D114" s="212" t="s">
        <v>264</v>
      </c>
      <c r="E114" s="209">
        <v>23</v>
      </c>
      <c r="F114" s="209">
        <v>2000</v>
      </c>
      <c r="G114" s="214">
        <f t="shared" si="130"/>
        <v>86.956521739130437</v>
      </c>
      <c r="H114" s="501"/>
      <c r="I114" s="215">
        <f t="shared" si="131"/>
        <v>23</v>
      </c>
      <c r="J114" s="215">
        <f t="shared" si="131"/>
        <v>1725.1758537926357</v>
      </c>
      <c r="K114" s="216">
        <f t="shared" si="131"/>
        <v>75.007645817071108</v>
      </c>
      <c r="L114" s="502"/>
      <c r="M114" s="215">
        <f>RANK(K114, K$107:$K$121)</f>
        <v>5</v>
      </c>
      <c r="N114" s="460"/>
      <c r="O114" s="460"/>
      <c r="P114" s="213">
        <v>23</v>
      </c>
      <c r="Q114" s="213">
        <v>1724.049195837277</v>
      </c>
      <c r="R114" s="214">
        <f t="shared" si="123"/>
        <v>74.958660688577268</v>
      </c>
      <c r="S114" s="211">
        <f t="shared" si="132"/>
        <v>5</v>
      </c>
      <c r="T114" s="501"/>
      <c r="U114" s="213">
        <v>23</v>
      </c>
      <c r="V114" s="213">
        <v>1724.93551160791</v>
      </c>
      <c r="W114" s="214">
        <f t="shared" si="124"/>
        <v>74.997196156865655</v>
      </c>
      <c r="X114" s="211">
        <f t="shared" si="133"/>
        <v>5</v>
      </c>
      <c r="Y114" s="501"/>
      <c r="Z114" s="213">
        <v>23</v>
      </c>
      <c r="AA114" s="213">
        <v>1725.0581846392508</v>
      </c>
      <c r="AB114" s="214">
        <f t="shared" si="125"/>
        <v>75.002529766923956</v>
      </c>
      <c r="AC114" s="211">
        <f t="shared" si="134"/>
        <v>5</v>
      </c>
      <c r="AD114" s="501"/>
      <c r="AE114" s="213">
        <v>23</v>
      </c>
      <c r="AF114" s="213">
        <v>1725.2459016393459</v>
      </c>
      <c r="AG114" s="214">
        <f t="shared" si="126"/>
        <v>75.010691375623736</v>
      </c>
      <c r="AH114" s="211">
        <f t="shared" si="135"/>
        <v>5</v>
      </c>
      <c r="AI114" s="501"/>
      <c r="AJ114" s="213">
        <v>23</v>
      </c>
      <c r="AK114" s="213">
        <v>1725.3630814565363</v>
      </c>
      <c r="AL114" s="214">
        <f t="shared" si="127"/>
        <v>75.015786150284185</v>
      </c>
      <c r="AM114" s="211">
        <f t="shared" si="136"/>
        <v>5</v>
      </c>
      <c r="AN114" s="501"/>
      <c r="AO114" s="213">
        <v>23</v>
      </c>
      <c r="AP114" s="213">
        <v>1725.6254738438201</v>
      </c>
      <c r="AQ114" s="214">
        <f t="shared" si="128"/>
        <v>75.027194514948704</v>
      </c>
      <c r="AR114" s="211">
        <f t="shared" si="137"/>
        <v>5</v>
      </c>
      <c r="AS114" s="501"/>
      <c r="AT114" s="213">
        <v>23</v>
      </c>
      <c r="AU114" s="213">
        <v>1725.9536275243097</v>
      </c>
      <c r="AV114" s="214">
        <f t="shared" si="129"/>
        <v>75.041462066274335</v>
      </c>
      <c r="AW114" s="211">
        <f t="shared" si="138"/>
        <v>5</v>
      </c>
      <c r="AX114" s="501"/>
    </row>
    <row r="115" spans="2:50" ht="14.25" customHeight="1">
      <c r="B115" s="460"/>
      <c r="C115" s="209">
        <v>9</v>
      </c>
      <c r="D115" s="212" t="s">
        <v>266</v>
      </c>
      <c r="E115" s="209">
        <v>17</v>
      </c>
      <c r="F115" s="209">
        <v>2000</v>
      </c>
      <c r="G115" s="214">
        <f t="shared" si="130"/>
        <v>117.64705882352941</v>
      </c>
      <c r="H115" s="501"/>
      <c r="I115" s="215">
        <f t="shared" si="131"/>
        <v>17</v>
      </c>
      <c r="J115" s="215">
        <f t="shared" si="131"/>
        <v>1718.2172476320204</v>
      </c>
      <c r="K115" s="216">
        <f t="shared" si="131"/>
        <v>101.07160280188354</v>
      </c>
      <c r="L115" s="502"/>
      <c r="M115" s="215">
        <f>RANK(K115, K$107:$K$121)</f>
        <v>1</v>
      </c>
      <c r="N115" s="460"/>
      <c r="O115" s="460"/>
      <c r="P115" s="213">
        <v>17</v>
      </c>
      <c r="Q115" s="213">
        <v>1716.6984732824428</v>
      </c>
      <c r="R115" s="214">
        <f t="shared" si="123"/>
        <v>100.98226313426134</v>
      </c>
      <c r="S115" s="211">
        <f t="shared" si="132"/>
        <v>1</v>
      </c>
      <c r="T115" s="501"/>
      <c r="U115" s="213">
        <v>17</v>
      </c>
      <c r="V115" s="213">
        <v>1717.4226804123714</v>
      </c>
      <c r="W115" s="214">
        <f t="shared" si="124"/>
        <v>101.02486355366891</v>
      </c>
      <c r="X115" s="211">
        <f t="shared" si="133"/>
        <v>1</v>
      </c>
      <c r="Y115" s="501"/>
      <c r="Z115" s="213">
        <v>17</v>
      </c>
      <c r="AA115" s="213">
        <v>1717.6470588235302</v>
      </c>
      <c r="AB115" s="214">
        <f t="shared" si="125"/>
        <v>101.03806228373708</v>
      </c>
      <c r="AC115" s="211">
        <f t="shared" si="134"/>
        <v>1</v>
      </c>
      <c r="AD115" s="501"/>
      <c r="AE115" s="213">
        <v>17</v>
      </c>
      <c r="AF115" s="213">
        <v>1718.403247631936</v>
      </c>
      <c r="AG115" s="214">
        <f t="shared" si="126"/>
        <v>101.08254397834918</v>
      </c>
      <c r="AH115" s="211">
        <f t="shared" si="135"/>
        <v>1</v>
      </c>
      <c r="AI115" s="501"/>
      <c r="AJ115" s="213">
        <v>17</v>
      </c>
      <c r="AK115" s="213">
        <v>1718.5746777862037</v>
      </c>
      <c r="AL115" s="214">
        <f t="shared" si="127"/>
        <v>101.0926281050708</v>
      </c>
      <c r="AM115" s="211">
        <f t="shared" si="136"/>
        <v>1</v>
      </c>
      <c r="AN115" s="501"/>
      <c r="AO115" s="213">
        <v>17</v>
      </c>
      <c r="AP115" s="213">
        <v>1719.0454336851792</v>
      </c>
      <c r="AQ115" s="214">
        <f t="shared" si="128"/>
        <v>101.12031962853996</v>
      </c>
      <c r="AR115" s="211">
        <f t="shared" si="137"/>
        <v>1</v>
      </c>
      <c r="AS115" s="501"/>
      <c r="AT115" s="213">
        <v>17</v>
      </c>
      <c r="AU115" s="213">
        <v>1719.7291618024783</v>
      </c>
      <c r="AV115" s="214">
        <f t="shared" si="129"/>
        <v>101.16053892955755</v>
      </c>
      <c r="AW115" s="211">
        <f t="shared" si="138"/>
        <v>1</v>
      </c>
      <c r="AX115" s="501"/>
    </row>
    <row r="116" spans="2:50" ht="14.25" customHeight="1">
      <c r="B116" s="460"/>
      <c r="C116" s="209">
        <v>10</v>
      </c>
      <c r="D116" s="212" t="s">
        <v>259</v>
      </c>
      <c r="E116" s="209">
        <v>22</v>
      </c>
      <c r="F116" s="209">
        <v>2000</v>
      </c>
      <c r="G116" s="214">
        <f t="shared" si="130"/>
        <v>90.909090909090907</v>
      </c>
      <c r="H116" s="501"/>
      <c r="I116" s="215">
        <f t="shared" si="131"/>
        <v>22</v>
      </c>
      <c r="J116" s="215">
        <f t="shared" si="131"/>
        <v>1704.7469908028943</v>
      </c>
      <c r="K116" s="216">
        <f t="shared" si="131"/>
        <v>77.488499581949753</v>
      </c>
      <c r="L116" s="502"/>
      <c r="M116" s="215">
        <f>RANK(K116, K$107:$K$121)</f>
        <v>4</v>
      </c>
      <c r="N116" s="460"/>
      <c r="O116" s="460"/>
      <c r="P116" s="213">
        <v>22</v>
      </c>
      <c r="Q116" s="213">
        <v>1703.8167938931297</v>
      </c>
      <c r="R116" s="214">
        <f t="shared" si="123"/>
        <v>77.446217904233166</v>
      </c>
      <c r="S116" s="211">
        <f t="shared" si="132"/>
        <v>4</v>
      </c>
      <c r="T116" s="501"/>
      <c r="U116" s="213">
        <v>22</v>
      </c>
      <c r="V116" s="213">
        <v>1704.5936395759652</v>
      </c>
      <c r="W116" s="214">
        <f t="shared" si="124"/>
        <v>77.481529071634782</v>
      </c>
      <c r="X116" s="211">
        <f t="shared" si="133"/>
        <v>4</v>
      </c>
      <c r="Y116" s="501"/>
      <c r="Z116" s="213">
        <v>22</v>
      </c>
      <c r="AA116" s="213">
        <v>1703.28358208955</v>
      </c>
      <c r="AB116" s="214">
        <f t="shared" si="125"/>
        <v>77.42198100407046</v>
      </c>
      <c r="AC116" s="211">
        <f t="shared" si="134"/>
        <v>4</v>
      </c>
      <c r="AD116" s="501"/>
      <c r="AE116" s="213">
        <v>22</v>
      </c>
      <c r="AF116" s="213">
        <v>1703.8167938931338</v>
      </c>
      <c r="AG116" s="214">
        <f t="shared" si="126"/>
        <v>77.44621790423335</v>
      </c>
      <c r="AH116" s="211">
        <f t="shared" si="135"/>
        <v>4</v>
      </c>
      <c r="AI116" s="501"/>
      <c r="AJ116" s="213">
        <v>22</v>
      </c>
      <c r="AK116" s="213">
        <v>1703.3953997809413</v>
      </c>
      <c r="AL116" s="214">
        <f t="shared" si="127"/>
        <v>77.427063626406422</v>
      </c>
      <c r="AM116" s="211">
        <f t="shared" si="136"/>
        <v>4</v>
      </c>
      <c r="AN116" s="501"/>
      <c r="AO116" s="213">
        <v>22</v>
      </c>
      <c r="AP116" s="213">
        <v>1703.602726387538</v>
      </c>
      <c r="AQ116" s="214">
        <f t="shared" si="128"/>
        <v>77.436487563069917</v>
      </c>
      <c r="AR116" s="211">
        <f t="shared" si="137"/>
        <v>4</v>
      </c>
      <c r="AS116" s="501"/>
      <c r="AT116" s="213">
        <v>22</v>
      </c>
      <c r="AU116" s="213">
        <v>1710.7200000000039</v>
      </c>
      <c r="AV116" s="214">
        <f t="shared" si="129"/>
        <v>77.760000000000176</v>
      </c>
      <c r="AW116" s="211">
        <f t="shared" si="138"/>
        <v>4</v>
      </c>
      <c r="AX116" s="501"/>
    </row>
    <row r="117" spans="2:50" ht="14.25" customHeight="1">
      <c r="B117" s="460"/>
      <c r="C117" s="209">
        <v>11</v>
      </c>
      <c r="D117" s="212" t="s">
        <v>268</v>
      </c>
      <c r="E117" s="209">
        <v>20</v>
      </c>
      <c r="F117" s="209">
        <v>2000</v>
      </c>
      <c r="G117" s="214">
        <f t="shared" si="130"/>
        <v>100</v>
      </c>
      <c r="H117" s="501"/>
      <c r="I117" s="215">
        <f t="shared" si="131"/>
        <v>20</v>
      </c>
      <c r="J117" s="215">
        <f t="shared" si="131"/>
        <v>1696.7868057173202</v>
      </c>
      <c r="K117" s="216">
        <f t="shared" si="131"/>
        <v>84.839340285866001</v>
      </c>
      <c r="L117" s="502"/>
      <c r="M117" s="215">
        <f>RANK(K117, K$107:$K$121)</f>
        <v>2</v>
      </c>
      <c r="N117" s="460"/>
      <c r="O117" s="460"/>
      <c r="P117" s="213">
        <v>20</v>
      </c>
      <c r="Q117" s="213">
        <v>1661.4215341308939</v>
      </c>
      <c r="R117" s="214">
        <f t="shared" si="123"/>
        <v>83.071076706544687</v>
      </c>
      <c r="S117" s="211">
        <f t="shared" si="132"/>
        <v>2</v>
      </c>
      <c r="T117" s="501"/>
      <c r="U117" s="213">
        <v>20</v>
      </c>
      <c r="V117" s="213">
        <v>1679.3977415307406</v>
      </c>
      <c r="W117" s="214">
        <f t="shared" si="124"/>
        <v>83.969887076537034</v>
      </c>
      <c r="X117" s="211">
        <f t="shared" si="133"/>
        <v>2</v>
      </c>
      <c r="Y117" s="501"/>
      <c r="Z117" s="213">
        <v>20</v>
      </c>
      <c r="AA117" s="213">
        <v>1692.3016955759103</v>
      </c>
      <c r="AB117" s="214">
        <f t="shared" si="125"/>
        <v>84.61508477879552</v>
      </c>
      <c r="AC117" s="211">
        <f t="shared" si="134"/>
        <v>2</v>
      </c>
      <c r="AD117" s="501"/>
      <c r="AE117" s="213">
        <v>20</v>
      </c>
      <c r="AF117" s="213">
        <v>1699.3700787401594</v>
      </c>
      <c r="AG117" s="214">
        <f t="shared" si="126"/>
        <v>84.968503937007966</v>
      </c>
      <c r="AH117" s="211">
        <f t="shared" si="135"/>
        <v>2</v>
      </c>
      <c r="AI117" s="501"/>
      <c r="AJ117" s="213">
        <v>20</v>
      </c>
      <c r="AK117" s="213">
        <v>1712.2555769760406</v>
      </c>
      <c r="AL117" s="214">
        <f t="shared" si="127"/>
        <v>85.612778848802037</v>
      </c>
      <c r="AM117" s="211">
        <f t="shared" si="136"/>
        <v>2</v>
      </c>
      <c r="AN117" s="501"/>
      <c r="AO117" s="213">
        <v>20</v>
      </c>
      <c r="AP117" s="213">
        <v>1713.4615384615404</v>
      </c>
      <c r="AQ117" s="214">
        <f t="shared" si="128"/>
        <v>85.673076923077019</v>
      </c>
      <c r="AR117" s="211">
        <f t="shared" si="137"/>
        <v>2</v>
      </c>
      <c r="AS117" s="501"/>
      <c r="AT117" s="213">
        <v>20</v>
      </c>
      <c r="AU117" s="213">
        <v>1719.2994746059553</v>
      </c>
      <c r="AV117" s="214">
        <f t="shared" si="129"/>
        <v>85.964973730297771</v>
      </c>
      <c r="AW117" s="211">
        <f t="shared" si="138"/>
        <v>2</v>
      </c>
      <c r="AX117" s="501"/>
    </row>
    <row r="118" spans="2:50" ht="14.25" customHeight="1">
      <c r="B118" s="460"/>
      <c r="C118" s="209">
        <v>12</v>
      </c>
      <c r="D118" s="212"/>
      <c r="E118" s="209"/>
      <c r="F118" s="209"/>
      <c r="G118" s="214"/>
      <c r="H118" s="501"/>
      <c r="I118" s="215"/>
      <c r="J118" s="215"/>
      <c r="K118" s="216"/>
      <c r="L118" s="502"/>
      <c r="M118" s="215"/>
      <c r="N118" s="460"/>
      <c r="O118" s="460"/>
      <c r="P118" s="209"/>
      <c r="Q118" s="209"/>
      <c r="R118" s="214"/>
      <c r="S118" s="211"/>
      <c r="T118" s="501"/>
      <c r="U118" s="209"/>
      <c r="V118" s="209"/>
      <c r="W118" s="214"/>
      <c r="X118" s="211"/>
      <c r="Y118" s="501"/>
      <c r="Z118" s="209"/>
      <c r="AA118" s="209"/>
      <c r="AB118" s="214"/>
      <c r="AC118" s="211"/>
      <c r="AD118" s="501"/>
      <c r="AE118" s="209"/>
      <c r="AF118" s="209"/>
      <c r="AG118" s="214"/>
      <c r="AH118" s="211"/>
      <c r="AI118" s="501"/>
      <c r="AJ118" s="209"/>
      <c r="AK118" s="209"/>
      <c r="AL118" s="214"/>
      <c r="AM118" s="211"/>
      <c r="AN118" s="501"/>
      <c r="AO118" s="209"/>
      <c r="AP118" s="209"/>
      <c r="AQ118" s="214"/>
      <c r="AR118" s="211"/>
      <c r="AS118" s="501"/>
      <c r="AT118" s="209"/>
      <c r="AU118" s="209"/>
      <c r="AV118" s="214"/>
      <c r="AW118" s="211"/>
      <c r="AX118" s="501"/>
    </row>
    <row r="119" spans="2:50" ht="14.25" customHeight="1">
      <c r="B119" s="460"/>
      <c r="C119" s="209">
        <v>13</v>
      </c>
      <c r="D119" s="212"/>
      <c r="E119" s="209"/>
      <c r="F119" s="209"/>
      <c r="G119" s="214"/>
      <c r="H119" s="501"/>
      <c r="I119" s="215"/>
      <c r="J119" s="215"/>
      <c r="K119" s="216"/>
      <c r="L119" s="502"/>
      <c r="M119" s="215"/>
      <c r="N119" s="460"/>
      <c r="O119" s="460"/>
      <c r="P119" s="209"/>
      <c r="Q119" s="209"/>
      <c r="R119" s="214"/>
      <c r="S119" s="211"/>
      <c r="T119" s="501"/>
      <c r="U119" s="209"/>
      <c r="V119" s="209"/>
      <c r="W119" s="214"/>
      <c r="X119" s="211"/>
      <c r="Y119" s="501"/>
      <c r="Z119" s="209"/>
      <c r="AA119" s="209"/>
      <c r="AB119" s="214"/>
      <c r="AC119" s="211"/>
      <c r="AD119" s="501"/>
      <c r="AE119" s="209"/>
      <c r="AF119" s="209"/>
      <c r="AG119" s="214"/>
      <c r="AH119" s="211"/>
      <c r="AI119" s="501"/>
      <c r="AJ119" s="209"/>
      <c r="AK119" s="209"/>
      <c r="AL119" s="214"/>
      <c r="AM119" s="211"/>
      <c r="AN119" s="501"/>
      <c r="AO119" s="209"/>
      <c r="AP119" s="209"/>
      <c r="AQ119" s="214"/>
      <c r="AR119" s="211"/>
      <c r="AS119" s="501"/>
      <c r="AT119" s="209"/>
      <c r="AU119" s="209"/>
      <c r="AV119" s="214"/>
      <c r="AW119" s="211"/>
      <c r="AX119" s="501"/>
    </row>
    <row r="120" spans="2:50" ht="14.25" customHeight="1">
      <c r="B120" s="460"/>
      <c r="C120" s="209">
        <v>14</v>
      </c>
      <c r="D120" s="212"/>
      <c r="E120" s="209"/>
      <c r="F120" s="209"/>
      <c r="G120" s="214"/>
      <c r="H120" s="501"/>
      <c r="I120" s="215"/>
      <c r="J120" s="215"/>
      <c r="K120" s="216"/>
      <c r="L120" s="502"/>
      <c r="M120" s="215"/>
      <c r="N120" s="460"/>
      <c r="O120" s="460"/>
      <c r="P120" s="209"/>
      <c r="Q120" s="209"/>
      <c r="R120" s="214"/>
      <c r="S120" s="211"/>
      <c r="T120" s="501"/>
      <c r="U120" s="209"/>
      <c r="V120" s="209"/>
      <c r="W120" s="214"/>
      <c r="X120" s="211"/>
      <c r="Y120" s="501"/>
      <c r="Z120" s="209"/>
      <c r="AA120" s="209"/>
      <c r="AB120" s="214"/>
      <c r="AC120" s="211"/>
      <c r="AD120" s="501"/>
      <c r="AE120" s="209"/>
      <c r="AF120" s="209"/>
      <c r="AG120" s="214"/>
      <c r="AH120" s="211"/>
      <c r="AI120" s="501"/>
      <c r="AJ120" s="209"/>
      <c r="AK120" s="209"/>
      <c r="AL120" s="214"/>
      <c r="AM120" s="211"/>
      <c r="AN120" s="501"/>
      <c r="AO120" s="209"/>
      <c r="AP120" s="209"/>
      <c r="AQ120" s="214"/>
      <c r="AR120" s="211"/>
      <c r="AS120" s="501"/>
      <c r="AT120" s="209"/>
      <c r="AU120" s="209"/>
      <c r="AV120" s="214"/>
      <c r="AW120" s="211"/>
      <c r="AX120" s="501"/>
    </row>
    <row r="121" spans="2:50" ht="14.25" customHeight="1">
      <c r="B121" s="460"/>
      <c r="C121" s="209">
        <v>15</v>
      </c>
      <c r="D121" s="212"/>
      <c r="E121" s="209"/>
      <c r="F121" s="209"/>
      <c r="G121" s="214"/>
      <c r="H121" s="501"/>
      <c r="I121" s="215"/>
      <c r="J121" s="215"/>
      <c r="K121" s="216"/>
      <c r="L121" s="502"/>
      <c r="M121" s="215"/>
      <c r="N121" s="460"/>
      <c r="O121" s="460"/>
      <c r="P121" s="209"/>
      <c r="Q121" s="213"/>
      <c r="R121" s="214"/>
      <c r="S121" s="211"/>
      <c r="T121" s="501"/>
      <c r="U121" s="209"/>
      <c r="V121" s="213"/>
      <c r="W121" s="214"/>
      <c r="X121" s="211"/>
      <c r="Y121" s="501"/>
      <c r="Z121" s="209"/>
      <c r="AA121" s="213"/>
      <c r="AB121" s="214"/>
      <c r="AC121" s="211"/>
      <c r="AD121" s="501"/>
      <c r="AE121" s="209"/>
      <c r="AF121" s="213"/>
      <c r="AG121" s="214"/>
      <c r="AH121" s="211"/>
      <c r="AI121" s="501"/>
      <c r="AJ121" s="209"/>
      <c r="AK121" s="213"/>
      <c r="AL121" s="214"/>
      <c r="AM121" s="211"/>
      <c r="AN121" s="501"/>
      <c r="AO121" s="209"/>
      <c r="AP121" s="213"/>
      <c r="AQ121" s="214"/>
      <c r="AR121" s="211"/>
      <c r="AS121" s="501"/>
      <c r="AT121" s="209"/>
      <c r="AU121" s="213"/>
      <c r="AV121" s="214"/>
      <c r="AW121" s="211"/>
      <c r="AX121" s="501"/>
    </row>
    <row r="122" spans="2:50" ht="14.25" customHeight="1" collapsed="1">
      <c r="B122" s="552" t="s">
        <v>206</v>
      </c>
      <c r="C122" s="503"/>
      <c r="D122" s="503"/>
      <c r="E122" s="503"/>
      <c r="F122" s="503"/>
      <c r="G122" s="503"/>
      <c r="H122" s="503"/>
      <c r="I122" s="503"/>
      <c r="J122" s="503"/>
      <c r="K122" s="503"/>
      <c r="L122" s="503"/>
      <c r="M122" s="504"/>
      <c r="N122" s="521" t="s">
        <v>128</v>
      </c>
      <c r="O122" s="521" t="s">
        <v>77</v>
      </c>
      <c r="P122" s="559">
        <f>AT102+1</f>
        <v>45909</v>
      </c>
      <c r="Q122" s="560"/>
      <c r="R122" s="560"/>
      <c r="S122" s="560"/>
      <c r="T122" s="560"/>
      <c r="U122" s="561">
        <f>P122+1</f>
        <v>45910</v>
      </c>
      <c r="V122" s="562"/>
      <c r="W122" s="562"/>
      <c r="X122" s="562"/>
      <c r="Y122" s="562"/>
      <c r="Z122" s="559">
        <f t="shared" ref="Z122" si="139">U122+1</f>
        <v>45911</v>
      </c>
      <c r="AA122" s="560"/>
      <c r="AB122" s="560"/>
      <c r="AC122" s="560"/>
      <c r="AD122" s="560"/>
      <c r="AE122" s="561">
        <f t="shared" ref="AE122" si="140">Z122+1</f>
        <v>45912</v>
      </c>
      <c r="AF122" s="562"/>
      <c r="AG122" s="562"/>
      <c r="AH122" s="562"/>
      <c r="AI122" s="562"/>
      <c r="AJ122" s="563">
        <f t="shared" ref="AJ122" si="141">AE122+1</f>
        <v>45913</v>
      </c>
      <c r="AK122" s="564"/>
      <c r="AL122" s="564"/>
      <c r="AM122" s="564"/>
      <c r="AN122" s="565"/>
      <c r="AO122" s="561">
        <f t="shared" ref="AO122" si="142">AJ122+1</f>
        <v>45914</v>
      </c>
      <c r="AP122" s="562"/>
      <c r="AQ122" s="562"/>
      <c r="AR122" s="562"/>
      <c r="AS122" s="562"/>
      <c r="AT122" s="563">
        <f t="shared" ref="AT122" si="143">AO122+1</f>
        <v>45915</v>
      </c>
      <c r="AU122" s="564"/>
      <c r="AV122" s="564"/>
      <c r="AW122" s="564"/>
      <c r="AX122" s="565"/>
    </row>
    <row r="123" spans="2:50" ht="14.25" customHeight="1">
      <c r="B123" s="505"/>
      <c r="C123" s="505"/>
      <c r="D123" s="505"/>
      <c r="E123" s="505"/>
      <c r="F123" s="505"/>
      <c r="G123" s="505"/>
      <c r="H123" s="505"/>
      <c r="I123" s="505"/>
      <c r="J123" s="505"/>
      <c r="K123" s="505"/>
      <c r="L123" s="505"/>
      <c r="M123" s="506"/>
      <c r="N123" s="523"/>
      <c r="O123" s="523"/>
      <c r="P123" s="566">
        <f>P122</f>
        <v>45909</v>
      </c>
      <c r="Q123" s="566"/>
      <c r="R123" s="566"/>
      <c r="S123" s="566"/>
      <c r="T123" s="566"/>
      <c r="U123" s="567">
        <f>U122</f>
        <v>45910</v>
      </c>
      <c r="V123" s="567"/>
      <c r="W123" s="567"/>
      <c r="X123" s="567"/>
      <c r="Y123" s="567"/>
      <c r="Z123" s="566">
        <f t="shared" ref="Z123" si="144">Z122</f>
        <v>45911</v>
      </c>
      <c r="AA123" s="566"/>
      <c r="AB123" s="566"/>
      <c r="AC123" s="566"/>
      <c r="AD123" s="566"/>
      <c r="AE123" s="567">
        <f t="shared" ref="AE123" si="145">AE122</f>
        <v>45912</v>
      </c>
      <c r="AF123" s="567"/>
      <c r="AG123" s="567"/>
      <c r="AH123" s="567"/>
      <c r="AI123" s="567"/>
      <c r="AJ123" s="568">
        <f t="shared" ref="AJ123" si="146">AJ122</f>
        <v>45913</v>
      </c>
      <c r="AK123" s="569"/>
      <c r="AL123" s="569"/>
      <c r="AM123" s="569"/>
      <c r="AN123" s="570"/>
      <c r="AO123" s="567">
        <f t="shared" ref="AO123" si="147">AO122</f>
        <v>45914</v>
      </c>
      <c r="AP123" s="567"/>
      <c r="AQ123" s="567"/>
      <c r="AR123" s="567"/>
      <c r="AS123" s="567"/>
      <c r="AT123" s="568">
        <f t="shared" ref="AT123" si="148">AT122</f>
        <v>45915</v>
      </c>
      <c r="AU123" s="569"/>
      <c r="AV123" s="569"/>
      <c r="AW123" s="569"/>
      <c r="AX123" s="570"/>
    </row>
    <row r="124" spans="2:50" ht="14.25" customHeight="1">
      <c r="B124" s="460" t="s">
        <v>129</v>
      </c>
      <c r="C124" s="460" t="s">
        <v>130</v>
      </c>
      <c r="D124" s="460"/>
      <c r="E124" s="460" t="s">
        <v>131</v>
      </c>
      <c r="F124" s="460"/>
      <c r="G124" s="460"/>
      <c r="H124" s="460" t="s">
        <v>132</v>
      </c>
      <c r="I124" s="499" t="s">
        <v>133</v>
      </c>
      <c r="J124" s="499"/>
      <c r="K124" s="499"/>
      <c r="L124" s="499" t="s">
        <v>132</v>
      </c>
      <c r="M124" s="499" t="s">
        <v>134</v>
      </c>
      <c r="N124" s="460"/>
      <c r="O124" s="460" t="s">
        <v>135</v>
      </c>
      <c r="P124" s="460" t="s">
        <v>136</v>
      </c>
      <c r="Q124" s="460"/>
      <c r="R124" s="460"/>
      <c r="S124" s="460"/>
      <c r="T124" s="460" t="s">
        <v>132</v>
      </c>
      <c r="U124" s="460" t="s">
        <v>136</v>
      </c>
      <c r="V124" s="460"/>
      <c r="W124" s="460"/>
      <c r="X124" s="460"/>
      <c r="Y124" s="460" t="s">
        <v>132</v>
      </c>
      <c r="Z124" s="460" t="s">
        <v>136</v>
      </c>
      <c r="AA124" s="460"/>
      <c r="AB124" s="460"/>
      <c r="AC124" s="460"/>
      <c r="AD124" s="460" t="s">
        <v>132</v>
      </c>
      <c r="AE124" s="460" t="s">
        <v>136</v>
      </c>
      <c r="AF124" s="460"/>
      <c r="AG124" s="460"/>
      <c r="AH124" s="460"/>
      <c r="AI124" s="460" t="s">
        <v>132</v>
      </c>
      <c r="AJ124" s="460" t="s">
        <v>136</v>
      </c>
      <c r="AK124" s="460"/>
      <c r="AL124" s="460"/>
      <c r="AM124" s="460"/>
      <c r="AN124" s="460" t="s">
        <v>132</v>
      </c>
      <c r="AO124" s="460" t="s">
        <v>136</v>
      </c>
      <c r="AP124" s="460"/>
      <c r="AQ124" s="460"/>
      <c r="AR124" s="460"/>
      <c r="AS124" s="460" t="s">
        <v>132</v>
      </c>
      <c r="AT124" s="460" t="s">
        <v>136</v>
      </c>
      <c r="AU124" s="460"/>
      <c r="AV124" s="460"/>
      <c r="AW124" s="460"/>
      <c r="AX124" s="460" t="s">
        <v>132</v>
      </c>
    </row>
    <row r="125" spans="2:50" ht="14.25" customHeight="1">
      <c r="B125" s="460"/>
      <c r="C125" s="460"/>
      <c r="D125" s="460"/>
      <c r="E125" s="460" t="s">
        <v>137</v>
      </c>
      <c r="F125" s="460"/>
      <c r="G125" s="460"/>
      <c r="H125" s="460"/>
      <c r="I125" s="499" t="s">
        <v>137</v>
      </c>
      <c r="J125" s="499"/>
      <c r="K125" s="499"/>
      <c r="L125" s="499"/>
      <c r="M125" s="499"/>
      <c r="N125" s="460"/>
      <c r="O125" s="460"/>
      <c r="P125" s="460" t="s">
        <v>138</v>
      </c>
      <c r="Q125" s="460"/>
      <c r="R125" s="460"/>
      <c r="S125" s="460"/>
      <c r="T125" s="460"/>
      <c r="U125" s="460" t="s">
        <v>138</v>
      </c>
      <c r="V125" s="460"/>
      <c r="W125" s="460"/>
      <c r="X125" s="460"/>
      <c r="Y125" s="460"/>
      <c r="Z125" s="460" t="s">
        <v>138</v>
      </c>
      <c r="AA125" s="460"/>
      <c r="AB125" s="460"/>
      <c r="AC125" s="460"/>
      <c r="AD125" s="460"/>
      <c r="AE125" s="460" t="s">
        <v>138</v>
      </c>
      <c r="AF125" s="460"/>
      <c r="AG125" s="460"/>
      <c r="AH125" s="460"/>
      <c r="AI125" s="460"/>
      <c r="AJ125" s="460" t="s">
        <v>138</v>
      </c>
      <c r="AK125" s="460"/>
      <c r="AL125" s="460"/>
      <c r="AM125" s="460"/>
      <c r="AN125" s="460"/>
      <c r="AO125" s="460" t="s">
        <v>138</v>
      </c>
      <c r="AP125" s="460"/>
      <c r="AQ125" s="460"/>
      <c r="AR125" s="460"/>
      <c r="AS125" s="460"/>
      <c r="AT125" s="460" t="s">
        <v>138</v>
      </c>
      <c r="AU125" s="460"/>
      <c r="AV125" s="460"/>
      <c r="AW125" s="460"/>
      <c r="AX125" s="460"/>
    </row>
    <row r="126" spans="2:50" ht="14.25" customHeight="1">
      <c r="B126" s="460"/>
      <c r="C126" s="460"/>
      <c r="D126" s="460"/>
      <c r="E126" s="209" t="s">
        <v>139</v>
      </c>
      <c r="F126" s="209" t="s">
        <v>140</v>
      </c>
      <c r="G126" s="209" t="s">
        <v>141</v>
      </c>
      <c r="H126" s="460"/>
      <c r="I126" s="210" t="s">
        <v>139</v>
      </c>
      <c r="J126" s="210" t="s">
        <v>140</v>
      </c>
      <c r="K126" s="210" t="s">
        <v>141</v>
      </c>
      <c r="L126" s="499"/>
      <c r="M126" s="499"/>
      <c r="N126" s="460"/>
      <c r="O126" s="460"/>
      <c r="P126" s="209" t="s">
        <v>139</v>
      </c>
      <c r="Q126" s="209" t="s">
        <v>140</v>
      </c>
      <c r="R126" s="209" t="s">
        <v>141</v>
      </c>
      <c r="S126" s="211" t="s">
        <v>134</v>
      </c>
      <c r="T126" s="460"/>
      <c r="U126" s="209" t="s">
        <v>139</v>
      </c>
      <c r="V126" s="209" t="s">
        <v>140</v>
      </c>
      <c r="W126" s="209" t="s">
        <v>141</v>
      </c>
      <c r="X126" s="211" t="s">
        <v>134</v>
      </c>
      <c r="Y126" s="460"/>
      <c r="Z126" s="209" t="s">
        <v>139</v>
      </c>
      <c r="AA126" s="209" t="s">
        <v>140</v>
      </c>
      <c r="AB126" s="209" t="s">
        <v>141</v>
      </c>
      <c r="AC126" s="211" t="s">
        <v>134</v>
      </c>
      <c r="AD126" s="460"/>
      <c r="AE126" s="209" t="s">
        <v>139</v>
      </c>
      <c r="AF126" s="209" t="s">
        <v>140</v>
      </c>
      <c r="AG126" s="209" t="s">
        <v>141</v>
      </c>
      <c r="AH126" s="211" t="s">
        <v>134</v>
      </c>
      <c r="AI126" s="460"/>
      <c r="AJ126" s="209" t="s">
        <v>139</v>
      </c>
      <c r="AK126" s="209" t="s">
        <v>140</v>
      </c>
      <c r="AL126" s="209" t="s">
        <v>141</v>
      </c>
      <c r="AM126" s="211" t="s">
        <v>134</v>
      </c>
      <c r="AN126" s="460"/>
      <c r="AO126" s="209" t="s">
        <v>139</v>
      </c>
      <c r="AP126" s="209" t="s">
        <v>140</v>
      </c>
      <c r="AQ126" s="209" t="s">
        <v>141</v>
      </c>
      <c r="AR126" s="211" t="s">
        <v>134</v>
      </c>
      <c r="AS126" s="460"/>
      <c r="AT126" s="209" t="s">
        <v>139</v>
      </c>
      <c r="AU126" s="209" t="s">
        <v>140</v>
      </c>
      <c r="AV126" s="209" t="s">
        <v>141</v>
      </c>
      <c r="AW126" s="211" t="s">
        <v>134</v>
      </c>
      <c r="AX126" s="460"/>
    </row>
    <row r="127" spans="2:50" ht="14.25" customHeight="1">
      <c r="B127" s="460" t="s">
        <v>249</v>
      </c>
      <c r="C127" s="209">
        <v>1</v>
      </c>
      <c r="D127" s="212" t="s">
        <v>250</v>
      </c>
      <c r="E127" s="209">
        <v>26</v>
      </c>
      <c r="F127" s="209">
        <v>2000</v>
      </c>
      <c r="G127" s="214">
        <f t="shared" ref="G127:G137" si="149">F127/E127</f>
        <v>76.92307692307692</v>
      </c>
      <c r="H127" s="501">
        <f>AVERAGE(F127:F141)</f>
        <v>2000</v>
      </c>
      <c r="I127" s="215">
        <f>AVERAGE(P127,U127,Z127,AE127,AJ127,AO127,AT127)</f>
        <v>26</v>
      </c>
      <c r="J127" s="215">
        <f>AVERAGE(Q127,V127,AA127,AF127,AK127,AP127,AU127)</f>
        <v>1749.4621102843059</v>
      </c>
      <c r="K127" s="216">
        <f>AVERAGE(R127,W127,AB127,AG127,AL127,AQ127,AV127)</f>
        <v>67.287004241704068</v>
      </c>
      <c r="L127" s="502">
        <f>IFERROR(AVERAGE(K127:K141),"-")</f>
        <v>76.209164659903735</v>
      </c>
      <c r="M127" s="215">
        <f>RANK(K127, K$127:$K$141)</f>
        <v>9</v>
      </c>
      <c r="N127" s="460"/>
      <c r="O127" s="460"/>
      <c r="P127" s="213">
        <v>26</v>
      </c>
      <c r="Q127" s="213">
        <v>1748.1161210623845</v>
      </c>
      <c r="R127" s="214">
        <f t="shared" ref="R127:R137" si="150">Q127/P127</f>
        <v>67.235235425476333</v>
      </c>
      <c r="S127" s="211">
        <f>RANK(R127, R$127:R$141)</f>
        <v>9</v>
      </c>
      <c r="T127" s="501">
        <f>AVERAGE(R127:R141)</f>
        <v>76.104105308307368</v>
      </c>
      <c r="U127" s="213">
        <v>26</v>
      </c>
      <c r="V127" s="213">
        <v>1748.1972825505507</v>
      </c>
      <c r="W127" s="214">
        <f t="shared" ref="W127:W137" si="151">V127/U127</f>
        <v>67.23835702117502</v>
      </c>
      <c r="X127" s="211">
        <f>RANK(W127, W$127:W$141)</f>
        <v>9</v>
      </c>
      <c r="Y127" s="501">
        <f>AVERAGE(W127:W141)</f>
        <v>76.16236384192554</v>
      </c>
      <c r="Z127" s="213">
        <v>26</v>
      </c>
      <c r="AA127" s="213">
        <v>1748.559180757323</v>
      </c>
      <c r="AB127" s="214">
        <f t="shared" ref="AB127:AB137" si="152">AA127/Z127</f>
        <v>67.252276182973958</v>
      </c>
      <c r="AC127" s="211">
        <f>RANK(AB127, AB$127:AB$141)</f>
        <v>9</v>
      </c>
      <c r="AD127" s="501">
        <f>AVERAGE(AB127:AB141)</f>
        <v>76.172175584639021</v>
      </c>
      <c r="AE127" s="213">
        <v>26</v>
      </c>
      <c r="AF127" s="213">
        <v>1748.685303072238</v>
      </c>
      <c r="AG127" s="214">
        <f t="shared" ref="AG127:AG137" si="153">AF127/AE127</f>
        <v>67.257127041239926</v>
      </c>
      <c r="AH127" s="211">
        <f>RANK(AG127, AG$127:AG$141)</f>
        <v>9</v>
      </c>
      <c r="AI127" s="501">
        <f>AVERAGE(AG127:AG141)</f>
        <v>76.174064861869724</v>
      </c>
      <c r="AJ127" s="213">
        <v>26</v>
      </c>
      <c r="AK127" s="213">
        <v>1748.9328474752733</v>
      </c>
      <c r="AL127" s="214">
        <f t="shared" ref="AL127:AL137" si="154">AK127/AJ127</f>
        <v>67.266647979818202</v>
      </c>
      <c r="AM127" s="211">
        <f>RANK(AL127, AL$127:AL$141)</f>
        <v>9</v>
      </c>
      <c r="AN127" s="501">
        <f>AVERAGE(AL127:AL141)</f>
        <v>76.244073884513227</v>
      </c>
      <c r="AO127" s="213">
        <v>26</v>
      </c>
      <c r="AP127" s="213">
        <v>1750.3448275862067</v>
      </c>
      <c r="AQ127" s="214">
        <f t="shared" ref="AQ127:AQ137" si="155">AP127/AO127</f>
        <v>67.320954907161791</v>
      </c>
      <c r="AR127" s="211">
        <f>RANK(AQ127, AQ$127:AQ$141)</f>
        <v>8</v>
      </c>
      <c r="AS127" s="501">
        <f>AVERAGE(AQ127:AQ141)</f>
        <v>76.087290937567715</v>
      </c>
      <c r="AT127" s="213">
        <v>26</v>
      </c>
      <c r="AU127" s="213">
        <v>1753.3992094861658</v>
      </c>
      <c r="AV127" s="214">
        <f t="shared" ref="AV127:AV137" si="156">AU127/AT127</f>
        <v>67.438431134083302</v>
      </c>
      <c r="AW127" s="211">
        <f>RANK(AV127, AV$127:AV$141)</f>
        <v>8</v>
      </c>
      <c r="AX127" s="501">
        <f>AVERAGE(AV127:AV141)</f>
        <v>76.179090804450539</v>
      </c>
    </row>
    <row r="128" spans="2:50" ht="14.25" customHeight="1">
      <c r="B128" s="460"/>
      <c r="C128" s="209">
        <v>2</v>
      </c>
      <c r="D128" s="212" t="s">
        <v>251</v>
      </c>
      <c r="E128" s="209">
        <v>26</v>
      </c>
      <c r="F128" s="209">
        <v>2000</v>
      </c>
      <c r="G128" s="214">
        <f t="shared" si="149"/>
        <v>76.92307692307692</v>
      </c>
      <c r="H128" s="501"/>
      <c r="I128" s="215">
        <f t="shared" ref="I128:K137" si="157">AVERAGE(P128,U128,Z128,AE128,AJ128,AO128,AT128)</f>
        <v>26</v>
      </c>
      <c r="J128" s="215">
        <f t="shared" si="157"/>
        <v>1721.1790112716681</v>
      </c>
      <c r="K128" s="216">
        <f t="shared" si="157"/>
        <v>66.199192741217999</v>
      </c>
      <c r="L128" s="502"/>
      <c r="M128" s="215">
        <f>RANK(K128, K$127:$K$141)</f>
        <v>10</v>
      </c>
      <c r="N128" s="460"/>
      <c r="O128" s="460"/>
      <c r="P128" s="213">
        <v>26</v>
      </c>
      <c r="Q128" s="213">
        <v>1717.6672384219555</v>
      </c>
      <c r="R128" s="214">
        <f t="shared" si="150"/>
        <v>66.064124554690594</v>
      </c>
      <c r="S128" s="211">
        <f t="shared" ref="S128:S137" si="158">RANK(R128, R$127:R$141)</f>
        <v>10</v>
      </c>
      <c r="T128" s="501"/>
      <c r="U128" s="213">
        <v>26</v>
      </c>
      <c r="V128" s="213">
        <v>1720.5333333333333</v>
      </c>
      <c r="W128" s="214">
        <f t="shared" si="151"/>
        <v>66.174358974358967</v>
      </c>
      <c r="X128" s="211">
        <f t="shared" ref="X128:X137" si="159">RANK(W128, W$127:W$141)</f>
        <v>10</v>
      </c>
      <c r="Y128" s="501"/>
      <c r="Z128" s="213">
        <v>26</v>
      </c>
      <c r="AA128" s="213">
        <v>1721.1249182472204</v>
      </c>
      <c r="AB128" s="214">
        <f t="shared" si="152"/>
        <v>66.197112240277704</v>
      </c>
      <c r="AC128" s="211">
        <f t="shared" ref="AC128:AC137" si="160">RANK(AB128, AB$127:AB$141)</f>
        <v>10</v>
      </c>
      <c r="AD128" s="501"/>
      <c r="AE128" s="213">
        <v>26</v>
      </c>
      <c r="AF128" s="213">
        <v>1721.3695395513553</v>
      </c>
      <c r="AG128" s="214">
        <f t="shared" si="153"/>
        <v>66.206520751975205</v>
      </c>
      <c r="AH128" s="211">
        <f t="shared" ref="AH128:AH137" si="161">RANK(AG128, AG$127:AG$141)</f>
        <v>10</v>
      </c>
      <c r="AI128" s="501"/>
      <c r="AJ128" s="213">
        <v>26</v>
      </c>
      <c r="AK128" s="213">
        <v>1721.84786384161</v>
      </c>
      <c r="AL128" s="214">
        <f t="shared" si="154"/>
        <v>66.22491784006192</v>
      </c>
      <c r="AM128" s="211">
        <f t="shared" ref="AM128:AM137" si="162">RANK(AL128, AL$127:AL$141)</f>
        <v>10</v>
      </c>
      <c r="AN128" s="501"/>
      <c r="AO128" s="213">
        <v>26</v>
      </c>
      <c r="AP128" s="213">
        <v>1722.0452640402332</v>
      </c>
      <c r="AQ128" s="214">
        <f t="shared" si="155"/>
        <v>66.232510155393584</v>
      </c>
      <c r="AR128" s="211">
        <f t="shared" ref="AR128:AR137" si="163">RANK(AQ128, AQ$127:AQ$141)</f>
        <v>9</v>
      </c>
      <c r="AS128" s="501"/>
      <c r="AT128" s="213">
        <v>26</v>
      </c>
      <c r="AU128" s="213">
        <v>1723.664921465969</v>
      </c>
      <c r="AV128" s="214">
        <f t="shared" si="156"/>
        <v>66.294804671768034</v>
      </c>
      <c r="AW128" s="211">
        <f t="shared" ref="AW128:AW137" si="164">RANK(AV128, AV$127:AV$141)</f>
        <v>9</v>
      </c>
      <c r="AX128" s="501"/>
    </row>
    <row r="129" spans="2:50" ht="14.25" customHeight="1">
      <c r="B129" s="460"/>
      <c r="C129" s="209">
        <v>3</v>
      </c>
      <c r="D129" s="212" t="s">
        <v>260</v>
      </c>
      <c r="E129" s="209">
        <v>25</v>
      </c>
      <c r="F129" s="209">
        <v>2000</v>
      </c>
      <c r="G129" s="214">
        <f t="shared" si="149"/>
        <v>80</v>
      </c>
      <c r="H129" s="501"/>
      <c r="I129" s="215">
        <f t="shared" si="157"/>
        <v>25</v>
      </c>
      <c r="J129" s="215">
        <f t="shared" si="157"/>
        <v>1720.8097340602078</v>
      </c>
      <c r="K129" s="216">
        <f t="shared" si="157"/>
        <v>68.832389362408307</v>
      </c>
      <c r="L129" s="502"/>
      <c r="M129" s="215">
        <f>RANK(K129, K$127:$K$141)</f>
        <v>8</v>
      </c>
      <c r="N129" s="460"/>
      <c r="O129" s="460"/>
      <c r="P129" s="213">
        <v>25</v>
      </c>
      <c r="Q129" s="213">
        <v>1717.8631051752895</v>
      </c>
      <c r="R129" s="214">
        <f t="shared" si="150"/>
        <v>68.714524207011578</v>
      </c>
      <c r="S129" s="211">
        <f>RANK(R129, R$127:R$141)</f>
        <v>8</v>
      </c>
      <c r="T129" s="501"/>
      <c r="U129" s="213">
        <v>25</v>
      </c>
      <c r="V129" s="213">
        <v>1720.8625035004209</v>
      </c>
      <c r="W129" s="214">
        <f t="shared" si="151"/>
        <v>68.834500140016829</v>
      </c>
      <c r="X129" s="211">
        <f t="shared" si="159"/>
        <v>8</v>
      </c>
      <c r="Y129" s="501"/>
      <c r="Z129" s="213">
        <v>25</v>
      </c>
      <c r="AA129" s="213">
        <v>1720.8791208791188</v>
      </c>
      <c r="AB129" s="214">
        <f t="shared" si="152"/>
        <v>68.835164835164747</v>
      </c>
      <c r="AC129" s="211">
        <f t="shared" si="160"/>
        <v>8</v>
      </c>
      <c r="AD129" s="501"/>
      <c r="AE129" s="213">
        <v>25</v>
      </c>
      <c r="AF129" s="213">
        <v>1720.6557377049198</v>
      </c>
      <c r="AG129" s="214">
        <f t="shared" si="153"/>
        <v>68.826229508196789</v>
      </c>
      <c r="AH129" s="211">
        <f t="shared" si="161"/>
        <v>8</v>
      </c>
      <c r="AI129" s="501"/>
      <c r="AJ129" s="213">
        <v>25</v>
      </c>
      <c r="AK129" s="213">
        <v>1721.0476491006609</v>
      </c>
      <c r="AL129" s="214">
        <f t="shared" si="154"/>
        <v>68.841905964026438</v>
      </c>
      <c r="AM129" s="211">
        <f t="shared" si="162"/>
        <v>8</v>
      </c>
      <c r="AN129" s="501"/>
      <c r="AO129" s="213">
        <v>25</v>
      </c>
      <c r="AP129" s="213">
        <v>1721.2669683257884</v>
      </c>
      <c r="AQ129" s="214">
        <f t="shared" si="155"/>
        <v>68.850678733031543</v>
      </c>
      <c r="AR129" s="211">
        <f t="shared" si="163"/>
        <v>7</v>
      </c>
      <c r="AS129" s="501"/>
      <c r="AT129" s="213">
        <v>25</v>
      </c>
      <c r="AU129" s="213">
        <v>1723.0930537352556</v>
      </c>
      <c r="AV129" s="214">
        <f t="shared" si="156"/>
        <v>68.923722149410224</v>
      </c>
      <c r="AW129" s="211">
        <f t="shared" si="164"/>
        <v>7</v>
      </c>
      <c r="AX129" s="501"/>
    </row>
    <row r="130" spans="2:50" ht="14.25" customHeight="1">
      <c r="B130" s="460"/>
      <c r="C130" s="209">
        <v>4</v>
      </c>
      <c r="D130" s="212" t="s">
        <v>267</v>
      </c>
      <c r="E130" s="209">
        <v>22</v>
      </c>
      <c r="F130" s="209">
        <v>2000</v>
      </c>
      <c r="G130" s="214">
        <f t="shared" si="149"/>
        <v>90.909090909090907</v>
      </c>
      <c r="H130" s="501"/>
      <c r="I130" s="215">
        <f t="shared" si="157"/>
        <v>22</v>
      </c>
      <c r="J130" s="215">
        <f t="shared" si="157"/>
        <v>1733.0426965028037</v>
      </c>
      <c r="K130" s="216">
        <f t="shared" si="157"/>
        <v>78.774668022854712</v>
      </c>
      <c r="L130" s="502"/>
      <c r="M130" s="215">
        <f>RANK(K130, K$127:$K$141)</f>
        <v>3</v>
      </c>
      <c r="N130" s="460"/>
      <c r="O130" s="460"/>
      <c r="P130" s="213">
        <v>22</v>
      </c>
      <c r="Q130" s="213">
        <v>1729.5505041873184</v>
      </c>
      <c r="R130" s="214">
        <f t="shared" si="150"/>
        <v>78.615932008514477</v>
      </c>
      <c r="S130" s="211">
        <f t="shared" si="158"/>
        <v>3</v>
      </c>
      <c r="T130" s="501"/>
      <c r="U130" s="213">
        <v>22</v>
      </c>
      <c r="V130" s="213">
        <v>1732.6027397260268</v>
      </c>
      <c r="W130" s="214">
        <f t="shared" si="151"/>
        <v>78.754669987546677</v>
      </c>
      <c r="X130" s="211">
        <f t="shared" si="159"/>
        <v>3</v>
      </c>
      <c r="Y130" s="501"/>
      <c r="Z130" s="213">
        <v>22</v>
      </c>
      <c r="AA130" s="213">
        <v>1732.6241134751783</v>
      </c>
      <c r="AB130" s="214">
        <f t="shared" si="152"/>
        <v>78.755641521599017</v>
      </c>
      <c r="AC130" s="211">
        <f t="shared" si="160"/>
        <v>3</v>
      </c>
      <c r="AD130" s="501"/>
      <c r="AE130" s="213">
        <v>22</v>
      </c>
      <c r="AF130" s="213">
        <v>1732.8262419776554</v>
      </c>
      <c r="AG130" s="214">
        <f t="shared" si="153"/>
        <v>78.764829180802522</v>
      </c>
      <c r="AH130" s="211">
        <f t="shared" si="161"/>
        <v>3</v>
      </c>
      <c r="AI130" s="501"/>
      <c r="AJ130" s="213">
        <v>22</v>
      </c>
      <c r="AK130" s="213">
        <v>1733.3920704845812</v>
      </c>
      <c r="AL130" s="214">
        <f t="shared" si="154"/>
        <v>78.790548658390051</v>
      </c>
      <c r="AM130" s="211">
        <f t="shared" si="162"/>
        <v>3</v>
      </c>
      <c r="AN130" s="501"/>
      <c r="AO130" s="213">
        <v>22</v>
      </c>
      <c r="AP130" s="213">
        <v>1733.7983512999363</v>
      </c>
      <c r="AQ130" s="214">
        <f t="shared" si="155"/>
        <v>78.809015968178926</v>
      </c>
      <c r="AR130" s="211">
        <f t="shared" si="163"/>
        <v>3</v>
      </c>
      <c r="AS130" s="501"/>
      <c r="AT130" s="213">
        <v>22</v>
      </c>
      <c r="AU130" s="213">
        <v>1736.50485436893</v>
      </c>
      <c r="AV130" s="214">
        <f t="shared" si="156"/>
        <v>78.932038834951356</v>
      </c>
      <c r="AW130" s="211">
        <f t="shared" si="164"/>
        <v>3</v>
      </c>
      <c r="AX130" s="501"/>
    </row>
    <row r="131" spans="2:50" ht="14.25" customHeight="1">
      <c r="B131" s="460"/>
      <c r="C131" s="209">
        <v>5</v>
      </c>
      <c r="D131" s="212" t="s">
        <v>261</v>
      </c>
      <c r="E131" s="209">
        <v>26</v>
      </c>
      <c r="F131" s="209">
        <v>2000</v>
      </c>
      <c r="G131" s="214">
        <f t="shared" si="149"/>
        <v>76.92307692307692</v>
      </c>
      <c r="H131" s="501"/>
      <c r="I131" s="215">
        <f t="shared" si="157"/>
        <v>26</v>
      </c>
      <c r="J131" s="215">
        <f t="shared" si="157"/>
        <v>1715.1272013097919</v>
      </c>
      <c r="K131" s="216">
        <f t="shared" si="157"/>
        <v>65.966430819607382</v>
      </c>
      <c r="L131" s="502"/>
      <c r="M131" s="215">
        <f>RANK(K131, K$127:$K$141)</f>
        <v>11</v>
      </c>
      <c r="N131" s="460"/>
      <c r="O131" s="460"/>
      <c r="P131" s="213">
        <v>26</v>
      </c>
      <c r="Q131" s="213">
        <v>1713.0841121495337</v>
      </c>
      <c r="R131" s="214">
        <f t="shared" si="150"/>
        <v>65.887850467289752</v>
      </c>
      <c r="S131" s="211">
        <f t="shared" si="158"/>
        <v>11</v>
      </c>
      <c r="T131" s="501"/>
      <c r="U131" s="213">
        <v>26</v>
      </c>
      <c r="V131" s="213">
        <v>1713.7190082644609</v>
      </c>
      <c r="W131" s="214">
        <f t="shared" si="151"/>
        <v>65.912269548633105</v>
      </c>
      <c r="X131" s="211">
        <f t="shared" si="159"/>
        <v>11</v>
      </c>
      <c r="Y131" s="501"/>
      <c r="Z131" s="213">
        <v>26</v>
      </c>
      <c r="AA131" s="213">
        <v>1714.2857142857149</v>
      </c>
      <c r="AB131" s="214">
        <f t="shared" si="152"/>
        <v>65.934065934065956</v>
      </c>
      <c r="AC131" s="211">
        <f t="shared" si="160"/>
        <v>11</v>
      </c>
      <c r="AD131" s="501"/>
      <c r="AE131" s="213">
        <v>26</v>
      </c>
      <c r="AF131" s="213">
        <v>1714.6316851664974</v>
      </c>
      <c r="AG131" s="214">
        <f t="shared" si="153"/>
        <v>65.947372506403752</v>
      </c>
      <c r="AH131" s="211">
        <f t="shared" si="161"/>
        <v>11</v>
      </c>
      <c r="AI131" s="501"/>
      <c r="AJ131" s="213">
        <v>26</v>
      </c>
      <c r="AK131" s="213">
        <v>1714.927468413664</v>
      </c>
      <c r="AL131" s="214">
        <f t="shared" si="154"/>
        <v>65.958748785140926</v>
      </c>
      <c r="AM131" s="211">
        <f t="shared" si="162"/>
        <v>11</v>
      </c>
      <c r="AN131" s="501"/>
      <c r="AO131" s="213">
        <v>26</v>
      </c>
      <c r="AP131" s="213">
        <v>1715.0384193194291</v>
      </c>
      <c r="AQ131" s="214">
        <f t="shared" si="155"/>
        <v>65.963016127670343</v>
      </c>
      <c r="AR131" s="211">
        <f t="shared" si="163"/>
        <v>10</v>
      </c>
      <c r="AS131" s="501"/>
      <c r="AT131" s="213">
        <v>26</v>
      </c>
      <c r="AU131" s="213">
        <v>1720.2040015692437</v>
      </c>
      <c r="AV131" s="214">
        <f t="shared" si="156"/>
        <v>66.161692368047838</v>
      </c>
      <c r="AW131" s="211">
        <f t="shared" si="164"/>
        <v>10</v>
      </c>
      <c r="AX131" s="501"/>
    </row>
    <row r="132" spans="2:50" ht="14.25" customHeight="1">
      <c r="B132" s="460"/>
      <c r="C132" s="209">
        <v>6</v>
      </c>
      <c r="D132" s="212" t="s">
        <v>263</v>
      </c>
      <c r="E132" s="209">
        <v>23</v>
      </c>
      <c r="F132" s="209">
        <v>2000</v>
      </c>
      <c r="G132" s="214">
        <f t="shared" si="149"/>
        <v>86.956521739130437</v>
      </c>
      <c r="H132" s="501"/>
      <c r="I132" s="215">
        <f t="shared" si="157"/>
        <v>23</v>
      </c>
      <c r="J132" s="215">
        <f t="shared" si="157"/>
        <v>1729.38707027741</v>
      </c>
      <c r="K132" s="216">
        <f t="shared" si="157"/>
        <v>75.190742185974372</v>
      </c>
      <c r="L132" s="502"/>
      <c r="M132" s="215">
        <f>RANK(K132, K$127:$K$141)</f>
        <v>5</v>
      </c>
      <c r="N132" s="460"/>
      <c r="O132" s="460"/>
      <c r="P132" s="213">
        <v>23</v>
      </c>
      <c r="Q132" s="213">
        <v>1727.1210579857554</v>
      </c>
      <c r="R132" s="214">
        <f t="shared" si="150"/>
        <v>75.092219912424156</v>
      </c>
      <c r="S132" s="211">
        <f>RANK(R132, R$127:R$141)</f>
        <v>5</v>
      </c>
      <c r="T132" s="501"/>
      <c r="U132" s="213">
        <v>23</v>
      </c>
      <c r="V132" s="213">
        <v>1727.7075812274372</v>
      </c>
      <c r="W132" s="214">
        <f t="shared" si="151"/>
        <v>75.117720922932051</v>
      </c>
      <c r="X132" s="211">
        <f>RANK(W132, W$127:W$141)</f>
        <v>5</v>
      </c>
      <c r="Y132" s="501"/>
      <c r="Z132" s="213">
        <v>23</v>
      </c>
      <c r="AA132" s="213">
        <v>1727.8149100257083</v>
      </c>
      <c r="AB132" s="214">
        <f t="shared" si="152"/>
        <v>75.122387392422098</v>
      </c>
      <c r="AC132" s="211">
        <f>RANK(AB132, AB$127:AB$141)</f>
        <v>5</v>
      </c>
      <c r="AD132" s="501"/>
      <c r="AE132" s="213">
        <v>23</v>
      </c>
      <c r="AF132" s="213">
        <v>1727.7337559429491</v>
      </c>
      <c r="AG132" s="214">
        <f t="shared" si="153"/>
        <v>75.118858954041258</v>
      </c>
      <c r="AH132" s="211">
        <f>RANK(AG132, AG$127:AG$141)</f>
        <v>6</v>
      </c>
      <c r="AI132" s="501"/>
      <c r="AJ132" s="213">
        <v>23</v>
      </c>
      <c r="AK132" s="213">
        <v>1731.1648351648369</v>
      </c>
      <c r="AL132" s="214">
        <f t="shared" si="154"/>
        <v>75.268036311514649</v>
      </c>
      <c r="AM132" s="211">
        <f>RANK(AL132, AL$127:AL$141)</f>
        <v>6</v>
      </c>
      <c r="AN132" s="501"/>
      <c r="AO132" s="213">
        <v>23</v>
      </c>
      <c r="AP132" s="213">
        <v>1731.6284317412562</v>
      </c>
      <c r="AQ132" s="214">
        <f t="shared" si="155"/>
        <v>75.288192684402446</v>
      </c>
      <c r="AR132" s="211">
        <f>RANK(AQ132, AQ$127:AQ$141)</f>
        <v>4</v>
      </c>
      <c r="AS132" s="501"/>
      <c r="AT132" s="213">
        <v>23</v>
      </c>
      <c r="AU132" s="213">
        <v>1732.538919853929</v>
      </c>
      <c r="AV132" s="214">
        <f t="shared" si="156"/>
        <v>75.327779124083875</v>
      </c>
      <c r="AW132" s="211">
        <f>RANK(AV132, AV$127:AV$141)</f>
        <v>4</v>
      </c>
      <c r="AX132" s="501"/>
    </row>
    <row r="133" spans="2:50" ht="14.25" customHeight="1">
      <c r="B133" s="460"/>
      <c r="C133" s="209">
        <v>7</v>
      </c>
      <c r="D133" s="212" t="s">
        <v>265</v>
      </c>
      <c r="E133" s="209">
        <v>23</v>
      </c>
      <c r="F133" s="209">
        <v>2000</v>
      </c>
      <c r="G133" s="214">
        <f t="shared" si="149"/>
        <v>86.956521739130437</v>
      </c>
      <c r="H133" s="501"/>
      <c r="I133" s="215">
        <f t="shared" si="157"/>
        <v>23</v>
      </c>
      <c r="J133" s="215">
        <f t="shared" si="157"/>
        <v>1724.9290972241381</v>
      </c>
      <c r="K133" s="216">
        <f t="shared" si="157"/>
        <v>74.996917270614702</v>
      </c>
      <c r="L133" s="502"/>
      <c r="M133" s="215">
        <f>RANK(K133, K$127:$K$141)</f>
        <v>7</v>
      </c>
      <c r="N133" s="460"/>
      <c r="O133" s="460"/>
      <c r="P133" s="213">
        <v>23</v>
      </c>
      <c r="Q133" s="213">
        <v>1723.1942789034565</v>
      </c>
      <c r="R133" s="214">
        <f t="shared" si="150"/>
        <v>74.9214903871068</v>
      </c>
      <c r="S133" s="211">
        <f t="shared" si="158"/>
        <v>7</v>
      </c>
      <c r="T133" s="501"/>
      <c r="U133" s="213">
        <v>23</v>
      </c>
      <c r="V133" s="213">
        <v>1723.7032905744559</v>
      </c>
      <c r="W133" s="214">
        <f t="shared" si="151"/>
        <v>74.943621329324174</v>
      </c>
      <c r="X133" s="211">
        <f t="shared" si="159"/>
        <v>7</v>
      </c>
      <c r="Y133" s="501"/>
      <c r="Z133" s="213">
        <v>23</v>
      </c>
      <c r="AA133" s="213">
        <v>1723.8805970149283</v>
      </c>
      <c r="AB133" s="214">
        <f t="shared" si="152"/>
        <v>74.951330304996887</v>
      </c>
      <c r="AC133" s="211">
        <f t="shared" si="160"/>
        <v>7</v>
      </c>
      <c r="AD133" s="501"/>
      <c r="AE133" s="213">
        <v>23</v>
      </c>
      <c r="AF133" s="213">
        <v>1724.0667678300485</v>
      </c>
      <c r="AG133" s="214">
        <f t="shared" si="153"/>
        <v>74.959424688262985</v>
      </c>
      <c r="AH133" s="211">
        <f t="shared" si="161"/>
        <v>7</v>
      </c>
      <c r="AI133" s="501"/>
      <c r="AJ133" s="213">
        <v>23</v>
      </c>
      <c r="AK133" s="213">
        <v>1724.668572913962</v>
      </c>
      <c r="AL133" s="214">
        <f t="shared" si="154"/>
        <v>74.985590126693992</v>
      </c>
      <c r="AM133" s="211">
        <f t="shared" si="162"/>
        <v>7</v>
      </c>
      <c r="AN133" s="501"/>
      <c r="AO133" s="213">
        <v>23</v>
      </c>
      <c r="AP133" s="213">
        <v>1726.0049965932315</v>
      </c>
      <c r="AQ133" s="214">
        <f t="shared" si="155"/>
        <v>75.043695504053545</v>
      </c>
      <c r="AR133" s="211">
        <f t="shared" si="163"/>
        <v>6</v>
      </c>
      <c r="AS133" s="501"/>
      <c r="AT133" s="213">
        <v>23</v>
      </c>
      <c r="AU133" s="213">
        <v>1728.9851767388832</v>
      </c>
      <c r="AV133" s="214">
        <f t="shared" si="156"/>
        <v>75.173268553864489</v>
      </c>
      <c r="AW133" s="211">
        <f t="shared" si="164"/>
        <v>6</v>
      </c>
      <c r="AX133" s="501"/>
    </row>
    <row r="134" spans="2:50" ht="14.25" customHeight="1">
      <c r="B134" s="460"/>
      <c r="C134" s="209">
        <v>8</v>
      </c>
      <c r="D134" s="212" t="s">
        <v>264</v>
      </c>
      <c r="E134" s="209">
        <v>23</v>
      </c>
      <c r="F134" s="209">
        <v>2000</v>
      </c>
      <c r="G134" s="214">
        <f t="shared" si="149"/>
        <v>86.956521739130437</v>
      </c>
      <c r="H134" s="501"/>
      <c r="I134" s="215">
        <f t="shared" si="157"/>
        <v>23</v>
      </c>
      <c r="J134" s="215">
        <f t="shared" si="157"/>
        <v>1729.2693842919493</v>
      </c>
      <c r="K134" s="216">
        <f t="shared" si="157"/>
        <v>75.185625403997818</v>
      </c>
      <c r="L134" s="502"/>
      <c r="M134" s="215">
        <f>RANK(K134, K$127:$K$141)</f>
        <v>6</v>
      </c>
      <c r="N134" s="460"/>
      <c r="O134" s="460"/>
      <c r="P134" s="213">
        <v>23</v>
      </c>
      <c r="Q134" s="213">
        <v>1726.7441860465115</v>
      </c>
      <c r="R134" s="214">
        <f t="shared" si="150"/>
        <v>75.075834175935285</v>
      </c>
      <c r="S134" s="211">
        <f t="shared" si="158"/>
        <v>6</v>
      </c>
      <c r="T134" s="501"/>
      <c r="U134" s="213">
        <v>23</v>
      </c>
      <c r="V134" s="213">
        <v>1727.3507943323307</v>
      </c>
      <c r="W134" s="214">
        <f t="shared" si="151"/>
        <v>75.102208449231767</v>
      </c>
      <c r="X134" s="211">
        <f t="shared" si="159"/>
        <v>6</v>
      </c>
      <c r="Y134" s="501"/>
      <c r="Z134" s="213">
        <v>23</v>
      </c>
      <c r="AA134" s="213">
        <v>1727.6312419974392</v>
      </c>
      <c r="AB134" s="214">
        <f t="shared" si="152"/>
        <v>75.114401825975619</v>
      </c>
      <c r="AC134" s="211">
        <f t="shared" si="160"/>
        <v>6</v>
      </c>
      <c r="AD134" s="501"/>
      <c r="AE134" s="213">
        <v>23</v>
      </c>
      <c r="AF134" s="213">
        <v>1727.8918377566358</v>
      </c>
      <c r="AG134" s="214">
        <f t="shared" si="153"/>
        <v>75.125732076375471</v>
      </c>
      <c r="AH134" s="211">
        <f t="shared" si="161"/>
        <v>5</v>
      </c>
      <c r="AI134" s="501"/>
      <c r="AJ134" s="213">
        <v>23</v>
      </c>
      <c r="AK134" s="213">
        <v>1731.2499999999995</v>
      </c>
      <c r="AL134" s="214">
        <f t="shared" si="154"/>
        <v>75.271739130434767</v>
      </c>
      <c r="AM134" s="211">
        <f t="shared" si="162"/>
        <v>5</v>
      </c>
      <c r="AN134" s="501"/>
      <c r="AO134" s="213">
        <v>23</v>
      </c>
      <c r="AP134" s="213">
        <v>1731.6033364226118</v>
      </c>
      <c r="AQ134" s="214">
        <f t="shared" si="155"/>
        <v>75.28710158359182</v>
      </c>
      <c r="AR134" s="211">
        <f t="shared" si="163"/>
        <v>5</v>
      </c>
      <c r="AS134" s="501"/>
      <c r="AT134" s="213">
        <v>23</v>
      </c>
      <c r="AU134" s="213">
        <v>1732.4142934881186</v>
      </c>
      <c r="AV134" s="214">
        <f t="shared" si="156"/>
        <v>75.322360586439942</v>
      </c>
      <c r="AW134" s="211">
        <f t="shared" si="164"/>
        <v>5</v>
      </c>
      <c r="AX134" s="501"/>
    </row>
    <row r="135" spans="2:50" ht="14.25" customHeight="1">
      <c r="B135" s="460"/>
      <c r="C135" s="209">
        <v>9</v>
      </c>
      <c r="D135" s="212" t="s">
        <v>266</v>
      </c>
      <c r="E135" s="209">
        <v>17</v>
      </c>
      <c r="F135" s="209">
        <v>2000</v>
      </c>
      <c r="G135" s="214">
        <f t="shared" si="149"/>
        <v>117.64705882352941</v>
      </c>
      <c r="H135" s="501"/>
      <c r="I135" s="215">
        <f t="shared" si="157"/>
        <v>17</v>
      </c>
      <c r="J135" s="215">
        <f t="shared" si="157"/>
        <v>1722.8220616203821</v>
      </c>
      <c r="K135" s="216">
        <f t="shared" si="157"/>
        <v>101.34247421296367</v>
      </c>
      <c r="L135" s="502"/>
      <c r="M135" s="215">
        <f>RANK(K135, K$127:$K$141)</f>
        <v>1</v>
      </c>
      <c r="N135" s="460"/>
      <c r="O135" s="460"/>
      <c r="P135" s="213">
        <v>17</v>
      </c>
      <c r="Q135" s="213">
        <v>1720.1274822260364</v>
      </c>
      <c r="R135" s="214">
        <f t="shared" si="150"/>
        <v>101.18396954270803</v>
      </c>
      <c r="S135" s="211">
        <f t="shared" si="158"/>
        <v>1</v>
      </c>
      <c r="T135" s="501"/>
      <c r="U135" s="213">
        <v>17</v>
      </c>
      <c r="V135" s="213">
        <v>1720.6779661016963</v>
      </c>
      <c r="W135" s="214">
        <f t="shared" si="151"/>
        <v>101.2163509471586</v>
      </c>
      <c r="X135" s="211">
        <f t="shared" si="159"/>
        <v>1</v>
      </c>
      <c r="Y135" s="501"/>
      <c r="Z135" s="213">
        <v>17</v>
      </c>
      <c r="AA135" s="213">
        <v>1720.8990271720904</v>
      </c>
      <c r="AB135" s="214">
        <f t="shared" si="152"/>
        <v>101.22935453953473</v>
      </c>
      <c r="AC135" s="211">
        <f t="shared" si="160"/>
        <v>1</v>
      </c>
      <c r="AD135" s="501"/>
      <c r="AE135" s="213">
        <v>17</v>
      </c>
      <c r="AF135" s="213">
        <v>1720.9535759096595</v>
      </c>
      <c r="AG135" s="214">
        <f t="shared" si="153"/>
        <v>101.2325632888035</v>
      </c>
      <c r="AH135" s="211">
        <f t="shared" si="161"/>
        <v>1</v>
      </c>
      <c r="AI135" s="501"/>
      <c r="AJ135" s="213">
        <v>17</v>
      </c>
      <c r="AK135" s="213">
        <v>1724.3544303797482</v>
      </c>
      <c r="AL135" s="214">
        <f t="shared" si="154"/>
        <v>101.4326135517499</v>
      </c>
      <c r="AM135" s="211">
        <f t="shared" si="162"/>
        <v>1</v>
      </c>
      <c r="AN135" s="501"/>
      <c r="AO135" s="213">
        <v>17</v>
      </c>
      <c r="AP135" s="213">
        <v>1725.6338028169034</v>
      </c>
      <c r="AQ135" s="214">
        <f t="shared" si="155"/>
        <v>101.50787075393549</v>
      </c>
      <c r="AR135" s="211">
        <f t="shared" si="163"/>
        <v>1</v>
      </c>
      <c r="AS135" s="501"/>
      <c r="AT135" s="213">
        <v>17</v>
      </c>
      <c r="AU135" s="213">
        <v>1727.1081467365409</v>
      </c>
      <c r="AV135" s="214">
        <f t="shared" si="156"/>
        <v>101.59459686685534</v>
      </c>
      <c r="AW135" s="211">
        <f t="shared" si="164"/>
        <v>1</v>
      </c>
      <c r="AX135" s="501"/>
    </row>
    <row r="136" spans="2:50" ht="14.25" customHeight="1">
      <c r="B136" s="460"/>
      <c r="C136" s="209">
        <v>10</v>
      </c>
      <c r="D136" s="212" t="s">
        <v>259</v>
      </c>
      <c r="E136" s="209">
        <v>22</v>
      </c>
      <c r="F136" s="209">
        <v>2000</v>
      </c>
      <c r="G136" s="214">
        <f t="shared" si="149"/>
        <v>90.909090909090907</v>
      </c>
      <c r="H136" s="501"/>
      <c r="I136" s="215">
        <f t="shared" si="157"/>
        <v>22</v>
      </c>
      <c r="J136" s="215">
        <f t="shared" si="157"/>
        <v>1716.1896740846016</v>
      </c>
      <c r="K136" s="216">
        <f t="shared" si="157"/>
        <v>78.008621549300074</v>
      </c>
      <c r="L136" s="502"/>
      <c r="M136" s="215">
        <f>RANK(K136, K$127:$K$141)</f>
        <v>4</v>
      </c>
      <c r="N136" s="460"/>
      <c r="O136" s="460"/>
      <c r="P136" s="213">
        <v>22</v>
      </c>
      <c r="Q136" s="213">
        <v>1715.5795148247989</v>
      </c>
      <c r="R136" s="214">
        <f t="shared" si="150"/>
        <v>77.980887037490859</v>
      </c>
      <c r="S136" s="211">
        <f t="shared" si="158"/>
        <v>4</v>
      </c>
      <c r="T136" s="501"/>
      <c r="U136" s="213">
        <v>22</v>
      </c>
      <c r="V136" s="213">
        <v>1716.1455009572517</v>
      </c>
      <c r="W136" s="214">
        <f t="shared" si="151"/>
        <v>78.006613679875073</v>
      </c>
      <c r="X136" s="211">
        <f t="shared" si="159"/>
        <v>4</v>
      </c>
      <c r="Y136" s="501"/>
      <c r="Z136" s="213">
        <v>22</v>
      </c>
      <c r="AA136" s="213">
        <v>1715.9830268741077</v>
      </c>
      <c r="AB136" s="214">
        <f t="shared" si="152"/>
        <v>77.999228494277631</v>
      </c>
      <c r="AC136" s="211">
        <f t="shared" si="160"/>
        <v>4</v>
      </c>
      <c r="AD136" s="501"/>
      <c r="AE136" s="213">
        <v>22</v>
      </c>
      <c r="AF136" s="213">
        <v>1715.4983922829581</v>
      </c>
      <c r="AG136" s="214">
        <f t="shared" si="153"/>
        <v>77.977199649225369</v>
      </c>
      <c r="AH136" s="211">
        <f t="shared" si="161"/>
        <v>4</v>
      </c>
      <c r="AI136" s="501"/>
      <c r="AJ136" s="213">
        <v>22</v>
      </c>
      <c r="AK136" s="213">
        <v>1717.7419354838903</v>
      </c>
      <c r="AL136" s="214">
        <f t="shared" si="154"/>
        <v>78.079178885631379</v>
      </c>
      <c r="AM136" s="211">
        <f t="shared" si="162"/>
        <v>4</v>
      </c>
      <c r="AN136" s="501"/>
      <c r="AO136" s="213"/>
      <c r="AP136" s="213"/>
      <c r="AQ136" s="214"/>
      <c r="AR136" s="211"/>
      <c r="AS136" s="501"/>
      <c r="AT136" s="213"/>
      <c r="AU136" s="213"/>
      <c r="AV136" s="214"/>
      <c r="AW136" s="211"/>
      <c r="AX136" s="501"/>
    </row>
    <row r="137" spans="2:50" ht="14.25" customHeight="1">
      <c r="B137" s="460"/>
      <c r="C137" s="209">
        <v>11</v>
      </c>
      <c r="D137" s="212" t="s">
        <v>268</v>
      </c>
      <c r="E137" s="209">
        <v>20</v>
      </c>
      <c r="F137" s="209">
        <v>2000</v>
      </c>
      <c r="G137" s="214">
        <f t="shared" si="149"/>
        <v>100</v>
      </c>
      <c r="H137" s="501"/>
      <c r="I137" s="215">
        <f t="shared" si="157"/>
        <v>20</v>
      </c>
      <c r="J137" s="215">
        <f t="shared" si="157"/>
        <v>1730.3349089659569</v>
      </c>
      <c r="K137" s="216">
        <f t="shared" si="157"/>
        <v>86.516745448297868</v>
      </c>
      <c r="L137" s="502"/>
      <c r="M137" s="215">
        <f>RANK(K137, K$127:$K$141)</f>
        <v>2</v>
      </c>
      <c r="N137" s="460"/>
      <c r="O137" s="460"/>
      <c r="P137" s="213">
        <v>20</v>
      </c>
      <c r="Q137" s="213">
        <v>1727.4618134546636</v>
      </c>
      <c r="R137" s="214">
        <f t="shared" si="150"/>
        <v>86.373090672733184</v>
      </c>
      <c r="S137" s="211">
        <f t="shared" si="158"/>
        <v>2</v>
      </c>
      <c r="T137" s="501"/>
      <c r="U137" s="213">
        <v>20</v>
      </c>
      <c r="V137" s="213">
        <v>1729.7066252185734</v>
      </c>
      <c r="W137" s="214">
        <f t="shared" si="151"/>
        <v>86.485331260928675</v>
      </c>
      <c r="X137" s="211">
        <f t="shared" si="159"/>
        <v>2</v>
      </c>
      <c r="Y137" s="501"/>
      <c r="Z137" s="213">
        <v>20</v>
      </c>
      <c r="AA137" s="213">
        <v>1730.0593631948188</v>
      </c>
      <c r="AB137" s="214">
        <f t="shared" si="152"/>
        <v>86.502968159740945</v>
      </c>
      <c r="AC137" s="211">
        <f t="shared" si="160"/>
        <v>2</v>
      </c>
      <c r="AD137" s="501"/>
      <c r="AE137" s="213">
        <v>20</v>
      </c>
      <c r="AF137" s="213">
        <v>1729.9771167048052</v>
      </c>
      <c r="AG137" s="214">
        <f t="shared" si="153"/>
        <v>86.498855835240263</v>
      </c>
      <c r="AH137" s="211">
        <f t="shared" si="161"/>
        <v>2</v>
      </c>
      <c r="AI137" s="501"/>
      <c r="AJ137" s="213">
        <v>20</v>
      </c>
      <c r="AK137" s="213">
        <v>1731.2977099236646</v>
      </c>
      <c r="AL137" s="214">
        <f t="shared" si="154"/>
        <v>86.564885496183223</v>
      </c>
      <c r="AM137" s="211">
        <f t="shared" si="162"/>
        <v>2</v>
      </c>
      <c r="AN137" s="501"/>
      <c r="AO137" s="213">
        <v>20</v>
      </c>
      <c r="AP137" s="213">
        <v>1731.3974591651538</v>
      </c>
      <c r="AQ137" s="214">
        <f t="shared" si="155"/>
        <v>86.56987295825769</v>
      </c>
      <c r="AR137" s="211">
        <f t="shared" si="163"/>
        <v>2</v>
      </c>
      <c r="AS137" s="501"/>
      <c r="AT137" s="213">
        <v>20</v>
      </c>
      <c r="AU137" s="213">
        <v>1732.4442751000195</v>
      </c>
      <c r="AV137" s="214">
        <f t="shared" si="156"/>
        <v>86.622213755000971</v>
      </c>
      <c r="AW137" s="211">
        <f t="shared" si="164"/>
        <v>2</v>
      </c>
      <c r="AX137" s="501"/>
    </row>
    <row r="138" spans="2:50" ht="14.25" customHeight="1">
      <c r="B138" s="460"/>
      <c r="C138" s="209">
        <v>12</v>
      </c>
      <c r="D138" s="212"/>
      <c r="E138" s="209"/>
      <c r="F138" s="209"/>
      <c r="G138" s="214"/>
      <c r="H138" s="501"/>
      <c r="I138" s="215"/>
      <c r="J138" s="215"/>
      <c r="K138" s="216"/>
      <c r="L138" s="502"/>
      <c r="M138" s="215"/>
      <c r="N138" s="460"/>
      <c r="O138" s="460"/>
      <c r="P138" s="209"/>
      <c r="Q138" s="209"/>
      <c r="R138" s="214"/>
      <c r="S138" s="211"/>
      <c r="T138" s="501"/>
      <c r="U138" s="209"/>
      <c r="V138" s="209"/>
      <c r="W138" s="214"/>
      <c r="X138" s="211"/>
      <c r="Y138" s="501"/>
      <c r="Z138" s="209"/>
      <c r="AA138" s="209"/>
      <c r="AB138" s="214"/>
      <c r="AC138" s="211"/>
      <c r="AD138" s="501"/>
      <c r="AE138" s="209"/>
      <c r="AF138" s="209"/>
      <c r="AG138" s="214"/>
      <c r="AH138" s="211"/>
      <c r="AI138" s="501"/>
      <c r="AJ138" s="209"/>
      <c r="AK138" s="209"/>
      <c r="AL138" s="214"/>
      <c r="AM138" s="211"/>
      <c r="AN138" s="501"/>
      <c r="AO138" s="209"/>
      <c r="AP138" s="209"/>
      <c r="AQ138" s="214"/>
      <c r="AR138" s="211"/>
      <c r="AS138" s="501"/>
      <c r="AT138" s="209"/>
      <c r="AU138" s="209"/>
      <c r="AV138" s="214"/>
      <c r="AW138" s="211"/>
      <c r="AX138" s="501"/>
    </row>
    <row r="139" spans="2:50" ht="14.25" customHeight="1">
      <c r="B139" s="460"/>
      <c r="C139" s="209">
        <v>13</v>
      </c>
      <c r="D139" s="212"/>
      <c r="E139" s="209"/>
      <c r="F139" s="209"/>
      <c r="G139" s="214"/>
      <c r="H139" s="501"/>
      <c r="I139" s="215"/>
      <c r="J139" s="215"/>
      <c r="K139" s="216"/>
      <c r="L139" s="502"/>
      <c r="M139" s="215"/>
      <c r="N139" s="460"/>
      <c r="O139" s="460"/>
      <c r="P139" s="209"/>
      <c r="Q139" s="209"/>
      <c r="R139" s="214"/>
      <c r="S139" s="211"/>
      <c r="T139" s="501"/>
      <c r="U139" s="209"/>
      <c r="V139" s="209"/>
      <c r="W139" s="214"/>
      <c r="X139" s="211"/>
      <c r="Y139" s="501"/>
      <c r="Z139" s="209"/>
      <c r="AA139" s="209"/>
      <c r="AB139" s="214"/>
      <c r="AC139" s="211"/>
      <c r="AD139" s="501"/>
      <c r="AE139" s="209"/>
      <c r="AF139" s="209"/>
      <c r="AG139" s="214"/>
      <c r="AH139" s="211"/>
      <c r="AI139" s="501"/>
      <c r="AJ139" s="209"/>
      <c r="AK139" s="209"/>
      <c r="AL139" s="214"/>
      <c r="AM139" s="211"/>
      <c r="AN139" s="501"/>
      <c r="AO139" s="209"/>
      <c r="AP139" s="209"/>
      <c r="AQ139" s="214"/>
      <c r="AR139" s="211"/>
      <c r="AS139" s="501"/>
      <c r="AT139" s="209"/>
      <c r="AU139" s="209"/>
      <c r="AV139" s="214"/>
      <c r="AW139" s="211"/>
      <c r="AX139" s="501"/>
    </row>
    <row r="140" spans="2:50" ht="14.25" customHeight="1">
      <c r="B140" s="460"/>
      <c r="C140" s="209">
        <v>14</v>
      </c>
      <c r="D140" s="212"/>
      <c r="E140" s="209"/>
      <c r="F140" s="209"/>
      <c r="G140" s="214"/>
      <c r="H140" s="501"/>
      <c r="I140" s="215"/>
      <c r="J140" s="215"/>
      <c r="K140" s="216"/>
      <c r="L140" s="502"/>
      <c r="M140" s="215"/>
      <c r="N140" s="460"/>
      <c r="O140" s="460"/>
      <c r="P140" s="209"/>
      <c r="Q140" s="209"/>
      <c r="R140" s="214"/>
      <c r="S140" s="211"/>
      <c r="T140" s="501"/>
      <c r="U140" s="209"/>
      <c r="V140" s="209"/>
      <c r="W140" s="214"/>
      <c r="X140" s="211"/>
      <c r="Y140" s="501"/>
      <c r="Z140" s="209"/>
      <c r="AA140" s="209"/>
      <c r="AB140" s="214"/>
      <c r="AC140" s="211"/>
      <c r="AD140" s="501"/>
      <c r="AE140" s="209"/>
      <c r="AF140" s="209"/>
      <c r="AG140" s="214"/>
      <c r="AH140" s="211"/>
      <c r="AI140" s="501"/>
      <c r="AJ140" s="209"/>
      <c r="AK140" s="209"/>
      <c r="AL140" s="214"/>
      <c r="AM140" s="211"/>
      <c r="AN140" s="501"/>
      <c r="AO140" s="209"/>
      <c r="AP140" s="209"/>
      <c r="AQ140" s="214"/>
      <c r="AR140" s="211"/>
      <c r="AS140" s="501"/>
      <c r="AT140" s="209"/>
      <c r="AU140" s="209"/>
      <c r="AV140" s="214"/>
      <c r="AW140" s="211"/>
      <c r="AX140" s="501"/>
    </row>
    <row r="141" spans="2:50" ht="14.25" customHeight="1">
      <c r="B141" s="460"/>
      <c r="C141" s="209">
        <v>15</v>
      </c>
      <c r="D141" s="212"/>
      <c r="E141" s="209"/>
      <c r="F141" s="209"/>
      <c r="G141" s="214"/>
      <c r="H141" s="501"/>
      <c r="I141" s="215"/>
      <c r="J141" s="215"/>
      <c r="K141" s="216"/>
      <c r="L141" s="502"/>
      <c r="M141" s="215"/>
      <c r="N141" s="460"/>
      <c r="O141" s="460"/>
      <c r="P141" s="209"/>
      <c r="Q141" s="213"/>
      <c r="R141" s="214"/>
      <c r="S141" s="211"/>
      <c r="T141" s="501"/>
      <c r="U141" s="209"/>
      <c r="V141" s="209"/>
      <c r="W141" s="214"/>
      <c r="X141" s="211"/>
      <c r="Y141" s="501"/>
      <c r="Z141" s="209"/>
      <c r="AA141" s="209"/>
      <c r="AB141" s="214"/>
      <c r="AC141" s="211"/>
      <c r="AD141" s="501"/>
      <c r="AE141" s="209"/>
      <c r="AF141" s="209"/>
      <c r="AG141" s="214"/>
      <c r="AH141" s="211"/>
      <c r="AI141" s="501"/>
      <c r="AJ141" s="209"/>
      <c r="AK141" s="209"/>
      <c r="AL141" s="214"/>
      <c r="AM141" s="211"/>
      <c r="AN141" s="501"/>
      <c r="AO141" s="209"/>
      <c r="AP141" s="209"/>
      <c r="AQ141" s="214"/>
      <c r="AR141" s="211"/>
      <c r="AS141" s="501"/>
      <c r="AT141" s="209"/>
      <c r="AU141" s="209"/>
      <c r="AV141" s="214"/>
      <c r="AW141" s="211"/>
      <c r="AX141" s="501"/>
    </row>
    <row r="142" spans="2:50" ht="14.25" customHeight="1" collapsed="1">
      <c r="B142" s="503" t="s">
        <v>209</v>
      </c>
      <c r="C142" s="503"/>
      <c r="D142" s="503"/>
      <c r="E142" s="503"/>
      <c r="F142" s="503"/>
      <c r="G142" s="503"/>
      <c r="H142" s="503"/>
      <c r="I142" s="503"/>
      <c r="J142" s="503"/>
      <c r="K142" s="503"/>
      <c r="L142" s="503"/>
      <c r="M142" s="504"/>
      <c r="N142" s="521" t="s">
        <v>128</v>
      </c>
      <c r="O142" s="521" t="s">
        <v>77</v>
      </c>
      <c r="P142" s="559">
        <f>AT122+1</f>
        <v>45916</v>
      </c>
      <c r="Q142" s="560"/>
      <c r="R142" s="560"/>
      <c r="S142" s="560"/>
      <c r="T142" s="560"/>
      <c r="U142" s="561">
        <f>P142+1</f>
        <v>45917</v>
      </c>
      <c r="V142" s="562"/>
      <c r="W142" s="562"/>
      <c r="X142" s="562"/>
      <c r="Y142" s="562"/>
      <c r="Z142" s="559">
        <f t="shared" ref="Z142" si="165">U142+1</f>
        <v>45918</v>
      </c>
      <c r="AA142" s="560"/>
      <c r="AB142" s="560"/>
      <c r="AC142" s="560"/>
      <c r="AD142" s="560"/>
      <c r="AE142" s="561">
        <f t="shared" ref="AE142" si="166">Z142+1</f>
        <v>45919</v>
      </c>
      <c r="AF142" s="562"/>
      <c r="AG142" s="562"/>
      <c r="AH142" s="562"/>
      <c r="AI142" s="562"/>
      <c r="AJ142" s="563">
        <f t="shared" ref="AJ142" si="167">AE142+1</f>
        <v>45920</v>
      </c>
      <c r="AK142" s="564"/>
      <c r="AL142" s="564"/>
      <c r="AM142" s="564"/>
      <c r="AN142" s="565"/>
      <c r="AO142" s="561">
        <f t="shared" ref="AO142" si="168">AJ142+1</f>
        <v>45921</v>
      </c>
      <c r="AP142" s="562"/>
      <c r="AQ142" s="562"/>
      <c r="AR142" s="562"/>
      <c r="AS142" s="562"/>
      <c r="AT142" s="563">
        <f t="shared" ref="AT142" si="169">AO142+1</f>
        <v>45922</v>
      </c>
      <c r="AU142" s="564"/>
      <c r="AV142" s="564"/>
      <c r="AW142" s="564"/>
      <c r="AX142" s="565"/>
    </row>
    <row r="143" spans="2:50" ht="14.25" customHeight="1">
      <c r="B143" s="505"/>
      <c r="C143" s="505"/>
      <c r="D143" s="505"/>
      <c r="E143" s="505"/>
      <c r="F143" s="505"/>
      <c r="G143" s="505"/>
      <c r="H143" s="505"/>
      <c r="I143" s="505"/>
      <c r="J143" s="505"/>
      <c r="K143" s="505"/>
      <c r="L143" s="505"/>
      <c r="M143" s="506"/>
      <c r="N143" s="523"/>
      <c r="O143" s="523"/>
      <c r="P143" s="566">
        <f>P142</f>
        <v>45916</v>
      </c>
      <c r="Q143" s="566"/>
      <c r="R143" s="566"/>
      <c r="S143" s="566"/>
      <c r="T143" s="566"/>
      <c r="U143" s="567">
        <f>U142</f>
        <v>45917</v>
      </c>
      <c r="V143" s="567"/>
      <c r="W143" s="567"/>
      <c r="X143" s="567"/>
      <c r="Y143" s="567"/>
      <c r="Z143" s="566">
        <f t="shared" ref="Z143" si="170">Z142</f>
        <v>45918</v>
      </c>
      <c r="AA143" s="566"/>
      <c r="AB143" s="566"/>
      <c r="AC143" s="566"/>
      <c r="AD143" s="566"/>
      <c r="AE143" s="567">
        <f t="shared" ref="AE143" si="171">AE142</f>
        <v>45919</v>
      </c>
      <c r="AF143" s="567"/>
      <c r="AG143" s="567"/>
      <c r="AH143" s="567"/>
      <c r="AI143" s="567"/>
      <c r="AJ143" s="568">
        <f t="shared" ref="AJ143" si="172">AJ142</f>
        <v>45920</v>
      </c>
      <c r="AK143" s="569"/>
      <c r="AL143" s="569"/>
      <c r="AM143" s="569"/>
      <c r="AN143" s="570"/>
      <c r="AO143" s="567">
        <f t="shared" ref="AO143" si="173">AO142</f>
        <v>45921</v>
      </c>
      <c r="AP143" s="567"/>
      <c r="AQ143" s="567"/>
      <c r="AR143" s="567"/>
      <c r="AS143" s="567"/>
      <c r="AT143" s="568">
        <f t="shared" ref="AT143" si="174">AT142</f>
        <v>45922</v>
      </c>
      <c r="AU143" s="569"/>
      <c r="AV143" s="569"/>
      <c r="AW143" s="569"/>
      <c r="AX143" s="570"/>
    </row>
    <row r="144" spans="2:50" ht="14.25" customHeight="1">
      <c r="B144" s="460" t="s">
        <v>129</v>
      </c>
      <c r="C144" s="460" t="s">
        <v>130</v>
      </c>
      <c r="D144" s="460"/>
      <c r="E144" s="460" t="s">
        <v>131</v>
      </c>
      <c r="F144" s="460"/>
      <c r="G144" s="460"/>
      <c r="H144" s="460" t="s">
        <v>132</v>
      </c>
      <c r="I144" s="499" t="s">
        <v>133</v>
      </c>
      <c r="J144" s="499"/>
      <c r="K144" s="499"/>
      <c r="L144" s="499" t="s">
        <v>132</v>
      </c>
      <c r="M144" s="499" t="s">
        <v>134</v>
      </c>
      <c r="N144" s="460"/>
      <c r="O144" s="460" t="s">
        <v>135</v>
      </c>
      <c r="P144" s="460" t="s">
        <v>136</v>
      </c>
      <c r="Q144" s="460"/>
      <c r="R144" s="460"/>
      <c r="S144" s="460"/>
      <c r="T144" s="460" t="s">
        <v>132</v>
      </c>
      <c r="U144" s="460" t="s">
        <v>136</v>
      </c>
      <c r="V144" s="460"/>
      <c r="W144" s="460"/>
      <c r="X144" s="460"/>
      <c r="Y144" s="460" t="s">
        <v>132</v>
      </c>
      <c r="Z144" s="460" t="s">
        <v>136</v>
      </c>
      <c r="AA144" s="460"/>
      <c r="AB144" s="460"/>
      <c r="AC144" s="460"/>
      <c r="AD144" s="460" t="s">
        <v>132</v>
      </c>
      <c r="AE144" s="460" t="s">
        <v>136</v>
      </c>
      <c r="AF144" s="460"/>
      <c r="AG144" s="460"/>
      <c r="AH144" s="460"/>
      <c r="AI144" s="460" t="s">
        <v>132</v>
      </c>
      <c r="AJ144" s="460" t="s">
        <v>136</v>
      </c>
      <c r="AK144" s="460"/>
      <c r="AL144" s="460"/>
      <c r="AM144" s="460"/>
      <c r="AN144" s="460" t="s">
        <v>132</v>
      </c>
      <c r="AO144" s="460" t="s">
        <v>136</v>
      </c>
      <c r="AP144" s="460"/>
      <c r="AQ144" s="460"/>
      <c r="AR144" s="460"/>
      <c r="AS144" s="460" t="s">
        <v>132</v>
      </c>
      <c r="AT144" s="460" t="s">
        <v>136</v>
      </c>
      <c r="AU144" s="460"/>
      <c r="AV144" s="460"/>
      <c r="AW144" s="460"/>
      <c r="AX144" s="460" t="s">
        <v>132</v>
      </c>
    </row>
    <row r="145" spans="2:50" ht="14.25" customHeight="1">
      <c r="B145" s="460"/>
      <c r="C145" s="460"/>
      <c r="D145" s="460"/>
      <c r="E145" s="460" t="s">
        <v>137</v>
      </c>
      <c r="F145" s="460"/>
      <c r="G145" s="460"/>
      <c r="H145" s="460"/>
      <c r="I145" s="499" t="s">
        <v>137</v>
      </c>
      <c r="J145" s="499"/>
      <c r="K145" s="499"/>
      <c r="L145" s="499"/>
      <c r="M145" s="499"/>
      <c r="N145" s="460"/>
      <c r="O145" s="460"/>
      <c r="P145" s="460" t="s">
        <v>138</v>
      </c>
      <c r="Q145" s="460"/>
      <c r="R145" s="460"/>
      <c r="S145" s="460"/>
      <c r="T145" s="460"/>
      <c r="U145" s="460" t="s">
        <v>138</v>
      </c>
      <c r="V145" s="460"/>
      <c r="W145" s="460"/>
      <c r="X145" s="460"/>
      <c r="Y145" s="460"/>
      <c r="Z145" s="460" t="s">
        <v>138</v>
      </c>
      <c r="AA145" s="460"/>
      <c r="AB145" s="460"/>
      <c r="AC145" s="460"/>
      <c r="AD145" s="460"/>
      <c r="AE145" s="460" t="s">
        <v>138</v>
      </c>
      <c r="AF145" s="460"/>
      <c r="AG145" s="460"/>
      <c r="AH145" s="460"/>
      <c r="AI145" s="460"/>
      <c r="AJ145" s="460" t="s">
        <v>138</v>
      </c>
      <c r="AK145" s="460"/>
      <c r="AL145" s="460"/>
      <c r="AM145" s="460"/>
      <c r="AN145" s="460"/>
      <c r="AO145" s="460" t="s">
        <v>138</v>
      </c>
      <c r="AP145" s="460"/>
      <c r="AQ145" s="460"/>
      <c r="AR145" s="460"/>
      <c r="AS145" s="460"/>
      <c r="AT145" s="460" t="s">
        <v>138</v>
      </c>
      <c r="AU145" s="460"/>
      <c r="AV145" s="460"/>
      <c r="AW145" s="460"/>
      <c r="AX145" s="460"/>
    </row>
    <row r="146" spans="2:50" ht="14.25" customHeight="1">
      <c r="B146" s="460"/>
      <c r="C146" s="460"/>
      <c r="D146" s="460"/>
      <c r="E146" s="209" t="s">
        <v>139</v>
      </c>
      <c r="F146" s="209" t="s">
        <v>140</v>
      </c>
      <c r="G146" s="209" t="s">
        <v>141</v>
      </c>
      <c r="H146" s="460"/>
      <c r="I146" s="210" t="s">
        <v>139</v>
      </c>
      <c r="J146" s="210" t="s">
        <v>140</v>
      </c>
      <c r="K146" s="210" t="s">
        <v>141</v>
      </c>
      <c r="L146" s="499"/>
      <c r="M146" s="499"/>
      <c r="N146" s="460"/>
      <c r="O146" s="460"/>
      <c r="P146" s="209" t="s">
        <v>139</v>
      </c>
      <c r="Q146" s="209" t="s">
        <v>140</v>
      </c>
      <c r="R146" s="209" t="s">
        <v>141</v>
      </c>
      <c r="S146" s="211" t="s">
        <v>134</v>
      </c>
      <c r="T146" s="460"/>
      <c r="U146" s="209" t="s">
        <v>139</v>
      </c>
      <c r="V146" s="209" t="s">
        <v>140</v>
      </c>
      <c r="W146" s="209" t="s">
        <v>141</v>
      </c>
      <c r="X146" s="211" t="s">
        <v>134</v>
      </c>
      <c r="Y146" s="460"/>
      <c r="Z146" s="209" t="s">
        <v>139</v>
      </c>
      <c r="AA146" s="209" t="s">
        <v>140</v>
      </c>
      <c r="AB146" s="209" t="s">
        <v>141</v>
      </c>
      <c r="AC146" s="211" t="s">
        <v>134</v>
      </c>
      <c r="AD146" s="460"/>
      <c r="AE146" s="209" t="s">
        <v>139</v>
      </c>
      <c r="AF146" s="209" t="s">
        <v>140</v>
      </c>
      <c r="AG146" s="209" t="s">
        <v>141</v>
      </c>
      <c r="AH146" s="211" t="s">
        <v>134</v>
      </c>
      <c r="AI146" s="460"/>
      <c r="AJ146" s="209" t="s">
        <v>139</v>
      </c>
      <c r="AK146" s="209" t="s">
        <v>140</v>
      </c>
      <c r="AL146" s="209" t="s">
        <v>141</v>
      </c>
      <c r="AM146" s="211" t="s">
        <v>134</v>
      </c>
      <c r="AN146" s="460"/>
      <c r="AO146" s="209" t="s">
        <v>139</v>
      </c>
      <c r="AP146" s="209" t="s">
        <v>140</v>
      </c>
      <c r="AQ146" s="209" t="s">
        <v>141</v>
      </c>
      <c r="AR146" s="211" t="s">
        <v>134</v>
      </c>
      <c r="AS146" s="460"/>
      <c r="AT146" s="209" t="s">
        <v>139</v>
      </c>
      <c r="AU146" s="209" t="s">
        <v>140</v>
      </c>
      <c r="AV146" s="209" t="s">
        <v>141</v>
      </c>
      <c r="AW146" s="211" t="s">
        <v>134</v>
      </c>
      <c r="AX146" s="460"/>
    </row>
    <row r="147" spans="2:50" ht="14.25" customHeight="1">
      <c r="B147" s="460" t="s">
        <v>249</v>
      </c>
      <c r="C147" s="209">
        <v>1</v>
      </c>
      <c r="D147" s="212"/>
      <c r="E147" s="209"/>
      <c r="F147" s="209"/>
      <c r="G147" s="214" t="e">
        <f t="shared" ref="G147:G161" si="175">F147/E147</f>
        <v>#DIV/0!</v>
      </c>
      <c r="H147" s="501" t="e">
        <f>AVERAGE(F147:F161)</f>
        <v>#DIV/0!</v>
      </c>
      <c r="I147" s="215" t="e">
        <f>AVERAGE(P147,U147,Z147,AE147,AJ147,AO147,AT147)</f>
        <v>#DIV/0!</v>
      </c>
      <c r="J147" s="215" t="e">
        <f>AVERAGE(Q147,V147,AA147,AF147,AK147,AP147,AU147)</f>
        <v>#DIV/0!</v>
      </c>
      <c r="K147" s="216" t="e">
        <f>AVERAGE(R147,W147,AB147,AG147,AL147,AQ147,AV147)</f>
        <v>#DIV/0!</v>
      </c>
      <c r="L147" s="502" t="str">
        <f>IFERROR(AVERAGE(K147:K161),"-")</f>
        <v>-</v>
      </c>
      <c r="M147" s="215" t="e">
        <f>RANK(K147, K$147:$K$161)</f>
        <v>#DIV/0!</v>
      </c>
      <c r="N147" s="460"/>
      <c r="O147" s="460"/>
      <c r="P147" s="209"/>
      <c r="Q147" s="209"/>
      <c r="R147" s="214" t="e">
        <f t="shared" ref="R147:R160" si="176">Q147/P147</f>
        <v>#DIV/0!</v>
      </c>
      <c r="S147" s="211" t="e">
        <f>RANK(R147, R$147:R$161)</f>
        <v>#DIV/0!</v>
      </c>
      <c r="T147" s="501" t="e">
        <f>AVERAGE(R147:R161)</f>
        <v>#DIV/0!</v>
      </c>
      <c r="U147" s="209"/>
      <c r="V147" s="209"/>
      <c r="W147" s="214" t="e">
        <f t="shared" ref="W147:W160" si="177">V147/U147</f>
        <v>#DIV/0!</v>
      </c>
      <c r="X147" s="211" t="e">
        <f>RANK(W147, W$147:W$161)</f>
        <v>#DIV/0!</v>
      </c>
      <c r="Y147" s="501" t="e">
        <f>AVERAGE(W147:W161)</f>
        <v>#DIV/0!</v>
      </c>
      <c r="Z147" s="209"/>
      <c r="AA147" s="209"/>
      <c r="AB147" s="214" t="e">
        <f t="shared" ref="AB147:AB160" si="178">AA147/Z147</f>
        <v>#DIV/0!</v>
      </c>
      <c r="AC147" s="211" t="e">
        <f>RANK(AB147, AB$147:AB$161)</f>
        <v>#DIV/0!</v>
      </c>
      <c r="AD147" s="501" t="e">
        <f>AVERAGE(AB147:AB161)</f>
        <v>#DIV/0!</v>
      </c>
      <c r="AE147" s="209"/>
      <c r="AF147" s="209"/>
      <c r="AG147" s="214" t="e">
        <f t="shared" ref="AG147:AG160" si="179">AF147/AE147</f>
        <v>#DIV/0!</v>
      </c>
      <c r="AH147" s="211" t="e">
        <f>RANK(AG147, AG$147:AG$161)</f>
        <v>#DIV/0!</v>
      </c>
      <c r="AI147" s="501" t="e">
        <f>AVERAGE(AG147:AG161)</f>
        <v>#DIV/0!</v>
      </c>
      <c r="AJ147" s="209"/>
      <c r="AK147" s="209"/>
      <c r="AL147" s="214" t="e">
        <f t="shared" ref="AL147:AL160" si="180">AK147/AJ147</f>
        <v>#DIV/0!</v>
      </c>
      <c r="AM147" s="211" t="e">
        <f>RANK(AL147, AL$147:AL$161)</f>
        <v>#DIV/0!</v>
      </c>
      <c r="AN147" s="501" t="e">
        <f>AVERAGE(AL147:AL161)</f>
        <v>#DIV/0!</v>
      </c>
      <c r="AO147" s="209"/>
      <c r="AP147" s="209"/>
      <c r="AQ147" s="214" t="e">
        <f t="shared" ref="AQ147:AQ160" si="181">AP147/AO147</f>
        <v>#DIV/0!</v>
      </c>
      <c r="AR147" s="211" t="e">
        <f>RANK(AQ147, AQ$147:AQ$161)</f>
        <v>#DIV/0!</v>
      </c>
      <c r="AS147" s="501" t="e">
        <f>AVERAGE(AQ147:AQ161)</f>
        <v>#DIV/0!</v>
      </c>
      <c r="AT147" s="209"/>
      <c r="AU147" s="209"/>
      <c r="AV147" s="214" t="e">
        <f t="shared" ref="AV147:AV160" si="182">AU147/AT147</f>
        <v>#DIV/0!</v>
      </c>
      <c r="AW147" s="211" t="e">
        <f>RANK(AV147, AV$147:AV$161)</f>
        <v>#DIV/0!</v>
      </c>
      <c r="AX147" s="501" t="e">
        <f>AVERAGE(AV147:AV161)</f>
        <v>#DIV/0!</v>
      </c>
    </row>
    <row r="148" spans="2:50" ht="14.25" customHeight="1">
      <c r="B148" s="460"/>
      <c r="C148" s="209">
        <v>2</v>
      </c>
      <c r="D148" s="212"/>
      <c r="E148" s="209"/>
      <c r="F148" s="209"/>
      <c r="G148" s="214" t="e">
        <f t="shared" si="175"/>
        <v>#DIV/0!</v>
      </c>
      <c r="H148" s="501"/>
      <c r="I148" s="215" t="e">
        <f t="shared" ref="I148:K161" si="183">AVERAGE(P148,U148,Z148,AE148,AJ148,AO148,AT148)</f>
        <v>#DIV/0!</v>
      </c>
      <c r="J148" s="215" t="e">
        <f t="shared" si="183"/>
        <v>#DIV/0!</v>
      </c>
      <c r="K148" s="216" t="e">
        <f t="shared" si="183"/>
        <v>#DIV/0!</v>
      </c>
      <c r="L148" s="502"/>
      <c r="M148" s="215" t="e">
        <f>RANK(K148, K$147:$K$161)</f>
        <v>#DIV/0!</v>
      </c>
      <c r="N148" s="460"/>
      <c r="O148" s="460"/>
      <c r="P148" s="209"/>
      <c r="Q148" s="209"/>
      <c r="R148" s="214" t="e">
        <f t="shared" si="176"/>
        <v>#DIV/0!</v>
      </c>
      <c r="S148" s="211" t="e">
        <f t="shared" ref="S148:S161" si="184">RANK(R148, R$147:R$161)</f>
        <v>#DIV/0!</v>
      </c>
      <c r="T148" s="501"/>
      <c r="U148" s="209"/>
      <c r="V148" s="209"/>
      <c r="W148" s="214" t="e">
        <f t="shared" si="177"/>
        <v>#DIV/0!</v>
      </c>
      <c r="X148" s="211" t="e">
        <f t="shared" ref="X148:X161" si="185">RANK(W148, W$147:W$161)</f>
        <v>#DIV/0!</v>
      </c>
      <c r="Y148" s="501"/>
      <c r="Z148" s="209"/>
      <c r="AA148" s="209"/>
      <c r="AB148" s="214" t="e">
        <f t="shared" si="178"/>
        <v>#DIV/0!</v>
      </c>
      <c r="AC148" s="211" t="e">
        <f t="shared" ref="AC148:AC161" si="186">RANK(AB148, AB$147:AB$161)</f>
        <v>#DIV/0!</v>
      </c>
      <c r="AD148" s="501"/>
      <c r="AE148" s="209"/>
      <c r="AF148" s="209"/>
      <c r="AG148" s="214" t="e">
        <f t="shared" si="179"/>
        <v>#DIV/0!</v>
      </c>
      <c r="AH148" s="211" t="e">
        <f t="shared" ref="AH148:AH161" si="187">RANK(AG148, AG$147:AG$161)</f>
        <v>#DIV/0!</v>
      </c>
      <c r="AI148" s="501"/>
      <c r="AJ148" s="209"/>
      <c r="AK148" s="209"/>
      <c r="AL148" s="214" t="e">
        <f t="shared" si="180"/>
        <v>#DIV/0!</v>
      </c>
      <c r="AM148" s="211" t="e">
        <f t="shared" ref="AM148:AM161" si="188">RANK(AL148, AL$147:AL$161)</f>
        <v>#DIV/0!</v>
      </c>
      <c r="AN148" s="501"/>
      <c r="AO148" s="209"/>
      <c r="AP148" s="209"/>
      <c r="AQ148" s="214" t="e">
        <f t="shared" si="181"/>
        <v>#DIV/0!</v>
      </c>
      <c r="AR148" s="211" t="e">
        <f t="shared" ref="AR148:AR161" si="189">RANK(AQ148, AQ$147:AQ$161)</f>
        <v>#DIV/0!</v>
      </c>
      <c r="AS148" s="501"/>
      <c r="AT148" s="209"/>
      <c r="AU148" s="209"/>
      <c r="AV148" s="214" t="e">
        <f t="shared" si="182"/>
        <v>#DIV/0!</v>
      </c>
      <c r="AW148" s="211" t="e">
        <f t="shared" ref="AW148:AW161" si="190">RANK(AV148, AV$147:AV$161)</f>
        <v>#DIV/0!</v>
      </c>
      <c r="AX148" s="501"/>
    </row>
    <row r="149" spans="2:50" ht="14.25" customHeight="1">
      <c r="B149" s="460"/>
      <c r="C149" s="209">
        <v>3</v>
      </c>
      <c r="D149" s="212"/>
      <c r="E149" s="209"/>
      <c r="F149" s="209"/>
      <c r="G149" s="214" t="e">
        <f t="shared" si="175"/>
        <v>#DIV/0!</v>
      </c>
      <c r="H149" s="501"/>
      <c r="I149" s="215" t="e">
        <f t="shared" si="183"/>
        <v>#DIV/0!</v>
      </c>
      <c r="J149" s="215" t="e">
        <f t="shared" si="183"/>
        <v>#DIV/0!</v>
      </c>
      <c r="K149" s="216" t="e">
        <f t="shared" si="183"/>
        <v>#DIV/0!</v>
      </c>
      <c r="L149" s="502"/>
      <c r="M149" s="215" t="e">
        <f>RANK(K149, K$147:$K$161)</f>
        <v>#DIV/0!</v>
      </c>
      <c r="N149" s="460"/>
      <c r="O149" s="460"/>
      <c r="P149" s="209"/>
      <c r="Q149" s="209"/>
      <c r="R149" s="214" t="e">
        <f t="shared" si="176"/>
        <v>#DIV/0!</v>
      </c>
      <c r="S149" s="211" t="e">
        <f t="shared" si="184"/>
        <v>#DIV/0!</v>
      </c>
      <c r="T149" s="501"/>
      <c r="U149" s="209"/>
      <c r="V149" s="209"/>
      <c r="W149" s="214" t="e">
        <f t="shared" si="177"/>
        <v>#DIV/0!</v>
      </c>
      <c r="X149" s="211" t="e">
        <f t="shared" si="185"/>
        <v>#DIV/0!</v>
      </c>
      <c r="Y149" s="501"/>
      <c r="Z149" s="209"/>
      <c r="AA149" s="209"/>
      <c r="AB149" s="214" t="e">
        <f t="shared" si="178"/>
        <v>#DIV/0!</v>
      </c>
      <c r="AC149" s="211" t="e">
        <f t="shared" si="186"/>
        <v>#DIV/0!</v>
      </c>
      <c r="AD149" s="501"/>
      <c r="AE149" s="209"/>
      <c r="AF149" s="209"/>
      <c r="AG149" s="214" t="e">
        <f t="shared" si="179"/>
        <v>#DIV/0!</v>
      </c>
      <c r="AH149" s="211" t="e">
        <f t="shared" si="187"/>
        <v>#DIV/0!</v>
      </c>
      <c r="AI149" s="501"/>
      <c r="AJ149" s="209"/>
      <c r="AK149" s="209"/>
      <c r="AL149" s="214" t="e">
        <f t="shared" si="180"/>
        <v>#DIV/0!</v>
      </c>
      <c r="AM149" s="211" t="e">
        <f t="shared" si="188"/>
        <v>#DIV/0!</v>
      </c>
      <c r="AN149" s="501"/>
      <c r="AO149" s="209"/>
      <c r="AP149" s="209"/>
      <c r="AQ149" s="214" t="e">
        <f t="shared" si="181"/>
        <v>#DIV/0!</v>
      </c>
      <c r="AR149" s="211" t="e">
        <f t="shared" si="189"/>
        <v>#DIV/0!</v>
      </c>
      <c r="AS149" s="501"/>
      <c r="AT149" s="209"/>
      <c r="AU149" s="209"/>
      <c r="AV149" s="214" t="e">
        <f t="shared" si="182"/>
        <v>#DIV/0!</v>
      </c>
      <c r="AW149" s="211" t="e">
        <f t="shared" si="190"/>
        <v>#DIV/0!</v>
      </c>
      <c r="AX149" s="501"/>
    </row>
    <row r="150" spans="2:50" ht="14.25" customHeight="1">
      <c r="B150" s="460"/>
      <c r="C150" s="209">
        <v>4</v>
      </c>
      <c r="D150" s="212"/>
      <c r="E150" s="209"/>
      <c r="F150" s="209"/>
      <c r="G150" s="214" t="e">
        <f t="shared" si="175"/>
        <v>#DIV/0!</v>
      </c>
      <c r="H150" s="501"/>
      <c r="I150" s="215" t="e">
        <f t="shared" si="183"/>
        <v>#DIV/0!</v>
      </c>
      <c r="J150" s="215" t="e">
        <f t="shared" si="183"/>
        <v>#DIV/0!</v>
      </c>
      <c r="K150" s="216" t="e">
        <f t="shared" si="183"/>
        <v>#DIV/0!</v>
      </c>
      <c r="L150" s="502"/>
      <c r="M150" s="215" t="e">
        <f>RANK(K150, K$147:$K$161)</f>
        <v>#DIV/0!</v>
      </c>
      <c r="N150" s="460"/>
      <c r="O150" s="460"/>
      <c r="P150" s="209"/>
      <c r="Q150" s="209"/>
      <c r="R150" s="214" t="e">
        <f t="shared" si="176"/>
        <v>#DIV/0!</v>
      </c>
      <c r="S150" s="211" t="e">
        <f>RANK(R150, R$147:R$161)</f>
        <v>#DIV/0!</v>
      </c>
      <c r="T150" s="501"/>
      <c r="U150" s="209"/>
      <c r="V150" s="209"/>
      <c r="W150" s="214" t="e">
        <f t="shared" si="177"/>
        <v>#DIV/0!</v>
      </c>
      <c r="X150" s="211" t="e">
        <f>RANK(W150, W$147:W$161)</f>
        <v>#DIV/0!</v>
      </c>
      <c r="Y150" s="501"/>
      <c r="Z150" s="209"/>
      <c r="AA150" s="209"/>
      <c r="AB150" s="214" t="e">
        <f t="shared" si="178"/>
        <v>#DIV/0!</v>
      </c>
      <c r="AC150" s="211" t="e">
        <f>RANK(AB150, AB$147:AB$161)</f>
        <v>#DIV/0!</v>
      </c>
      <c r="AD150" s="501"/>
      <c r="AE150" s="209"/>
      <c r="AF150" s="209"/>
      <c r="AG150" s="214" t="e">
        <f t="shared" si="179"/>
        <v>#DIV/0!</v>
      </c>
      <c r="AH150" s="211" t="e">
        <f>RANK(AG150, AG$147:AG$161)</f>
        <v>#DIV/0!</v>
      </c>
      <c r="AI150" s="501"/>
      <c r="AJ150" s="209"/>
      <c r="AK150" s="209"/>
      <c r="AL150" s="214" t="e">
        <f t="shared" si="180"/>
        <v>#DIV/0!</v>
      </c>
      <c r="AM150" s="211" t="e">
        <f>RANK(AL150, AL$147:AL$161)</f>
        <v>#DIV/0!</v>
      </c>
      <c r="AN150" s="501"/>
      <c r="AO150" s="209"/>
      <c r="AP150" s="209"/>
      <c r="AQ150" s="214" t="e">
        <f t="shared" si="181"/>
        <v>#DIV/0!</v>
      </c>
      <c r="AR150" s="211" t="e">
        <f>RANK(AQ150, AQ$147:AQ$161)</f>
        <v>#DIV/0!</v>
      </c>
      <c r="AS150" s="501"/>
      <c r="AT150" s="209"/>
      <c r="AU150" s="209"/>
      <c r="AV150" s="214" t="e">
        <f t="shared" si="182"/>
        <v>#DIV/0!</v>
      </c>
      <c r="AW150" s="211" t="e">
        <f>RANK(AV150, AV$147:AV$161)</f>
        <v>#DIV/0!</v>
      </c>
      <c r="AX150" s="501"/>
    </row>
    <row r="151" spans="2:50" ht="14.25" customHeight="1">
      <c r="B151" s="460"/>
      <c r="C151" s="209">
        <v>5</v>
      </c>
      <c r="D151" s="212"/>
      <c r="E151" s="209"/>
      <c r="F151" s="209"/>
      <c r="G151" s="214" t="e">
        <f t="shared" si="175"/>
        <v>#DIV/0!</v>
      </c>
      <c r="H151" s="501"/>
      <c r="I151" s="215" t="e">
        <f t="shared" si="183"/>
        <v>#DIV/0!</v>
      </c>
      <c r="J151" s="215" t="e">
        <f t="shared" si="183"/>
        <v>#DIV/0!</v>
      </c>
      <c r="K151" s="216" t="e">
        <f t="shared" si="183"/>
        <v>#DIV/0!</v>
      </c>
      <c r="L151" s="502"/>
      <c r="M151" s="215" t="e">
        <f>RANK(K151, K$147:$K$161)</f>
        <v>#DIV/0!</v>
      </c>
      <c r="N151" s="460"/>
      <c r="O151" s="460"/>
      <c r="P151" s="209"/>
      <c r="Q151" s="209"/>
      <c r="R151" s="214" t="e">
        <f t="shared" si="176"/>
        <v>#DIV/0!</v>
      </c>
      <c r="S151" s="211" t="e">
        <f t="shared" si="184"/>
        <v>#DIV/0!</v>
      </c>
      <c r="T151" s="501"/>
      <c r="U151" s="209"/>
      <c r="V151" s="209"/>
      <c r="W151" s="214" t="e">
        <f t="shared" si="177"/>
        <v>#DIV/0!</v>
      </c>
      <c r="X151" s="211" t="e">
        <f t="shared" si="185"/>
        <v>#DIV/0!</v>
      </c>
      <c r="Y151" s="501"/>
      <c r="Z151" s="209"/>
      <c r="AA151" s="209"/>
      <c r="AB151" s="214" t="e">
        <f t="shared" si="178"/>
        <v>#DIV/0!</v>
      </c>
      <c r="AC151" s="211" t="e">
        <f t="shared" si="186"/>
        <v>#DIV/0!</v>
      </c>
      <c r="AD151" s="501"/>
      <c r="AE151" s="209"/>
      <c r="AF151" s="209"/>
      <c r="AG151" s="214" t="e">
        <f t="shared" si="179"/>
        <v>#DIV/0!</v>
      </c>
      <c r="AH151" s="211" t="e">
        <f t="shared" si="187"/>
        <v>#DIV/0!</v>
      </c>
      <c r="AI151" s="501"/>
      <c r="AJ151" s="209"/>
      <c r="AK151" s="209"/>
      <c r="AL151" s="214" t="e">
        <f t="shared" si="180"/>
        <v>#DIV/0!</v>
      </c>
      <c r="AM151" s="211" t="e">
        <f t="shared" si="188"/>
        <v>#DIV/0!</v>
      </c>
      <c r="AN151" s="501"/>
      <c r="AO151" s="209"/>
      <c r="AP151" s="209"/>
      <c r="AQ151" s="214" t="e">
        <f t="shared" si="181"/>
        <v>#DIV/0!</v>
      </c>
      <c r="AR151" s="211" t="e">
        <f t="shared" si="189"/>
        <v>#DIV/0!</v>
      </c>
      <c r="AS151" s="501"/>
      <c r="AT151" s="209"/>
      <c r="AU151" s="209"/>
      <c r="AV151" s="214" t="e">
        <f t="shared" si="182"/>
        <v>#DIV/0!</v>
      </c>
      <c r="AW151" s="211" t="e">
        <f t="shared" si="190"/>
        <v>#DIV/0!</v>
      </c>
      <c r="AX151" s="501"/>
    </row>
    <row r="152" spans="2:50" ht="14.25" customHeight="1">
      <c r="B152" s="460"/>
      <c r="C152" s="209">
        <v>6</v>
      </c>
      <c r="D152" s="212"/>
      <c r="E152" s="209"/>
      <c r="F152" s="209"/>
      <c r="G152" s="214" t="e">
        <f t="shared" si="175"/>
        <v>#DIV/0!</v>
      </c>
      <c r="H152" s="501"/>
      <c r="I152" s="215" t="e">
        <f t="shared" si="183"/>
        <v>#DIV/0!</v>
      </c>
      <c r="J152" s="215" t="e">
        <f t="shared" si="183"/>
        <v>#DIV/0!</v>
      </c>
      <c r="K152" s="216" t="e">
        <f t="shared" si="183"/>
        <v>#DIV/0!</v>
      </c>
      <c r="L152" s="502"/>
      <c r="M152" s="215" t="e">
        <f>RANK(K152, K$147:$K$161)</f>
        <v>#DIV/0!</v>
      </c>
      <c r="N152" s="460"/>
      <c r="O152" s="460"/>
      <c r="P152" s="209"/>
      <c r="Q152" s="209"/>
      <c r="R152" s="214" t="e">
        <f t="shared" si="176"/>
        <v>#DIV/0!</v>
      </c>
      <c r="S152" s="211" t="e">
        <f t="shared" si="184"/>
        <v>#DIV/0!</v>
      </c>
      <c r="T152" s="501"/>
      <c r="U152" s="209"/>
      <c r="V152" s="209"/>
      <c r="W152" s="214" t="e">
        <f t="shared" si="177"/>
        <v>#DIV/0!</v>
      </c>
      <c r="X152" s="211" t="e">
        <f t="shared" si="185"/>
        <v>#DIV/0!</v>
      </c>
      <c r="Y152" s="501"/>
      <c r="Z152" s="209"/>
      <c r="AA152" s="209"/>
      <c r="AB152" s="214" t="e">
        <f t="shared" si="178"/>
        <v>#DIV/0!</v>
      </c>
      <c r="AC152" s="211" t="e">
        <f t="shared" si="186"/>
        <v>#DIV/0!</v>
      </c>
      <c r="AD152" s="501"/>
      <c r="AE152" s="209"/>
      <c r="AF152" s="209"/>
      <c r="AG152" s="214" t="e">
        <f t="shared" si="179"/>
        <v>#DIV/0!</v>
      </c>
      <c r="AH152" s="211" t="e">
        <f t="shared" si="187"/>
        <v>#DIV/0!</v>
      </c>
      <c r="AI152" s="501"/>
      <c r="AJ152" s="209"/>
      <c r="AK152" s="209"/>
      <c r="AL152" s="214" t="e">
        <f t="shared" si="180"/>
        <v>#DIV/0!</v>
      </c>
      <c r="AM152" s="211" t="e">
        <f t="shared" si="188"/>
        <v>#DIV/0!</v>
      </c>
      <c r="AN152" s="501"/>
      <c r="AO152" s="209"/>
      <c r="AP152" s="209"/>
      <c r="AQ152" s="214" t="e">
        <f t="shared" si="181"/>
        <v>#DIV/0!</v>
      </c>
      <c r="AR152" s="211" t="e">
        <f t="shared" si="189"/>
        <v>#DIV/0!</v>
      </c>
      <c r="AS152" s="501"/>
      <c r="AT152" s="209"/>
      <c r="AU152" s="209"/>
      <c r="AV152" s="214" t="e">
        <f t="shared" si="182"/>
        <v>#DIV/0!</v>
      </c>
      <c r="AW152" s="211" t="e">
        <f t="shared" si="190"/>
        <v>#DIV/0!</v>
      </c>
      <c r="AX152" s="501"/>
    </row>
    <row r="153" spans="2:50" ht="14.25" customHeight="1">
      <c r="B153" s="460"/>
      <c r="C153" s="209">
        <v>7</v>
      </c>
      <c r="D153" s="212"/>
      <c r="E153" s="209"/>
      <c r="F153" s="209"/>
      <c r="G153" s="214" t="e">
        <f t="shared" si="175"/>
        <v>#DIV/0!</v>
      </c>
      <c r="H153" s="501"/>
      <c r="I153" s="215" t="e">
        <f t="shared" si="183"/>
        <v>#DIV/0!</v>
      </c>
      <c r="J153" s="215" t="e">
        <f t="shared" si="183"/>
        <v>#DIV/0!</v>
      </c>
      <c r="K153" s="216" t="e">
        <f t="shared" si="183"/>
        <v>#DIV/0!</v>
      </c>
      <c r="L153" s="502"/>
      <c r="M153" s="215" t="e">
        <f>RANK(K153, K$147:$K$161)</f>
        <v>#DIV/0!</v>
      </c>
      <c r="N153" s="460"/>
      <c r="O153" s="460"/>
      <c r="P153" s="209"/>
      <c r="Q153" s="209"/>
      <c r="R153" s="214" t="e">
        <f t="shared" si="176"/>
        <v>#DIV/0!</v>
      </c>
      <c r="S153" s="211" t="e">
        <f t="shared" si="184"/>
        <v>#DIV/0!</v>
      </c>
      <c r="T153" s="501"/>
      <c r="U153" s="209"/>
      <c r="V153" s="209"/>
      <c r="W153" s="214" t="e">
        <f t="shared" si="177"/>
        <v>#DIV/0!</v>
      </c>
      <c r="X153" s="211" t="e">
        <f t="shared" si="185"/>
        <v>#DIV/0!</v>
      </c>
      <c r="Y153" s="501"/>
      <c r="Z153" s="209"/>
      <c r="AA153" s="209"/>
      <c r="AB153" s="214" t="e">
        <f t="shared" si="178"/>
        <v>#DIV/0!</v>
      </c>
      <c r="AC153" s="211" t="e">
        <f t="shared" si="186"/>
        <v>#DIV/0!</v>
      </c>
      <c r="AD153" s="501"/>
      <c r="AE153" s="209"/>
      <c r="AF153" s="209"/>
      <c r="AG153" s="214" t="e">
        <f t="shared" si="179"/>
        <v>#DIV/0!</v>
      </c>
      <c r="AH153" s="211" t="e">
        <f t="shared" si="187"/>
        <v>#DIV/0!</v>
      </c>
      <c r="AI153" s="501"/>
      <c r="AJ153" s="209"/>
      <c r="AK153" s="209"/>
      <c r="AL153" s="214" t="e">
        <f t="shared" si="180"/>
        <v>#DIV/0!</v>
      </c>
      <c r="AM153" s="211" t="e">
        <f t="shared" si="188"/>
        <v>#DIV/0!</v>
      </c>
      <c r="AN153" s="501"/>
      <c r="AO153" s="209"/>
      <c r="AP153" s="209"/>
      <c r="AQ153" s="214" t="e">
        <f t="shared" si="181"/>
        <v>#DIV/0!</v>
      </c>
      <c r="AR153" s="211" t="e">
        <f t="shared" si="189"/>
        <v>#DIV/0!</v>
      </c>
      <c r="AS153" s="501"/>
      <c r="AT153" s="209"/>
      <c r="AU153" s="209"/>
      <c r="AV153" s="214" t="e">
        <f t="shared" si="182"/>
        <v>#DIV/0!</v>
      </c>
      <c r="AW153" s="211" t="e">
        <f t="shared" si="190"/>
        <v>#DIV/0!</v>
      </c>
      <c r="AX153" s="501"/>
    </row>
    <row r="154" spans="2:50" ht="14.25" customHeight="1">
      <c r="B154" s="460"/>
      <c r="C154" s="209">
        <v>8</v>
      </c>
      <c r="D154" s="212"/>
      <c r="E154" s="209"/>
      <c r="F154" s="209"/>
      <c r="G154" s="214" t="e">
        <f t="shared" si="175"/>
        <v>#DIV/0!</v>
      </c>
      <c r="H154" s="501"/>
      <c r="I154" s="215" t="e">
        <f t="shared" si="183"/>
        <v>#DIV/0!</v>
      </c>
      <c r="J154" s="215" t="e">
        <f t="shared" si="183"/>
        <v>#DIV/0!</v>
      </c>
      <c r="K154" s="216" t="e">
        <f t="shared" si="183"/>
        <v>#DIV/0!</v>
      </c>
      <c r="L154" s="502"/>
      <c r="M154" s="215" t="e">
        <f>RANK(K154, K$147:$K$161)</f>
        <v>#DIV/0!</v>
      </c>
      <c r="N154" s="460"/>
      <c r="O154" s="460"/>
      <c r="P154" s="209"/>
      <c r="Q154" s="209"/>
      <c r="R154" s="214" t="e">
        <f t="shared" si="176"/>
        <v>#DIV/0!</v>
      </c>
      <c r="S154" s="211" t="e">
        <f t="shared" si="184"/>
        <v>#DIV/0!</v>
      </c>
      <c r="T154" s="501"/>
      <c r="U154" s="209"/>
      <c r="V154" s="209"/>
      <c r="W154" s="214" t="e">
        <f t="shared" si="177"/>
        <v>#DIV/0!</v>
      </c>
      <c r="X154" s="211" t="e">
        <f t="shared" si="185"/>
        <v>#DIV/0!</v>
      </c>
      <c r="Y154" s="501"/>
      <c r="Z154" s="209"/>
      <c r="AA154" s="209"/>
      <c r="AB154" s="214" t="e">
        <f t="shared" si="178"/>
        <v>#DIV/0!</v>
      </c>
      <c r="AC154" s="211" t="e">
        <f t="shared" si="186"/>
        <v>#DIV/0!</v>
      </c>
      <c r="AD154" s="501"/>
      <c r="AE154" s="209"/>
      <c r="AF154" s="209"/>
      <c r="AG154" s="214" t="e">
        <f t="shared" si="179"/>
        <v>#DIV/0!</v>
      </c>
      <c r="AH154" s="211" t="e">
        <f t="shared" si="187"/>
        <v>#DIV/0!</v>
      </c>
      <c r="AI154" s="501"/>
      <c r="AJ154" s="209"/>
      <c r="AK154" s="209"/>
      <c r="AL154" s="214" t="e">
        <f t="shared" si="180"/>
        <v>#DIV/0!</v>
      </c>
      <c r="AM154" s="211" t="e">
        <f t="shared" si="188"/>
        <v>#DIV/0!</v>
      </c>
      <c r="AN154" s="501"/>
      <c r="AO154" s="209"/>
      <c r="AP154" s="209"/>
      <c r="AQ154" s="214" t="e">
        <f t="shared" si="181"/>
        <v>#DIV/0!</v>
      </c>
      <c r="AR154" s="211" t="e">
        <f t="shared" si="189"/>
        <v>#DIV/0!</v>
      </c>
      <c r="AS154" s="501"/>
      <c r="AT154" s="209"/>
      <c r="AU154" s="209"/>
      <c r="AV154" s="214" t="e">
        <f t="shared" si="182"/>
        <v>#DIV/0!</v>
      </c>
      <c r="AW154" s="211" t="e">
        <f t="shared" si="190"/>
        <v>#DIV/0!</v>
      </c>
      <c r="AX154" s="501"/>
    </row>
    <row r="155" spans="2:50" ht="14.25" customHeight="1">
      <c r="B155" s="460"/>
      <c r="C155" s="209">
        <v>9</v>
      </c>
      <c r="D155" s="212"/>
      <c r="E155" s="209"/>
      <c r="F155" s="209"/>
      <c r="G155" s="214" t="e">
        <f t="shared" si="175"/>
        <v>#DIV/0!</v>
      </c>
      <c r="H155" s="501"/>
      <c r="I155" s="215" t="e">
        <f t="shared" si="183"/>
        <v>#DIV/0!</v>
      </c>
      <c r="J155" s="215" t="e">
        <f t="shared" si="183"/>
        <v>#DIV/0!</v>
      </c>
      <c r="K155" s="216" t="e">
        <f t="shared" si="183"/>
        <v>#DIV/0!</v>
      </c>
      <c r="L155" s="502"/>
      <c r="M155" s="215" t="e">
        <f>RANK(K155, K$147:$K$161)</f>
        <v>#DIV/0!</v>
      </c>
      <c r="N155" s="460"/>
      <c r="O155" s="460"/>
      <c r="P155" s="209"/>
      <c r="Q155" s="209"/>
      <c r="R155" s="214" t="e">
        <f t="shared" si="176"/>
        <v>#DIV/0!</v>
      </c>
      <c r="S155" s="211" t="e">
        <f t="shared" si="184"/>
        <v>#DIV/0!</v>
      </c>
      <c r="T155" s="501"/>
      <c r="U155" s="209"/>
      <c r="V155" s="209"/>
      <c r="W155" s="214" t="e">
        <f t="shared" si="177"/>
        <v>#DIV/0!</v>
      </c>
      <c r="X155" s="211" t="e">
        <f t="shared" si="185"/>
        <v>#DIV/0!</v>
      </c>
      <c r="Y155" s="501"/>
      <c r="Z155" s="209"/>
      <c r="AA155" s="209"/>
      <c r="AB155" s="214" t="e">
        <f t="shared" si="178"/>
        <v>#DIV/0!</v>
      </c>
      <c r="AC155" s="211" t="e">
        <f t="shared" si="186"/>
        <v>#DIV/0!</v>
      </c>
      <c r="AD155" s="501"/>
      <c r="AE155" s="209"/>
      <c r="AF155" s="209"/>
      <c r="AG155" s="214" t="e">
        <f t="shared" si="179"/>
        <v>#DIV/0!</v>
      </c>
      <c r="AH155" s="211" t="e">
        <f t="shared" si="187"/>
        <v>#DIV/0!</v>
      </c>
      <c r="AI155" s="501"/>
      <c r="AJ155" s="209"/>
      <c r="AK155" s="209"/>
      <c r="AL155" s="214" t="e">
        <f t="shared" si="180"/>
        <v>#DIV/0!</v>
      </c>
      <c r="AM155" s="211" t="e">
        <f t="shared" si="188"/>
        <v>#DIV/0!</v>
      </c>
      <c r="AN155" s="501"/>
      <c r="AO155" s="209"/>
      <c r="AP155" s="209"/>
      <c r="AQ155" s="214" t="e">
        <f t="shared" si="181"/>
        <v>#DIV/0!</v>
      </c>
      <c r="AR155" s="211" t="e">
        <f t="shared" si="189"/>
        <v>#DIV/0!</v>
      </c>
      <c r="AS155" s="501"/>
      <c r="AT155" s="209"/>
      <c r="AU155" s="209"/>
      <c r="AV155" s="214" t="e">
        <f t="shared" si="182"/>
        <v>#DIV/0!</v>
      </c>
      <c r="AW155" s="211" t="e">
        <f t="shared" si="190"/>
        <v>#DIV/0!</v>
      </c>
      <c r="AX155" s="501"/>
    </row>
    <row r="156" spans="2:50" ht="14.25" customHeight="1">
      <c r="B156" s="460"/>
      <c r="C156" s="209">
        <v>10</v>
      </c>
      <c r="D156" s="212"/>
      <c r="E156" s="209"/>
      <c r="F156" s="209"/>
      <c r="G156" s="214" t="e">
        <f t="shared" si="175"/>
        <v>#DIV/0!</v>
      </c>
      <c r="H156" s="501"/>
      <c r="I156" s="215" t="e">
        <f t="shared" si="183"/>
        <v>#DIV/0!</v>
      </c>
      <c r="J156" s="215" t="e">
        <f t="shared" si="183"/>
        <v>#DIV/0!</v>
      </c>
      <c r="K156" s="216" t="e">
        <f t="shared" si="183"/>
        <v>#DIV/0!</v>
      </c>
      <c r="L156" s="502"/>
      <c r="M156" s="215" t="e">
        <f>RANK(K156, K$147:$K$161)</f>
        <v>#DIV/0!</v>
      </c>
      <c r="N156" s="460"/>
      <c r="O156" s="460"/>
      <c r="P156" s="209"/>
      <c r="Q156" s="209"/>
      <c r="R156" s="214" t="e">
        <f t="shared" si="176"/>
        <v>#DIV/0!</v>
      </c>
      <c r="S156" s="211" t="e">
        <f t="shared" si="184"/>
        <v>#DIV/0!</v>
      </c>
      <c r="T156" s="501"/>
      <c r="U156" s="209"/>
      <c r="V156" s="209"/>
      <c r="W156" s="214" t="e">
        <f t="shared" si="177"/>
        <v>#DIV/0!</v>
      </c>
      <c r="X156" s="211" t="e">
        <f t="shared" si="185"/>
        <v>#DIV/0!</v>
      </c>
      <c r="Y156" s="501"/>
      <c r="Z156" s="209"/>
      <c r="AA156" s="209"/>
      <c r="AB156" s="214" t="e">
        <f t="shared" si="178"/>
        <v>#DIV/0!</v>
      </c>
      <c r="AC156" s="211" t="e">
        <f t="shared" si="186"/>
        <v>#DIV/0!</v>
      </c>
      <c r="AD156" s="501"/>
      <c r="AE156" s="209"/>
      <c r="AF156" s="209"/>
      <c r="AG156" s="214" t="e">
        <f t="shared" si="179"/>
        <v>#DIV/0!</v>
      </c>
      <c r="AH156" s="211" t="e">
        <f t="shared" si="187"/>
        <v>#DIV/0!</v>
      </c>
      <c r="AI156" s="501"/>
      <c r="AJ156" s="209"/>
      <c r="AK156" s="209"/>
      <c r="AL156" s="214" t="e">
        <f t="shared" si="180"/>
        <v>#DIV/0!</v>
      </c>
      <c r="AM156" s="211" t="e">
        <f t="shared" si="188"/>
        <v>#DIV/0!</v>
      </c>
      <c r="AN156" s="501"/>
      <c r="AO156" s="209"/>
      <c r="AP156" s="209"/>
      <c r="AQ156" s="214" t="e">
        <f t="shared" si="181"/>
        <v>#DIV/0!</v>
      </c>
      <c r="AR156" s="211" t="e">
        <f t="shared" si="189"/>
        <v>#DIV/0!</v>
      </c>
      <c r="AS156" s="501"/>
      <c r="AT156" s="209"/>
      <c r="AU156" s="209"/>
      <c r="AV156" s="214" t="e">
        <f t="shared" si="182"/>
        <v>#DIV/0!</v>
      </c>
      <c r="AW156" s="211" t="e">
        <f t="shared" si="190"/>
        <v>#DIV/0!</v>
      </c>
      <c r="AX156" s="501"/>
    </row>
    <row r="157" spans="2:50" ht="14.25" customHeight="1">
      <c r="B157" s="460"/>
      <c r="C157" s="209">
        <v>11</v>
      </c>
      <c r="D157" s="212"/>
      <c r="E157" s="209"/>
      <c r="F157" s="209"/>
      <c r="G157" s="214" t="e">
        <f t="shared" si="175"/>
        <v>#DIV/0!</v>
      </c>
      <c r="H157" s="501"/>
      <c r="I157" s="215" t="e">
        <f t="shared" si="183"/>
        <v>#DIV/0!</v>
      </c>
      <c r="J157" s="215" t="e">
        <f t="shared" si="183"/>
        <v>#DIV/0!</v>
      </c>
      <c r="K157" s="216" t="e">
        <f t="shared" si="183"/>
        <v>#DIV/0!</v>
      </c>
      <c r="L157" s="502"/>
      <c r="M157" s="215" t="e">
        <f>RANK(K157, K$147:$K$161)</f>
        <v>#DIV/0!</v>
      </c>
      <c r="N157" s="460"/>
      <c r="O157" s="460"/>
      <c r="P157" s="209"/>
      <c r="Q157" s="209"/>
      <c r="R157" s="214" t="e">
        <f t="shared" si="176"/>
        <v>#DIV/0!</v>
      </c>
      <c r="S157" s="211" t="e">
        <f t="shared" si="184"/>
        <v>#DIV/0!</v>
      </c>
      <c r="T157" s="501"/>
      <c r="U157" s="209"/>
      <c r="V157" s="209"/>
      <c r="W157" s="214" t="e">
        <f t="shared" si="177"/>
        <v>#DIV/0!</v>
      </c>
      <c r="X157" s="211" t="e">
        <f t="shared" si="185"/>
        <v>#DIV/0!</v>
      </c>
      <c r="Y157" s="501"/>
      <c r="Z157" s="209"/>
      <c r="AA157" s="209"/>
      <c r="AB157" s="214" t="e">
        <f t="shared" si="178"/>
        <v>#DIV/0!</v>
      </c>
      <c r="AC157" s="211" t="e">
        <f t="shared" si="186"/>
        <v>#DIV/0!</v>
      </c>
      <c r="AD157" s="501"/>
      <c r="AE157" s="209"/>
      <c r="AF157" s="209"/>
      <c r="AG157" s="214" t="e">
        <f t="shared" si="179"/>
        <v>#DIV/0!</v>
      </c>
      <c r="AH157" s="211" t="e">
        <f t="shared" si="187"/>
        <v>#DIV/0!</v>
      </c>
      <c r="AI157" s="501"/>
      <c r="AJ157" s="209"/>
      <c r="AK157" s="209"/>
      <c r="AL157" s="214" t="e">
        <f t="shared" si="180"/>
        <v>#DIV/0!</v>
      </c>
      <c r="AM157" s="211" t="e">
        <f t="shared" si="188"/>
        <v>#DIV/0!</v>
      </c>
      <c r="AN157" s="501"/>
      <c r="AO157" s="209"/>
      <c r="AP157" s="209"/>
      <c r="AQ157" s="214" t="e">
        <f t="shared" si="181"/>
        <v>#DIV/0!</v>
      </c>
      <c r="AR157" s="211" t="e">
        <f t="shared" si="189"/>
        <v>#DIV/0!</v>
      </c>
      <c r="AS157" s="501"/>
      <c r="AT157" s="209"/>
      <c r="AU157" s="209"/>
      <c r="AV157" s="214" t="e">
        <f t="shared" si="182"/>
        <v>#DIV/0!</v>
      </c>
      <c r="AW157" s="211" t="e">
        <f t="shared" si="190"/>
        <v>#DIV/0!</v>
      </c>
      <c r="AX157" s="501"/>
    </row>
    <row r="158" spans="2:50" ht="14.25" customHeight="1">
      <c r="B158" s="460"/>
      <c r="C158" s="209">
        <v>12</v>
      </c>
      <c r="D158" s="212"/>
      <c r="E158" s="209"/>
      <c r="F158" s="209"/>
      <c r="G158" s="214" t="e">
        <f t="shared" si="175"/>
        <v>#DIV/0!</v>
      </c>
      <c r="H158" s="501"/>
      <c r="I158" s="215" t="e">
        <f t="shared" si="183"/>
        <v>#DIV/0!</v>
      </c>
      <c r="J158" s="215" t="e">
        <f t="shared" si="183"/>
        <v>#DIV/0!</v>
      </c>
      <c r="K158" s="216" t="e">
        <f t="shared" si="183"/>
        <v>#DIV/0!</v>
      </c>
      <c r="L158" s="502"/>
      <c r="M158" s="215" t="e">
        <f>RANK(K158, K$147:$K$161)</f>
        <v>#DIV/0!</v>
      </c>
      <c r="N158" s="460"/>
      <c r="O158" s="460"/>
      <c r="P158" s="209"/>
      <c r="Q158" s="209"/>
      <c r="R158" s="214" t="e">
        <f t="shared" si="176"/>
        <v>#DIV/0!</v>
      </c>
      <c r="S158" s="211" t="e">
        <f t="shared" si="184"/>
        <v>#DIV/0!</v>
      </c>
      <c r="T158" s="501"/>
      <c r="U158" s="209"/>
      <c r="V158" s="209"/>
      <c r="W158" s="214" t="e">
        <f t="shared" si="177"/>
        <v>#DIV/0!</v>
      </c>
      <c r="X158" s="211" t="e">
        <f t="shared" si="185"/>
        <v>#DIV/0!</v>
      </c>
      <c r="Y158" s="501"/>
      <c r="Z158" s="209"/>
      <c r="AA158" s="209"/>
      <c r="AB158" s="214" t="e">
        <f t="shared" si="178"/>
        <v>#DIV/0!</v>
      </c>
      <c r="AC158" s="211" t="e">
        <f t="shared" si="186"/>
        <v>#DIV/0!</v>
      </c>
      <c r="AD158" s="501"/>
      <c r="AE158" s="209"/>
      <c r="AF158" s="209"/>
      <c r="AG158" s="214" t="e">
        <f t="shared" si="179"/>
        <v>#DIV/0!</v>
      </c>
      <c r="AH158" s="211" t="e">
        <f t="shared" si="187"/>
        <v>#DIV/0!</v>
      </c>
      <c r="AI158" s="501"/>
      <c r="AJ158" s="209"/>
      <c r="AK158" s="209"/>
      <c r="AL158" s="214" t="e">
        <f t="shared" si="180"/>
        <v>#DIV/0!</v>
      </c>
      <c r="AM158" s="211" t="e">
        <f t="shared" si="188"/>
        <v>#DIV/0!</v>
      </c>
      <c r="AN158" s="501"/>
      <c r="AO158" s="209"/>
      <c r="AP158" s="209"/>
      <c r="AQ158" s="214" t="e">
        <f t="shared" si="181"/>
        <v>#DIV/0!</v>
      </c>
      <c r="AR158" s="211" t="e">
        <f t="shared" si="189"/>
        <v>#DIV/0!</v>
      </c>
      <c r="AS158" s="501"/>
      <c r="AT158" s="209"/>
      <c r="AU158" s="209"/>
      <c r="AV158" s="214" t="e">
        <f t="shared" si="182"/>
        <v>#DIV/0!</v>
      </c>
      <c r="AW158" s="211" t="e">
        <f t="shared" si="190"/>
        <v>#DIV/0!</v>
      </c>
      <c r="AX158" s="501"/>
    </row>
    <row r="159" spans="2:50" ht="14.25" customHeight="1">
      <c r="B159" s="460"/>
      <c r="C159" s="209">
        <v>13</v>
      </c>
      <c r="D159" s="212"/>
      <c r="E159" s="209"/>
      <c r="F159" s="209"/>
      <c r="G159" s="214" t="e">
        <f t="shared" si="175"/>
        <v>#DIV/0!</v>
      </c>
      <c r="H159" s="501"/>
      <c r="I159" s="215" t="e">
        <f t="shared" si="183"/>
        <v>#DIV/0!</v>
      </c>
      <c r="J159" s="215" t="e">
        <f t="shared" si="183"/>
        <v>#DIV/0!</v>
      </c>
      <c r="K159" s="216" t="e">
        <f t="shared" si="183"/>
        <v>#DIV/0!</v>
      </c>
      <c r="L159" s="502"/>
      <c r="M159" s="215" t="e">
        <f>RANK(K159, K$147:$K$161)</f>
        <v>#DIV/0!</v>
      </c>
      <c r="N159" s="460"/>
      <c r="O159" s="460"/>
      <c r="P159" s="209"/>
      <c r="Q159" s="209"/>
      <c r="R159" s="214" t="e">
        <f t="shared" si="176"/>
        <v>#DIV/0!</v>
      </c>
      <c r="S159" s="211" t="e">
        <f t="shared" si="184"/>
        <v>#DIV/0!</v>
      </c>
      <c r="T159" s="501"/>
      <c r="U159" s="209"/>
      <c r="V159" s="209"/>
      <c r="W159" s="214" t="e">
        <f t="shared" si="177"/>
        <v>#DIV/0!</v>
      </c>
      <c r="X159" s="211" t="e">
        <f t="shared" si="185"/>
        <v>#DIV/0!</v>
      </c>
      <c r="Y159" s="501"/>
      <c r="Z159" s="209"/>
      <c r="AA159" s="209"/>
      <c r="AB159" s="214" t="e">
        <f t="shared" si="178"/>
        <v>#DIV/0!</v>
      </c>
      <c r="AC159" s="211" t="e">
        <f t="shared" si="186"/>
        <v>#DIV/0!</v>
      </c>
      <c r="AD159" s="501"/>
      <c r="AE159" s="209"/>
      <c r="AF159" s="209"/>
      <c r="AG159" s="214" t="e">
        <f t="shared" si="179"/>
        <v>#DIV/0!</v>
      </c>
      <c r="AH159" s="211" t="e">
        <f t="shared" si="187"/>
        <v>#DIV/0!</v>
      </c>
      <c r="AI159" s="501"/>
      <c r="AJ159" s="209"/>
      <c r="AK159" s="209"/>
      <c r="AL159" s="214" t="e">
        <f t="shared" si="180"/>
        <v>#DIV/0!</v>
      </c>
      <c r="AM159" s="211" t="e">
        <f t="shared" si="188"/>
        <v>#DIV/0!</v>
      </c>
      <c r="AN159" s="501"/>
      <c r="AO159" s="209"/>
      <c r="AP159" s="209"/>
      <c r="AQ159" s="214" t="e">
        <f t="shared" si="181"/>
        <v>#DIV/0!</v>
      </c>
      <c r="AR159" s="211" t="e">
        <f t="shared" si="189"/>
        <v>#DIV/0!</v>
      </c>
      <c r="AS159" s="501"/>
      <c r="AT159" s="209"/>
      <c r="AU159" s="209"/>
      <c r="AV159" s="214" t="e">
        <f t="shared" si="182"/>
        <v>#DIV/0!</v>
      </c>
      <c r="AW159" s="211" t="e">
        <f t="shared" si="190"/>
        <v>#DIV/0!</v>
      </c>
      <c r="AX159" s="501"/>
    </row>
    <row r="160" spans="2:50" ht="14.25" customHeight="1">
      <c r="B160" s="460"/>
      <c r="C160" s="209">
        <v>14</v>
      </c>
      <c r="D160" s="212"/>
      <c r="E160" s="209"/>
      <c r="F160" s="209"/>
      <c r="G160" s="214" t="e">
        <f t="shared" si="175"/>
        <v>#DIV/0!</v>
      </c>
      <c r="H160" s="501"/>
      <c r="I160" s="215" t="e">
        <f t="shared" si="183"/>
        <v>#DIV/0!</v>
      </c>
      <c r="J160" s="215" t="e">
        <f t="shared" si="183"/>
        <v>#DIV/0!</v>
      </c>
      <c r="K160" s="216" t="e">
        <f t="shared" si="183"/>
        <v>#DIV/0!</v>
      </c>
      <c r="L160" s="502"/>
      <c r="M160" s="215" t="e">
        <f>RANK(K160, K$147:$K$161)</f>
        <v>#DIV/0!</v>
      </c>
      <c r="N160" s="460"/>
      <c r="O160" s="460"/>
      <c r="P160" s="209"/>
      <c r="Q160" s="209"/>
      <c r="R160" s="214" t="e">
        <f t="shared" si="176"/>
        <v>#DIV/0!</v>
      </c>
      <c r="S160" s="211" t="e">
        <f t="shared" si="184"/>
        <v>#DIV/0!</v>
      </c>
      <c r="T160" s="501"/>
      <c r="U160" s="209"/>
      <c r="V160" s="209"/>
      <c r="W160" s="214" t="e">
        <f t="shared" si="177"/>
        <v>#DIV/0!</v>
      </c>
      <c r="X160" s="211" t="e">
        <f t="shared" si="185"/>
        <v>#DIV/0!</v>
      </c>
      <c r="Y160" s="501"/>
      <c r="Z160" s="209"/>
      <c r="AA160" s="209"/>
      <c r="AB160" s="214" t="e">
        <f t="shared" si="178"/>
        <v>#DIV/0!</v>
      </c>
      <c r="AC160" s="211" t="e">
        <f t="shared" si="186"/>
        <v>#DIV/0!</v>
      </c>
      <c r="AD160" s="501"/>
      <c r="AE160" s="209"/>
      <c r="AF160" s="209"/>
      <c r="AG160" s="214" t="e">
        <f t="shared" si="179"/>
        <v>#DIV/0!</v>
      </c>
      <c r="AH160" s="211" t="e">
        <f t="shared" si="187"/>
        <v>#DIV/0!</v>
      </c>
      <c r="AI160" s="501"/>
      <c r="AJ160" s="209"/>
      <c r="AK160" s="209"/>
      <c r="AL160" s="214" t="e">
        <f t="shared" si="180"/>
        <v>#DIV/0!</v>
      </c>
      <c r="AM160" s="211" t="e">
        <f t="shared" si="188"/>
        <v>#DIV/0!</v>
      </c>
      <c r="AN160" s="501"/>
      <c r="AO160" s="209"/>
      <c r="AP160" s="209"/>
      <c r="AQ160" s="214" t="e">
        <f t="shared" si="181"/>
        <v>#DIV/0!</v>
      </c>
      <c r="AR160" s="211" t="e">
        <f t="shared" si="189"/>
        <v>#DIV/0!</v>
      </c>
      <c r="AS160" s="501"/>
      <c r="AT160" s="209"/>
      <c r="AU160" s="209"/>
      <c r="AV160" s="214" t="e">
        <f t="shared" si="182"/>
        <v>#DIV/0!</v>
      </c>
      <c r="AW160" s="211" t="e">
        <f t="shared" si="190"/>
        <v>#DIV/0!</v>
      </c>
      <c r="AX160" s="501"/>
    </row>
    <row r="161" spans="2:50" ht="14.25" customHeight="1">
      <c r="B161" s="460"/>
      <c r="C161" s="209">
        <v>15</v>
      </c>
      <c r="D161" s="212"/>
      <c r="E161" s="209"/>
      <c r="F161" s="209"/>
      <c r="G161" s="214" t="e">
        <f t="shared" si="175"/>
        <v>#DIV/0!</v>
      </c>
      <c r="H161" s="501"/>
      <c r="I161" s="215" t="e">
        <f t="shared" si="183"/>
        <v>#DIV/0!</v>
      </c>
      <c r="J161" s="215" t="e">
        <f t="shared" si="183"/>
        <v>#DIV/0!</v>
      </c>
      <c r="K161" s="216" t="e">
        <f t="shared" si="183"/>
        <v>#DIV/0!</v>
      </c>
      <c r="L161" s="502"/>
      <c r="M161" s="215" t="e">
        <f>RANK(K161, K$147:$K$161)</f>
        <v>#DIV/0!</v>
      </c>
      <c r="N161" s="460"/>
      <c r="O161" s="460"/>
      <c r="P161" s="209"/>
      <c r="Q161" s="213"/>
      <c r="R161" s="214" t="e">
        <f>Q161/P161</f>
        <v>#DIV/0!</v>
      </c>
      <c r="S161" s="211" t="e">
        <f t="shared" si="184"/>
        <v>#DIV/0!</v>
      </c>
      <c r="T161" s="501"/>
      <c r="U161" s="209"/>
      <c r="V161" s="209"/>
      <c r="W161" s="214" t="e">
        <f>V161/U161</f>
        <v>#DIV/0!</v>
      </c>
      <c r="X161" s="211" t="e">
        <f t="shared" si="185"/>
        <v>#DIV/0!</v>
      </c>
      <c r="Y161" s="501"/>
      <c r="Z161" s="209"/>
      <c r="AA161" s="209"/>
      <c r="AB161" s="214" t="e">
        <f>AA161/Z161</f>
        <v>#DIV/0!</v>
      </c>
      <c r="AC161" s="211" t="e">
        <f t="shared" si="186"/>
        <v>#DIV/0!</v>
      </c>
      <c r="AD161" s="501"/>
      <c r="AE161" s="209"/>
      <c r="AF161" s="209"/>
      <c r="AG161" s="214" t="e">
        <f>AF161/AE161</f>
        <v>#DIV/0!</v>
      </c>
      <c r="AH161" s="211" t="e">
        <f t="shared" si="187"/>
        <v>#DIV/0!</v>
      </c>
      <c r="AI161" s="501"/>
      <c r="AJ161" s="209"/>
      <c r="AK161" s="209"/>
      <c r="AL161" s="214" t="e">
        <f>AK161/AJ161</f>
        <v>#DIV/0!</v>
      </c>
      <c r="AM161" s="211" t="e">
        <f t="shared" si="188"/>
        <v>#DIV/0!</v>
      </c>
      <c r="AN161" s="501"/>
      <c r="AO161" s="209"/>
      <c r="AP161" s="209"/>
      <c r="AQ161" s="214" t="e">
        <f>AP161/AO161</f>
        <v>#DIV/0!</v>
      </c>
      <c r="AR161" s="211" t="e">
        <f t="shared" si="189"/>
        <v>#DIV/0!</v>
      </c>
      <c r="AS161" s="501"/>
      <c r="AT161" s="209"/>
      <c r="AU161" s="209"/>
      <c r="AV161" s="214" t="e">
        <f>AU161/AT161</f>
        <v>#DIV/0!</v>
      </c>
      <c r="AW161" s="211" t="e">
        <f t="shared" si="190"/>
        <v>#DIV/0!</v>
      </c>
      <c r="AX161" s="501"/>
    </row>
    <row r="162" spans="2:50" ht="14.25" customHeight="1" collapsed="1">
      <c r="B162" s="503" t="s">
        <v>210</v>
      </c>
      <c r="C162" s="503"/>
      <c r="D162" s="503"/>
      <c r="E162" s="503"/>
      <c r="F162" s="503"/>
      <c r="G162" s="503"/>
      <c r="H162" s="503"/>
      <c r="I162" s="503"/>
      <c r="J162" s="503"/>
      <c r="K162" s="503"/>
      <c r="L162" s="503"/>
      <c r="M162" s="504"/>
      <c r="N162" s="521" t="s">
        <v>128</v>
      </c>
      <c r="O162" s="521" t="s">
        <v>77</v>
      </c>
      <c r="P162" s="559">
        <f>AT142+1</f>
        <v>45923</v>
      </c>
      <c r="Q162" s="560"/>
      <c r="R162" s="560"/>
      <c r="S162" s="560"/>
      <c r="T162" s="560"/>
      <c r="U162" s="561">
        <f>P162+1</f>
        <v>45924</v>
      </c>
      <c r="V162" s="562"/>
      <c r="W162" s="562"/>
      <c r="X162" s="562"/>
      <c r="Y162" s="562"/>
      <c r="Z162" s="559">
        <f t="shared" ref="Z162" si="191">U162+1</f>
        <v>45925</v>
      </c>
      <c r="AA162" s="560"/>
      <c r="AB162" s="560"/>
      <c r="AC162" s="560"/>
      <c r="AD162" s="560"/>
      <c r="AE162" s="561">
        <f t="shared" ref="AE162" si="192">Z162+1</f>
        <v>45926</v>
      </c>
      <c r="AF162" s="562"/>
      <c r="AG162" s="562"/>
      <c r="AH162" s="562"/>
      <c r="AI162" s="562"/>
      <c r="AJ162" s="563">
        <f t="shared" ref="AJ162" si="193">AE162+1</f>
        <v>45927</v>
      </c>
      <c r="AK162" s="564"/>
      <c r="AL162" s="564"/>
      <c r="AM162" s="564"/>
      <c r="AN162" s="565"/>
      <c r="AO162" s="561">
        <f t="shared" ref="AO162" si="194">AJ162+1</f>
        <v>45928</v>
      </c>
      <c r="AP162" s="562"/>
      <c r="AQ162" s="562"/>
      <c r="AR162" s="562"/>
      <c r="AS162" s="562"/>
      <c r="AT162" s="563">
        <f t="shared" ref="AT162" si="195">AO162+1</f>
        <v>45929</v>
      </c>
      <c r="AU162" s="564"/>
      <c r="AV162" s="564"/>
      <c r="AW162" s="564"/>
      <c r="AX162" s="565"/>
    </row>
    <row r="163" spans="2:50" ht="14.25" customHeight="1">
      <c r="B163" s="505"/>
      <c r="C163" s="505"/>
      <c r="D163" s="505"/>
      <c r="E163" s="505"/>
      <c r="F163" s="505"/>
      <c r="G163" s="505"/>
      <c r="H163" s="505"/>
      <c r="I163" s="505"/>
      <c r="J163" s="505"/>
      <c r="K163" s="505"/>
      <c r="L163" s="505"/>
      <c r="M163" s="506"/>
      <c r="N163" s="523"/>
      <c r="O163" s="523"/>
      <c r="P163" s="566">
        <f>P162</f>
        <v>45923</v>
      </c>
      <c r="Q163" s="566"/>
      <c r="R163" s="566"/>
      <c r="S163" s="566"/>
      <c r="T163" s="566"/>
      <c r="U163" s="567">
        <f>U162</f>
        <v>45924</v>
      </c>
      <c r="V163" s="567"/>
      <c r="W163" s="567"/>
      <c r="X163" s="567"/>
      <c r="Y163" s="567"/>
      <c r="Z163" s="566">
        <f t="shared" ref="Z163" si="196">Z162</f>
        <v>45925</v>
      </c>
      <c r="AA163" s="566"/>
      <c r="AB163" s="566"/>
      <c r="AC163" s="566"/>
      <c r="AD163" s="566"/>
      <c r="AE163" s="567">
        <f t="shared" ref="AE163" si="197">AE162</f>
        <v>45926</v>
      </c>
      <c r="AF163" s="567"/>
      <c r="AG163" s="567"/>
      <c r="AH163" s="567"/>
      <c r="AI163" s="567"/>
      <c r="AJ163" s="568">
        <f t="shared" ref="AJ163" si="198">AJ162</f>
        <v>45927</v>
      </c>
      <c r="AK163" s="569"/>
      <c r="AL163" s="569"/>
      <c r="AM163" s="569"/>
      <c r="AN163" s="570"/>
      <c r="AO163" s="567">
        <f t="shared" ref="AO163" si="199">AO162</f>
        <v>45928</v>
      </c>
      <c r="AP163" s="567"/>
      <c r="AQ163" s="567"/>
      <c r="AR163" s="567"/>
      <c r="AS163" s="567"/>
      <c r="AT163" s="568">
        <f t="shared" ref="AT163" si="200">AT162</f>
        <v>45929</v>
      </c>
      <c r="AU163" s="569"/>
      <c r="AV163" s="569"/>
      <c r="AW163" s="569"/>
      <c r="AX163" s="570"/>
    </row>
    <row r="164" spans="2:50" ht="14.25" customHeight="1">
      <c r="B164" s="460" t="s">
        <v>129</v>
      </c>
      <c r="C164" s="460" t="s">
        <v>130</v>
      </c>
      <c r="D164" s="460"/>
      <c r="E164" s="460" t="s">
        <v>131</v>
      </c>
      <c r="F164" s="460"/>
      <c r="G164" s="460"/>
      <c r="H164" s="460" t="s">
        <v>132</v>
      </c>
      <c r="I164" s="499" t="s">
        <v>133</v>
      </c>
      <c r="J164" s="499"/>
      <c r="K164" s="499"/>
      <c r="L164" s="499" t="s">
        <v>132</v>
      </c>
      <c r="M164" s="499" t="s">
        <v>134</v>
      </c>
      <c r="N164" s="460"/>
      <c r="O164" s="460" t="s">
        <v>135</v>
      </c>
      <c r="P164" s="460" t="s">
        <v>136</v>
      </c>
      <c r="Q164" s="460"/>
      <c r="R164" s="460"/>
      <c r="S164" s="460"/>
      <c r="T164" s="460" t="s">
        <v>132</v>
      </c>
      <c r="U164" s="460" t="s">
        <v>136</v>
      </c>
      <c r="V164" s="460"/>
      <c r="W164" s="460"/>
      <c r="X164" s="460"/>
      <c r="Y164" s="460" t="s">
        <v>132</v>
      </c>
      <c r="Z164" s="460" t="s">
        <v>136</v>
      </c>
      <c r="AA164" s="460"/>
      <c r="AB164" s="460"/>
      <c r="AC164" s="460"/>
      <c r="AD164" s="460" t="s">
        <v>132</v>
      </c>
      <c r="AE164" s="460" t="s">
        <v>136</v>
      </c>
      <c r="AF164" s="460"/>
      <c r="AG164" s="460"/>
      <c r="AH164" s="460"/>
      <c r="AI164" s="460" t="s">
        <v>132</v>
      </c>
      <c r="AJ164" s="460" t="s">
        <v>136</v>
      </c>
      <c r="AK164" s="460"/>
      <c r="AL164" s="460"/>
      <c r="AM164" s="460"/>
      <c r="AN164" s="460" t="s">
        <v>132</v>
      </c>
      <c r="AO164" s="460" t="s">
        <v>136</v>
      </c>
      <c r="AP164" s="460"/>
      <c r="AQ164" s="460"/>
      <c r="AR164" s="460"/>
      <c r="AS164" s="460" t="s">
        <v>132</v>
      </c>
      <c r="AT164" s="460" t="s">
        <v>136</v>
      </c>
      <c r="AU164" s="460"/>
      <c r="AV164" s="460"/>
      <c r="AW164" s="460"/>
      <c r="AX164" s="460" t="s">
        <v>132</v>
      </c>
    </row>
    <row r="165" spans="2:50" ht="14.25" customHeight="1">
      <c r="B165" s="460"/>
      <c r="C165" s="460"/>
      <c r="D165" s="460"/>
      <c r="E165" s="460" t="s">
        <v>137</v>
      </c>
      <c r="F165" s="460"/>
      <c r="G165" s="460"/>
      <c r="H165" s="460"/>
      <c r="I165" s="499" t="s">
        <v>137</v>
      </c>
      <c r="J165" s="499"/>
      <c r="K165" s="499"/>
      <c r="L165" s="499"/>
      <c r="M165" s="499"/>
      <c r="N165" s="460"/>
      <c r="O165" s="460"/>
      <c r="P165" s="460" t="s">
        <v>138</v>
      </c>
      <c r="Q165" s="460"/>
      <c r="R165" s="460"/>
      <c r="S165" s="460"/>
      <c r="T165" s="460"/>
      <c r="U165" s="460" t="s">
        <v>138</v>
      </c>
      <c r="V165" s="460"/>
      <c r="W165" s="460"/>
      <c r="X165" s="460"/>
      <c r="Y165" s="460"/>
      <c r="Z165" s="460" t="s">
        <v>138</v>
      </c>
      <c r="AA165" s="460"/>
      <c r="AB165" s="460"/>
      <c r="AC165" s="460"/>
      <c r="AD165" s="460"/>
      <c r="AE165" s="460" t="s">
        <v>138</v>
      </c>
      <c r="AF165" s="460"/>
      <c r="AG165" s="460"/>
      <c r="AH165" s="460"/>
      <c r="AI165" s="460"/>
      <c r="AJ165" s="460" t="s">
        <v>138</v>
      </c>
      <c r="AK165" s="460"/>
      <c r="AL165" s="460"/>
      <c r="AM165" s="460"/>
      <c r="AN165" s="460"/>
      <c r="AO165" s="460" t="s">
        <v>138</v>
      </c>
      <c r="AP165" s="460"/>
      <c r="AQ165" s="460"/>
      <c r="AR165" s="460"/>
      <c r="AS165" s="460"/>
      <c r="AT165" s="460" t="s">
        <v>138</v>
      </c>
      <c r="AU165" s="460"/>
      <c r="AV165" s="460"/>
      <c r="AW165" s="460"/>
      <c r="AX165" s="460"/>
    </row>
    <row r="166" spans="2:50" ht="14.25" customHeight="1">
      <c r="B166" s="460"/>
      <c r="C166" s="460"/>
      <c r="D166" s="460"/>
      <c r="E166" s="209" t="s">
        <v>139</v>
      </c>
      <c r="F166" s="209" t="s">
        <v>140</v>
      </c>
      <c r="G166" s="209" t="s">
        <v>141</v>
      </c>
      <c r="H166" s="460"/>
      <c r="I166" s="210" t="s">
        <v>139</v>
      </c>
      <c r="J166" s="210" t="s">
        <v>140</v>
      </c>
      <c r="K166" s="210" t="s">
        <v>141</v>
      </c>
      <c r="L166" s="499"/>
      <c r="M166" s="499"/>
      <c r="N166" s="460"/>
      <c r="O166" s="460"/>
      <c r="P166" s="209" t="s">
        <v>139</v>
      </c>
      <c r="Q166" s="209" t="s">
        <v>140</v>
      </c>
      <c r="R166" s="209" t="s">
        <v>141</v>
      </c>
      <c r="S166" s="211" t="s">
        <v>134</v>
      </c>
      <c r="T166" s="460"/>
      <c r="U166" s="209" t="s">
        <v>139</v>
      </c>
      <c r="V166" s="209" t="s">
        <v>140</v>
      </c>
      <c r="W166" s="209" t="s">
        <v>141</v>
      </c>
      <c r="X166" s="211" t="s">
        <v>134</v>
      </c>
      <c r="Y166" s="460"/>
      <c r="Z166" s="209" t="s">
        <v>139</v>
      </c>
      <c r="AA166" s="209" t="s">
        <v>140</v>
      </c>
      <c r="AB166" s="209" t="s">
        <v>141</v>
      </c>
      <c r="AC166" s="211" t="s">
        <v>134</v>
      </c>
      <c r="AD166" s="460"/>
      <c r="AE166" s="209" t="s">
        <v>139</v>
      </c>
      <c r="AF166" s="209" t="s">
        <v>140</v>
      </c>
      <c r="AG166" s="209" t="s">
        <v>141</v>
      </c>
      <c r="AH166" s="211" t="s">
        <v>134</v>
      </c>
      <c r="AI166" s="460"/>
      <c r="AJ166" s="209" t="s">
        <v>139</v>
      </c>
      <c r="AK166" s="209" t="s">
        <v>140</v>
      </c>
      <c r="AL166" s="209" t="s">
        <v>141</v>
      </c>
      <c r="AM166" s="211" t="s">
        <v>134</v>
      </c>
      <c r="AN166" s="460"/>
      <c r="AO166" s="209" t="s">
        <v>139</v>
      </c>
      <c r="AP166" s="209" t="s">
        <v>140</v>
      </c>
      <c r="AQ166" s="209" t="s">
        <v>141</v>
      </c>
      <c r="AR166" s="211" t="s">
        <v>134</v>
      </c>
      <c r="AS166" s="460"/>
      <c r="AT166" s="209" t="s">
        <v>139</v>
      </c>
      <c r="AU166" s="209" t="s">
        <v>140</v>
      </c>
      <c r="AV166" s="209" t="s">
        <v>141</v>
      </c>
      <c r="AW166" s="211" t="s">
        <v>134</v>
      </c>
      <c r="AX166" s="460"/>
    </row>
    <row r="167" spans="2:50" ht="14.25" customHeight="1">
      <c r="B167" s="460" t="s">
        <v>249</v>
      </c>
      <c r="C167" s="209">
        <v>1</v>
      </c>
      <c r="D167" s="212"/>
      <c r="E167" s="209"/>
      <c r="F167" s="209"/>
      <c r="G167" s="214" t="e">
        <f t="shared" ref="G167:G181" si="201">F167/E167</f>
        <v>#DIV/0!</v>
      </c>
      <c r="H167" s="501" t="e">
        <f>AVERAGE(F167:F181)</f>
        <v>#DIV/0!</v>
      </c>
      <c r="I167" s="215" t="e">
        <f>AVERAGE(P167,U167,Z167,AE167,AJ167,AO167,AT167)</f>
        <v>#DIV/0!</v>
      </c>
      <c r="J167" s="215" t="e">
        <f>AVERAGE(Q167,V167,AA167,AF167,AK167,AP167,AU167)</f>
        <v>#DIV/0!</v>
      </c>
      <c r="K167" s="216" t="e">
        <f>AVERAGE(R167,W167,AB167,AG167,AL167,AQ167,AV167)</f>
        <v>#DIV/0!</v>
      </c>
      <c r="L167" s="502" t="str">
        <f>IFERROR(AVERAGE(K167:K181),"-")</f>
        <v>-</v>
      </c>
      <c r="M167" s="215" t="e">
        <f>RANK(K167, K$167:$K$181)</f>
        <v>#DIV/0!</v>
      </c>
      <c r="N167" s="460"/>
      <c r="O167" s="460"/>
      <c r="P167" s="209"/>
      <c r="Q167" s="209"/>
      <c r="R167" s="214" t="e">
        <f t="shared" ref="R167:R180" si="202">Q167/P167</f>
        <v>#DIV/0!</v>
      </c>
      <c r="S167" s="211" t="e">
        <f>RANK(R167, R$167:R$181)</f>
        <v>#DIV/0!</v>
      </c>
      <c r="T167" s="501" t="e">
        <f>AVERAGE(R167:R181)</f>
        <v>#DIV/0!</v>
      </c>
      <c r="U167" s="209"/>
      <c r="V167" s="209"/>
      <c r="W167" s="214" t="e">
        <f t="shared" ref="W167:W180" si="203">V167/U167</f>
        <v>#DIV/0!</v>
      </c>
      <c r="X167" s="211" t="e">
        <f>RANK(W167, W$167:W$181)</f>
        <v>#DIV/0!</v>
      </c>
      <c r="Y167" s="501" t="e">
        <f>AVERAGE(W167:W181)</f>
        <v>#DIV/0!</v>
      </c>
      <c r="Z167" s="209"/>
      <c r="AA167" s="209"/>
      <c r="AB167" s="214" t="e">
        <f t="shared" ref="AB167:AB180" si="204">AA167/Z167</f>
        <v>#DIV/0!</v>
      </c>
      <c r="AC167" s="211" t="e">
        <f>RANK(AB167, AB$167:AB$181)</f>
        <v>#DIV/0!</v>
      </c>
      <c r="AD167" s="501" t="e">
        <f>AVERAGE(AB167:AB181)</f>
        <v>#DIV/0!</v>
      </c>
      <c r="AE167" s="209"/>
      <c r="AF167" s="209"/>
      <c r="AG167" s="214" t="e">
        <f t="shared" ref="AG167:AG180" si="205">AF167/AE167</f>
        <v>#DIV/0!</v>
      </c>
      <c r="AH167" s="211" t="e">
        <f>RANK(AG167, AG$167:AG$181)</f>
        <v>#DIV/0!</v>
      </c>
      <c r="AI167" s="501" t="e">
        <f>AVERAGE(AG167:AG181)</f>
        <v>#DIV/0!</v>
      </c>
      <c r="AJ167" s="209"/>
      <c r="AK167" s="209"/>
      <c r="AL167" s="214" t="e">
        <f t="shared" ref="AL167:AL180" si="206">AK167/AJ167</f>
        <v>#DIV/0!</v>
      </c>
      <c r="AM167" s="211" t="e">
        <f>RANK(AL167, AL$167:AL$181)</f>
        <v>#DIV/0!</v>
      </c>
      <c r="AN167" s="501" t="e">
        <f>AVERAGE(AL167:AL181)</f>
        <v>#DIV/0!</v>
      </c>
      <c r="AO167" s="209"/>
      <c r="AP167" s="209"/>
      <c r="AQ167" s="214" t="e">
        <f t="shared" ref="AQ167:AQ180" si="207">AP167/AO167</f>
        <v>#DIV/0!</v>
      </c>
      <c r="AR167" s="211" t="e">
        <f>RANK(AQ167, AQ$167:AQ$181)</f>
        <v>#DIV/0!</v>
      </c>
      <c r="AS167" s="501" t="e">
        <f>AVERAGE(AQ167:AQ181)</f>
        <v>#DIV/0!</v>
      </c>
      <c r="AT167" s="209"/>
      <c r="AU167" s="209"/>
      <c r="AV167" s="214" t="e">
        <f t="shared" ref="AV167:AV180" si="208">AU167/AT167</f>
        <v>#DIV/0!</v>
      </c>
      <c r="AW167" s="211" t="e">
        <f>RANK(AV167, AV$167:AV$181)</f>
        <v>#DIV/0!</v>
      </c>
      <c r="AX167" s="501" t="e">
        <f>AVERAGE(AV167:AV181)</f>
        <v>#DIV/0!</v>
      </c>
    </row>
    <row r="168" spans="2:50" ht="14.25" customHeight="1">
      <c r="B168" s="460"/>
      <c r="C168" s="209">
        <v>2</v>
      </c>
      <c r="D168" s="212"/>
      <c r="E168" s="209"/>
      <c r="F168" s="209"/>
      <c r="G168" s="214" t="e">
        <f t="shared" si="201"/>
        <v>#DIV/0!</v>
      </c>
      <c r="H168" s="501"/>
      <c r="I168" s="215" t="e">
        <f t="shared" ref="I168:K181" si="209">AVERAGE(P168,U168,Z168,AE168,AJ168,AO168,AT168)</f>
        <v>#DIV/0!</v>
      </c>
      <c r="J168" s="215" t="e">
        <f t="shared" si="209"/>
        <v>#DIV/0!</v>
      </c>
      <c r="K168" s="216" t="e">
        <f t="shared" si="209"/>
        <v>#DIV/0!</v>
      </c>
      <c r="L168" s="502"/>
      <c r="M168" s="215" t="e">
        <f>RANK(K168, K$167:$K$181)</f>
        <v>#DIV/0!</v>
      </c>
      <c r="N168" s="460"/>
      <c r="O168" s="460"/>
      <c r="P168" s="209"/>
      <c r="Q168" s="209"/>
      <c r="R168" s="214" t="e">
        <f t="shared" si="202"/>
        <v>#DIV/0!</v>
      </c>
      <c r="S168" s="211" t="e">
        <f t="shared" ref="S168:S180" si="210">RANK(R168, R$167:R$181)</f>
        <v>#DIV/0!</v>
      </c>
      <c r="T168" s="501"/>
      <c r="U168" s="209"/>
      <c r="V168" s="209"/>
      <c r="W168" s="214" t="e">
        <f t="shared" si="203"/>
        <v>#DIV/0!</v>
      </c>
      <c r="X168" s="211" t="e">
        <f t="shared" ref="X168:X180" si="211">RANK(W168, W$167:W$181)</f>
        <v>#DIV/0!</v>
      </c>
      <c r="Y168" s="501"/>
      <c r="Z168" s="209"/>
      <c r="AA168" s="209"/>
      <c r="AB168" s="214" t="e">
        <f t="shared" si="204"/>
        <v>#DIV/0!</v>
      </c>
      <c r="AC168" s="211" t="e">
        <f t="shared" ref="AC168:AC180" si="212">RANK(AB168, AB$167:AB$181)</f>
        <v>#DIV/0!</v>
      </c>
      <c r="AD168" s="501"/>
      <c r="AE168" s="209"/>
      <c r="AF168" s="209"/>
      <c r="AG168" s="214" t="e">
        <f t="shared" si="205"/>
        <v>#DIV/0!</v>
      </c>
      <c r="AH168" s="211" t="e">
        <f t="shared" ref="AH168:AH180" si="213">RANK(AG168, AG$167:AG$181)</f>
        <v>#DIV/0!</v>
      </c>
      <c r="AI168" s="501"/>
      <c r="AJ168" s="209"/>
      <c r="AK168" s="209"/>
      <c r="AL168" s="214" t="e">
        <f t="shared" si="206"/>
        <v>#DIV/0!</v>
      </c>
      <c r="AM168" s="211" t="e">
        <f t="shared" ref="AM168:AM180" si="214">RANK(AL168, AL$167:AL$181)</f>
        <v>#DIV/0!</v>
      </c>
      <c r="AN168" s="501"/>
      <c r="AO168" s="209"/>
      <c r="AP168" s="209"/>
      <c r="AQ168" s="214" t="e">
        <f t="shared" si="207"/>
        <v>#DIV/0!</v>
      </c>
      <c r="AR168" s="211" t="e">
        <f t="shared" ref="AR168:AR180" si="215">RANK(AQ168, AQ$167:AQ$181)</f>
        <v>#DIV/0!</v>
      </c>
      <c r="AS168" s="501"/>
      <c r="AT168" s="209"/>
      <c r="AU168" s="209"/>
      <c r="AV168" s="214" t="e">
        <f t="shared" si="208"/>
        <v>#DIV/0!</v>
      </c>
      <c r="AW168" s="211" t="e">
        <f t="shared" ref="AW168:AW180" si="216">RANK(AV168, AV$167:AV$181)</f>
        <v>#DIV/0!</v>
      </c>
      <c r="AX168" s="501"/>
    </row>
    <row r="169" spans="2:50" ht="14.25" customHeight="1">
      <c r="B169" s="460"/>
      <c r="C169" s="209">
        <v>3</v>
      </c>
      <c r="D169" s="212"/>
      <c r="E169" s="209"/>
      <c r="F169" s="209"/>
      <c r="G169" s="214" t="e">
        <f t="shared" si="201"/>
        <v>#DIV/0!</v>
      </c>
      <c r="H169" s="501"/>
      <c r="I169" s="215" t="e">
        <f t="shared" si="209"/>
        <v>#DIV/0!</v>
      </c>
      <c r="J169" s="215" t="e">
        <f t="shared" si="209"/>
        <v>#DIV/0!</v>
      </c>
      <c r="K169" s="216" t="e">
        <f t="shared" si="209"/>
        <v>#DIV/0!</v>
      </c>
      <c r="L169" s="502"/>
      <c r="M169" s="215" t="e">
        <f>RANK(K169, K$167:$K$181)</f>
        <v>#DIV/0!</v>
      </c>
      <c r="N169" s="460"/>
      <c r="O169" s="460"/>
      <c r="P169" s="209"/>
      <c r="Q169" s="209"/>
      <c r="R169" s="214" t="e">
        <f t="shared" si="202"/>
        <v>#DIV/0!</v>
      </c>
      <c r="S169" s="211" t="e">
        <f t="shared" si="210"/>
        <v>#DIV/0!</v>
      </c>
      <c r="T169" s="501"/>
      <c r="U169" s="209"/>
      <c r="V169" s="209"/>
      <c r="W169" s="214" t="e">
        <f t="shared" si="203"/>
        <v>#DIV/0!</v>
      </c>
      <c r="X169" s="211" t="e">
        <f t="shared" si="211"/>
        <v>#DIV/0!</v>
      </c>
      <c r="Y169" s="501"/>
      <c r="Z169" s="209"/>
      <c r="AA169" s="209"/>
      <c r="AB169" s="214" t="e">
        <f t="shared" si="204"/>
        <v>#DIV/0!</v>
      </c>
      <c r="AC169" s="211" t="e">
        <f t="shared" si="212"/>
        <v>#DIV/0!</v>
      </c>
      <c r="AD169" s="501"/>
      <c r="AE169" s="209"/>
      <c r="AF169" s="209"/>
      <c r="AG169" s="214" t="e">
        <f t="shared" si="205"/>
        <v>#DIV/0!</v>
      </c>
      <c r="AH169" s="211" t="e">
        <f t="shared" si="213"/>
        <v>#DIV/0!</v>
      </c>
      <c r="AI169" s="501"/>
      <c r="AJ169" s="209"/>
      <c r="AK169" s="209"/>
      <c r="AL169" s="214" t="e">
        <f t="shared" si="206"/>
        <v>#DIV/0!</v>
      </c>
      <c r="AM169" s="211" t="e">
        <f t="shared" si="214"/>
        <v>#DIV/0!</v>
      </c>
      <c r="AN169" s="501"/>
      <c r="AO169" s="209"/>
      <c r="AP169" s="209"/>
      <c r="AQ169" s="214" t="e">
        <f t="shared" si="207"/>
        <v>#DIV/0!</v>
      </c>
      <c r="AR169" s="211" t="e">
        <f t="shared" si="215"/>
        <v>#DIV/0!</v>
      </c>
      <c r="AS169" s="501"/>
      <c r="AT169" s="209"/>
      <c r="AU169" s="209"/>
      <c r="AV169" s="214" t="e">
        <f t="shared" si="208"/>
        <v>#DIV/0!</v>
      </c>
      <c r="AW169" s="211" t="e">
        <f t="shared" si="216"/>
        <v>#DIV/0!</v>
      </c>
      <c r="AX169" s="501"/>
    </row>
    <row r="170" spans="2:50" ht="14.25" customHeight="1">
      <c r="B170" s="460"/>
      <c r="C170" s="209">
        <v>4</v>
      </c>
      <c r="D170" s="212"/>
      <c r="E170" s="209"/>
      <c r="F170" s="209"/>
      <c r="G170" s="214" t="e">
        <f t="shared" si="201"/>
        <v>#DIV/0!</v>
      </c>
      <c r="H170" s="501"/>
      <c r="I170" s="215" t="e">
        <f t="shared" si="209"/>
        <v>#DIV/0!</v>
      </c>
      <c r="J170" s="215" t="e">
        <f t="shared" si="209"/>
        <v>#DIV/0!</v>
      </c>
      <c r="K170" s="216" t="e">
        <f t="shared" si="209"/>
        <v>#DIV/0!</v>
      </c>
      <c r="L170" s="502"/>
      <c r="M170" s="215" t="e">
        <f>RANK(K170, K$167:$K$181)</f>
        <v>#DIV/0!</v>
      </c>
      <c r="N170" s="460"/>
      <c r="O170" s="460"/>
      <c r="P170" s="209"/>
      <c r="Q170" s="209"/>
      <c r="R170" s="214" t="e">
        <f t="shared" si="202"/>
        <v>#DIV/0!</v>
      </c>
      <c r="S170" s="211" t="e">
        <f t="shared" si="210"/>
        <v>#DIV/0!</v>
      </c>
      <c r="T170" s="501"/>
      <c r="U170" s="209"/>
      <c r="V170" s="209"/>
      <c r="W170" s="214" t="e">
        <f t="shared" si="203"/>
        <v>#DIV/0!</v>
      </c>
      <c r="X170" s="211" t="e">
        <f t="shared" si="211"/>
        <v>#DIV/0!</v>
      </c>
      <c r="Y170" s="501"/>
      <c r="Z170" s="209"/>
      <c r="AA170" s="209"/>
      <c r="AB170" s="214" t="e">
        <f t="shared" si="204"/>
        <v>#DIV/0!</v>
      </c>
      <c r="AC170" s="211" t="e">
        <f t="shared" si="212"/>
        <v>#DIV/0!</v>
      </c>
      <c r="AD170" s="501"/>
      <c r="AE170" s="209"/>
      <c r="AF170" s="209"/>
      <c r="AG170" s="214" t="e">
        <f t="shared" si="205"/>
        <v>#DIV/0!</v>
      </c>
      <c r="AH170" s="211" t="e">
        <f t="shared" si="213"/>
        <v>#DIV/0!</v>
      </c>
      <c r="AI170" s="501"/>
      <c r="AJ170" s="209"/>
      <c r="AK170" s="209"/>
      <c r="AL170" s="214" t="e">
        <f t="shared" si="206"/>
        <v>#DIV/0!</v>
      </c>
      <c r="AM170" s="211" t="e">
        <f t="shared" si="214"/>
        <v>#DIV/0!</v>
      </c>
      <c r="AN170" s="501"/>
      <c r="AO170" s="209"/>
      <c r="AP170" s="209"/>
      <c r="AQ170" s="214" t="e">
        <f t="shared" si="207"/>
        <v>#DIV/0!</v>
      </c>
      <c r="AR170" s="211" t="e">
        <f t="shared" si="215"/>
        <v>#DIV/0!</v>
      </c>
      <c r="AS170" s="501"/>
      <c r="AT170" s="209"/>
      <c r="AU170" s="209"/>
      <c r="AV170" s="214" t="e">
        <f t="shared" si="208"/>
        <v>#DIV/0!</v>
      </c>
      <c r="AW170" s="211" t="e">
        <f t="shared" si="216"/>
        <v>#DIV/0!</v>
      </c>
      <c r="AX170" s="501"/>
    </row>
    <row r="171" spans="2:50" ht="14.25" customHeight="1">
      <c r="B171" s="460"/>
      <c r="C171" s="209">
        <v>5</v>
      </c>
      <c r="D171" s="212"/>
      <c r="E171" s="209"/>
      <c r="F171" s="209"/>
      <c r="G171" s="214" t="e">
        <f t="shared" si="201"/>
        <v>#DIV/0!</v>
      </c>
      <c r="H171" s="501"/>
      <c r="I171" s="215" t="e">
        <f t="shared" si="209"/>
        <v>#DIV/0!</v>
      </c>
      <c r="J171" s="215" t="e">
        <f t="shared" si="209"/>
        <v>#DIV/0!</v>
      </c>
      <c r="K171" s="216" t="e">
        <f t="shared" si="209"/>
        <v>#DIV/0!</v>
      </c>
      <c r="L171" s="502"/>
      <c r="M171" s="215" t="e">
        <f>RANK(K171, K$167:$K$181)</f>
        <v>#DIV/0!</v>
      </c>
      <c r="N171" s="460"/>
      <c r="O171" s="460"/>
      <c r="P171" s="209"/>
      <c r="Q171" s="209"/>
      <c r="R171" s="214" t="e">
        <f t="shared" si="202"/>
        <v>#DIV/0!</v>
      </c>
      <c r="S171" s="211" t="e">
        <f t="shared" si="210"/>
        <v>#DIV/0!</v>
      </c>
      <c r="T171" s="501"/>
      <c r="U171" s="209"/>
      <c r="V171" s="209"/>
      <c r="W171" s="214" t="e">
        <f t="shared" si="203"/>
        <v>#DIV/0!</v>
      </c>
      <c r="X171" s="211" t="e">
        <f t="shared" si="211"/>
        <v>#DIV/0!</v>
      </c>
      <c r="Y171" s="501"/>
      <c r="Z171" s="209"/>
      <c r="AA171" s="209"/>
      <c r="AB171" s="214" t="e">
        <f t="shared" si="204"/>
        <v>#DIV/0!</v>
      </c>
      <c r="AC171" s="211" t="e">
        <f t="shared" si="212"/>
        <v>#DIV/0!</v>
      </c>
      <c r="AD171" s="501"/>
      <c r="AE171" s="209"/>
      <c r="AF171" s="209"/>
      <c r="AG171" s="214" t="e">
        <f t="shared" si="205"/>
        <v>#DIV/0!</v>
      </c>
      <c r="AH171" s="211" t="e">
        <f t="shared" si="213"/>
        <v>#DIV/0!</v>
      </c>
      <c r="AI171" s="501"/>
      <c r="AJ171" s="209"/>
      <c r="AK171" s="209"/>
      <c r="AL171" s="214" t="e">
        <f t="shared" si="206"/>
        <v>#DIV/0!</v>
      </c>
      <c r="AM171" s="211" t="e">
        <f t="shared" si="214"/>
        <v>#DIV/0!</v>
      </c>
      <c r="AN171" s="501"/>
      <c r="AO171" s="209"/>
      <c r="AP171" s="209"/>
      <c r="AQ171" s="214" t="e">
        <f t="shared" si="207"/>
        <v>#DIV/0!</v>
      </c>
      <c r="AR171" s="211" t="e">
        <f t="shared" si="215"/>
        <v>#DIV/0!</v>
      </c>
      <c r="AS171" s="501"/>
      <c r="AT171" s="209"/>
      <c r="AU171" s="209"/>
      <c r="AV171" s="214" t="e">
        <f t="shared" si="208"/>
        <v>#DIV/0!</v>
      </c>
      <c r="AW171" s="211" t="e">
        <f t="shared" si="216"/>
        <v>#DIV/0!</v>
      </c>
      <c r="AX171" s="501"/>
    </row>
    <row r="172" spans="2:50" ht="14.25" customHeight="1">
      <c r="B172" s="460"/>
      <c r="C172" s="209">
        <v>6</v>
      </c>
      <c r="D172" s="212"/>
      <c r="E172" s="209"/>
      <c r="F172" s="209"/>
      <c r="G172" s="214" t="e">
        <f t="shared" si="201"/>
        <v>#DIV/0!</v>
      </c>
      <c r="H172" s="501"/>
      <c r="I172" s="215" t="e">
        <f t="shared" si="209"/>
        <v>#DIV/0!</v>
      </c>
      <c r="J172" s="215" t="e">
        <f t="shared" si="209"/>
        <v>#DIV/0!</v>
      </c>
      <c r="K172" s="216" t="e">
        <f t="shared" si="209"/>
        <v>#DIV/0!</v>
      </c>
      <c r="L172" s="502"/>
      <c r="M172" s="215" t="e">
        <f>RANK(K172, K$167:$K$181)</f>
        <v>#DIV/0!</v>
      </c>
      <c r="N172" s="460"/>
      <c r="O172" s="460"/>
      <c r="P172" s="209"/>
      <c r="Q172" s="209"/>
      <c r="R172" s="214" t="e">
        <f t="shared" si="202"/>
        <v>#DIV/0!</v>
      </c>
      <c r="S172" s="211" t="e">
        <f t="shared" si="210"/>
        <v>#DIV/0!</v>
      </c>
      <c r="T172" s="501"/>
      <c r="U172" s="209"/>
      <c r="V172" s="209"/>
      <c r="W172" s="214" t="e">
        <f t="shared" si="203"/>
        <v>#DIV/0!</v>
      </c>
      <c r="X172" s="211" t="e">
        <f t="shared" si="211"/>
        <v>#DIV/0!</v>
      </c>
      <c r="Y172" s="501"/>
      <c r="Z172" s="209"/>
      <c r="AA172" s="209"/>
      <c r="AB172" s="214" t="e">
        <f t="shared" si="204"/>
        <v>#DIV/0!</v>
      </c>
      <c r="AC172" s="211" t="e">
        <f t="shared" si="212"/>
        <v>#DIV/0!</v>
      </c>
      <c r="AD172" s="501"/>
      <c r="AE172" s="209"/>
      <c r="AF172" s="209"/>
      <c r="AG172" s="214" t="e">
        <f t="shared" si="205"/>
        <v>#DIV/0!</v>
      </c>
      <c r="AH172" s="211" t="e">
        <f t="shared" si="213"/>
        <v>#DIV/0!</v>
      </c>
      <c r="AI172" s="501"/>
      <c r="AJ172" s="209"/>
      <c r="AK172" s="209"/>
      <c r="AL172" s="214" t="e">
        <f t="shared" si="206"/>
        <v>#DIV/0!</v>
      </c>
      <c r="AM172" s="211" t="e">
        <f t="shared" si="214"/>
        <v>#DIV/0!</v>
      </c>
      <c r="AN172" s="501"/>
      <c r="AO172" s="209"/>
      <c r="AP172" s="209"/>
      <c r="AQ172" s="214" t="e">
        <f t="shared" si="207"/>
        <v>#DIV/0!</v>
      </c>
      <c r="AR172" s="211" t="e">
        <f t="shared" si="215"/>
        <v>#DIV/0!</v>
      </c>
      <c r="AS172" s="501"/>
      <c r="AT172" s="209"/>
      <c r="AU172" s="209"/>
      <c r="AV172" s="214" t="e">
        <f t="shared" si="208"/>
        <v>#DIV/0!</v>
      </c>
      <c r="AW172" s="211" t="e">
        <f t="shared" si="216"/>
        <v>#DIV/0!</v>
      </c>
      <c r="AX172" s="501"/>
    </row>
    <row r="173" spans="2:50" ht="14.25" customHeight="1">
      <c r="B173" s="460"/>
      <c r="C173" s="209">
        <v>7</v>
      </c>
      <c r="D173" s="212"/>
      <c r="E173" s="209"/>
      <c r="F173" s="209"/>
      <c r="G173" s="214" t="e">
        <f t="shared" si="201"/>
        <v>#DIV/0!</v>
      </c>
      <c r="H173" s="501"/>
      <c r="I173" s="215" t="e">
        <f t="shared" si="209"/>
        <v>#DIV/0!</v>
      </c>
      <c r="J173" s="215" t="e">
        <f t="shared" si="209"/>
        <v>#DIV/0!</v>
      </c>
      <c r="K173" s="216" t="e">
        <f t="shared" si="209"/>
        <v>#DIV/0!</v>
      </c>
      <c r="L173" s="502"/>
      <c r="M173" s="215" t="e">
        <f>RANK(K173, K$167:$K$181)</f>
        <v>#DIV/0!</v>
      </c>
      <c r="N173" s="460"/>
      <c r="O173" s="460"/>
      <c r="P173" s="209"/>
      <c r="Q173" s="209"/>
      <c r="R173" s="214" t="e">
        <f t="shared" si="202"/>
        <v>#DIV/0!</v>
      </c>
      <c r="S173" s="211" t="e">
        <f t="shared" si="210"/>
        <v>#DIV/0!</v>
      </c>
      <c r="T173" s="501"/>
      <c r="U173" s="209"/>
      <c r="V173" s="209"/>
      <c r="W173" s="214" t="e">
        <f t="shared" si="203"/>
        <v>#DIV/0!</v>
      </c>
      <c r="X173" s="211" t="e">
        <f t="shared" si="211"/>
        <v>#DIV/0!</v>
      </c>
      <c r="Y173" s="501"/>
      <c r="Z173" s="209"/>
      <c r="AA173" s="209"/>
      <c r="AB173" s="214" t="e">
        <f t="shared" si="204"/>
        <v>#DIV/0!</v>
      </c>
      <c r="AC173" s="211" t="e">
        <f t="shared" si="212"/>
        <v>#DIV/0!</v>
      </c>
      <c r="AD173" s="501"/>
      <c r="AE173" s="209"/>
      <c r="AF173" s="209"/>
      <c r="AG173" s="214" t="e">
        <f t="shared" si="205"/>
        <v>#DIV/0!</v>
      </c>
      <c r="AH173" s="211" t="e">
        <f t="shared" si="213"/>
        <v>#DIV/0!</v>
      </c>
      <c r="AI173" s="501"/>
      <c r="AJ173" s="209"/>
      <c r="AK173" s="209"/>
      <c r="AL173" s="214" t="e">
        <f t="shared" si="206"/>
        <v>#DIV/0!</v>
      </c>
      <c r="AM173" s="211" t="e">
        <f t="shared" si="214"/>
        <v>#DIV/0!</v>
      </c>
      <c r="AN173" s="501"/>
      <c r="AO173" s="209"/>
      <c r="AP173" s="209"/>
      <c r="AQ173" s="214" t="e">
        <f t="shared" si="207"/>
        <v>#DIV/0!</v>
      </c>
      <c r="AR173" s="211" t="e">
        <f t="shared" si="215"/>
        <v>#DIV/0!</v>
      </c>
      <c r="AS173" s="501"/>
      <c r="AT173" s="209"/>
      <c r="AU173" s="209"/>
      <c r="AV173" s="214" t="e">
        <f t="shared" si="208"/>
        <v>#DIV/0!</v>
      </c>
      <c r="AW173" s="211" t="e">
        <f t="shared" si="216"/>
        <v>#DIV/0!</v>
      </c>
      <c r="AX173" s="501"/>
    </row>
    <row r="174" spans="2:50" ht="14.25" customHeight="1">
      <c r="B174" s="460"/>
      <c r="C174" s="209">
        <v>8</v>
      </c>
      <c r="D174" s="212"/>
      <c r="E174" s="209"/>
      <c r="F174" s="209"/>
      <c r="G174" s="214" t="e">
        <f t="shared" si="201"/>
        <v>#DIV/0!</v>
      </c>
      <c r="H174" s="501"/>
      <c r="I174" s="215" t="e">
        <f t="shared" si="209"/>
        <v>#DIV/0!</v>
      </c>
      <c r="J174" s="215" t="e">
        <f t="shared" si="209"/>
        <v>#DIV/0!</v>
      </c>
      <c r="K174" s="216" t="e">
        <f t="shared" si="209"/>
        <v>#DIV/0!</v>
      </c>
      <c r="L174" s="502"/>
      <c r="M174" s="215" t="e">
        <f>RANK(K174, K$167:$K$181)</f>
        <v>#DIV/0!</v>
      </c>
      <c r="N174" s="460"/>
      <c r="O174" s="460"/>
      <c r="P174" s="209"/>
      <c r="Q174" s="209"/>
      <c r="R174" s="214" t="e">
        <f t="shared" si="202"/>
        <v>#DIV/0!</v>
      </c>
      <c r="S174" s="211" t="e">
        <f t="shared" si="210"/>
        <v>#DIV/0!</v>
      </c>
      <c r="T174" s="501"/>
      <c r="U174" s="209"/>
      <c r="V174" s="209"/>
      <c r="W174" s="214" t="e">
        <f t="shared" si="203"/>
        <v>#DIV/0!</v>
      </c>
      <c r="X174" s="211" t="e">
        <f t="shared" si="211"/>
        <v>#DIV/0!</v>
      </c>
      <c r="Y174" s="501"/>
      <c r="Z174" s="209"/>
      <c r="AA174" s="209"/>
      <c r="AB174" s="214" t="e">
        <f t="shared" si="204"/>
        <v>#DIV/0!</v>
      </c>
      <c r="AC174" s="211" t="e">
        <f t="shared" si="212"/>
        <v>#DIV/0!</v>
      </c>
      <c r="AD174" s="501"/>
      <c r="AE174" s="209"/>
      <c r="AF174" s="209"/>
      <c r="AG174" s="214" t="e">
        <f t="shared" si="205"/>
        <v>#DIV/0!</v>
      </c>
      <c r="AH174" s="211" t="e">
        <f t="shared" si="213"/>
        <v>#DIV/0!</v>
      </c>
      <c r="AI174" s="501"/>
      <c r="AJ174" s="209"/>
      <c r="AK174" s="209"/>
      <c r="AL174" s="214" t="e">
        <f t="shared" si="206"/>
        <v>#DIV/0!</v>
      </c>
      <c r="AM174" s="211" t="e">
        <f t="shared" si="214"/>
        <v>#DIV/0!</v>
      </c>
      <c r="AN174" s="501"/>
      <c r="AO174" s="209"/>
      <c r="AP174" s="209"/>
      <c r="AQ174" s="214" t="e">
        <f t="shared" si="207"/>
        <v>#DIV/0!</v>
      </c>
      <c r="AR174" s="211" t="e">
        <f t="shared" si="215"/>
        <v>#DIV/0!</v>
      </c>
      <c r="AS174" s="501"/>
      <c r="AT174" s="209"/>
      <c r="AU174" s="209"/>
      <c r="AV174" s="214" t="e">
        <f t="shared" si="208"/>
        <v>#DIV/0!</v>
      </c>
      <c r="AW174" s="211" t="e">
        <f t="shared" si="216"/>
        <v>#DIV/0!</v>
      </c>
      <c r="AX174" s="501"/>
    </row>
    <row r="175" spans="2:50" ht="14.25" customHeight="1">
      <c r="B175" s="460"/>
      <c r="C175" s="209">
        <v>9</v>
      </c>
      <c r="D175" s="212"/>
      <c r="E175" s="209"/>
      <c r="F175" s="209"/>
      <c r="G175" s="214" t="e">
        <f t="shared" si="201"/>
        <v>#DIV/0!</v>
      </c>
      <c r="H175" s="501"/>
      <c r="I175" s="215" t="e">
        <f t="shared" si="209"/>
        <v>#DIV/0!</v>
      </c>
      <c r="J175" s="215" t="e">
        <f t="shared" si="209"/>
        <v>#DIV/0!</v>
      </c>
      <c r="K175" s="216" t="e">
        <f t="shared" si="209"/>
        <v>#DIV/0!</v>
      </c>
      <c r="L175" s="502"/>
      <c r="M175" s="215" t="e">
        <f>RANK(K175, K$167:$K$181)</f>
        <v>#DIV/0!</v>
      </c>
      <c r="N175" s="460"/>
      <c r="O175" s="460"/>
      <c r="P175" s="209"/>
      <c r="Q175" s="209"/>
      <c r="R175" s="214" t="e">
        <f t="shared" si="202"/>
        <v>#DIV/0!</v>
      </c>
      <c r="S175" s="211" t="e">
        <f t="shared" si="210"/>
        <v>#DIV/0!</v>
      </c>
      <c r="T175" s="501"/>
      <c r="U175" s="209"/>
      <c r="V175" s="209"/>
      <c r="W175" s="214" t="e">
        <f t="shared" si="203"/>
        <v>#DIV/0!</v>
      </c>
      <c r="X175" s="211" t="e">
        <f>RANK(W175, W$167:W$181)</f>
        <v>#DIV/0!</v>
      </c>
      <c r="Y175" s="501"/>
      <c r="Z175" s="209"/>
      <c r="AA175" s="209"/>
      <c r="AB175" s="214" t="e">
        <f t="shared" si="204"/>
        <v>#DIV/0!</v>
      </c>
      <c r="AC175" s="211" t="e">
        <f t="shared" si="212"/>
        <v>#DIV/0!</v>
      </c>
      <c r="AD175" s="501"/>
      <c r="AE175" s="209"/>
      <c r="AF175" s="209"/>
      <c r="AG175" s="214" t="e">
        <f t="shared" si="205"/>
        <v>#DIV/0!</v>
      </c>
      <c r="AH175" s="211" t="e">
        <f t="shared" si="213"/>
        <v>#DIV/0!</v>
      </c>
      <c r="AI175" s="501"/>
      <c r="AJ175" s="209"/>
      <c r="AK175" s="209"/>
      <c r="AL175" s="214" t="e">
        <f t="shared" si="206"/>
        <v>#DIV/0!</v>
      </c>
      <c r="AM175" s="211" t="e">
        <f t="shared" si="214"/>
        <v>#DIV/0!</v>
      </c>
      <c r="AN175" s="501"/>
      <c r="AO175" s="209"/>
      <c r="AP175" s="209"/>
      <c r="AQ175" s="214" t="e">
        <f t="shared" si="207"/>
        <v>#DIV/0!</v>
      </c>
      <c r="AR175" s="211" t="e">
        <f t="shared" si="215"/>
        <v>#DIV/0!</v>
      </c>
      <c r="AS175" s="501"/>
      <c r="AT175" s="209"/>
      <c r="AU175" s="209"/>
      <c r="AV175" s="214" t="e">
        <f t="shared" si="208"/>
        <v>#DIV/0!</v>
      </c>
      <c r="AW175" s="211" t="e">
        <f t="shared" si="216"/>
        <v>#DIV/0!</v>
      </c>
      <c r="AX175" s="501"/>
    </row>
    <row r="176" spans="2:50" ht="14.25" customHeight="1">
      <c r="B176" s="460"/>
      <c r="C176" s="209">
        <v>10</v>
      </c>
      <c r="D176" s="212"/>
      <c r="E176" s="209"/>
      <c r="F176" s="209"/>
      <c r="G176" s="214" t="e">
        <f t="shared" si="201"/>
        <v>#DIV/0!</v>
      </c>
      <c r="H176" s="501"/>
      <c r="I176" s="215" t="e">
        <f t="shared" si="209"/>
        <v>#DIV/0!</v>
      </c>
      <c r="J176" s="215" t="e">
        <f t="shared" si="209"/>
        <v>#DIV/0!</v>
      </c>
      <c r="K176" s="216" t="e">
        <f t="shared" si="209"/>
        <v>#DIV/0!</v>
      </c>
      <c r="L176" s="502"/>
      <c r="M176" s="215" t="e">
        <f>RANK(K176, K$167:$K$181)</f>
        <v>#DIV/0!</v>
      </c>
      <c r="N176" s="460"/>
      <c r="O176" s="460"/>
      <c r="P176" s="209"/>
      <c r="Q176" s="209"/>
      <c r="R176" s="214" t="e">
        <f t="shared" si="202"/>
        <v>#DIV/0!</v>
      </c>
      <c r="S176" s="211" t="e">
        <f t="shared" si="210"/>
        <v>#DIV/0!</v>
      </c>
      <c r="T176" s="501"/>
      <c r="U176" s="209"/>
      <c r="V176" s="209"/>
      <c r="W176" s="214" t="e">
        <f t="shared" si="203"/>
        <v>#DIV/0!</v>
      </c>
      <c r="X176" s="211" t="e">
        <f t="shared" si="211"/>
        <v>#DIV/0!</v>
      </c>
      <c r="Y176" s="501"/>
      <c r="Z176" s="209"/>
      <c r="AA176" s="209"/>
      <c r="AB176" s="214" t="e">
        <f t="shared" si="204"/>
        <v>#DIV/0!</v>
      </c>
      <c r="AC176" s="211" t="e">
        <f t="shared" si="212"/>
        <v>#DIV/0!</v>
      </c>
      <c r="AD176" s="501"/>
      <c r="AE176" s="209"/>
      <c r="AF176" s="209"/>
      <c r="AG176" s="214" t="e">
        <f t="shared" si="205"/>
        <v>#DIV/0!</v>
      </c>
      <c r="AH176" s="211" t="e">
        <f t="shared" si="213"/>
        <v>#DIV/0!</v>
      </c>
      <c r="AI176" s="501"/>
      <c r="AJ176" s="209"/>
      <c r="AK176" s="209"/>
      <c r="AL176" s="214" t="e">
        <f t="shared" si="206"/>
        <v>#DIV/0!</v>
      </c>
      <c r="AM176" s="211" t="e">
        <f t="shared" si="214"/>
        <v>#DIV/0!</v>
      </c>
      <c r="AN176" s="501"/>
      <c r="AO176" s="209"/>
      <c r="AP176" s="209"/>
      <c r="AQ176" s="214" t="e">
        <f t="shared" si="207"/>
        <v>#DIV/0!</v>
      </c>
      <c r="AR176" s="211" t="e">
        <f t="shared" si="215"/>
        <v>#DIV/0!</v>
      </c>
      <c r="AS176" s="501"/>
      <c r="AT176" s="209"/>
      <c r="AU176" s="209"/>
      <c r="AV176" s="214" t="e">
        <f t="shared" si="208"/>
        <v>#DIV/0!</v>
      </c>
      <c r="AW176" s="211" t="e">
        <f t="shared" si="216"/>
        <v>#DIV/0!</v>
      </c>
      <c r="AX176" s="501"/>
    </row>
    <row r="177" spans="2:50" ht="14.25" customHeight="1">
      <c r="B177" s="460"/>
      <c r="C177" s="209">
        <v>11</v>
      </c>
      <c r="D177" s="212"/>
      <c r="E177" s="209"/>
      <c r="F177" s="209"/>
      <c r="G177" s="214" t="e">
        <f t="shared" si="201"/>
        <v>#DIV/0!</v>
      </c>
      <c r="H177" s="501"/>
      <c r="I177" s="215" t="e">
        <f t="shared" si="209"/>
        <v>#DIV/0!</v>
      </c>
      <c r="J177" s="215" t="e">
        <f t="shared" si="209"/>
        <v>#DIV/0!</v>
      </c>
      <c r="K177" s="216" t="e">
        <f t="shared" si="209"/>
        <v>#DIV/0!</v>
      </c>
      <c r="L177" s="502"/>
      <c r="M177" s="215" t="e">
        <f>RANK(K177, K$167:$K$181)</f>
        <v>#DIV/0!</v>
      </c>
      <c r="N177" s="460"/>
      <c r="O177" s="460"/>
      <c r="P177" s="209"/>
      <c r="Q177" s="209"/>
      <c r="R177" s="214" t="e">
        <f t="shared" si="202"/>
        <v>#DIV/0!</v>
      </c>
      <c r="S177" s="211" t="e">
        <f t="shared" si="210"/>
        <v>#DIV/0!</v>
      </c>
      <c r="T177" s="501"/>
      <c r="U177" s="209"/>
      <c r="V177" s="209"/>
      <c r="W177" s="214" t="e">
        <f t="shared" si="203"/>
        <v>#DIV/0!</v>
      </c>
      <c r="X177" s="211" t="e">
        <f t="shared" si="211"/>
        <v>#DIV/0!</v>
      </c>
      <c r="Y177" s="501"/>
      <c r="Z177" s="209"/>
      <c r="AA177" s="209"/>
      <c r="AB177" s="214" t="e">
        <f t="shared" si="204"/>
        <v>#DIV/0!</v>
      </c>
      <c r="AC177" s="211" t="e">
        <f t="shared" si="212"/>
        <v>#DIV/0!</v>
      </c>
      <c r="AD177" s="501"/>
      <c r="AE177" s="209"/>
      <c r="AF177" s="209"/>
      <c r="AG177" s="214" t="e">
        <f t="shared" si="205"/>
        <v>#DIV/0!</v>
      </c>
      <c r="AH177" s="211" t="e">
        <f t="shared" si="213"/>
        <v>#DIV/0!</v>
      </c>
      <c r="AI177" s="501"/>
      <c r="AJ177" s="209"/>
      <c r="AK177" s="209"/>
      <c r="AL177" s="214" t="e">
        <f t="shared" si="206"/>
        <v>#DIV/0!</v>
      </c>
      <c r="AM177" s="211" t="e">
        <f t="shared" si="214"/>
        <v>#DIV/0!</v>
      </c>
      <c r="AN177" s="501"/>
      <c r="AO177" s="209"/>
      <c r="AP177" s="209"/>
      <c r="AQ177" s="214" t="e">
        <f t="shared" si="207"/>
        <v>#DIV/0!</v>
      </c>
      <c r="AR177" s="211" t="e">
        <f t="shared" si="215"/>
        <v>#DIV/0!</v>
      </c>
      <c r="AS177" s="501"/>
      <c r="AT177" s="209"/>
      <c r="AU177" s="209"/>
      <c r="AV177" s="214" t="e">
        <f t="shared" si="208"/>
        <v>#DIV/0!</v>
      </c>
      <c r="AW177" s="211" t="e">
        <f t="shared" si="216"/>
        <v>#DIV/0!</v>
      </c>
      <c r="AX177" s="501"/>
    </row>
    <row r="178" spans="2:50" ht="14.25" customHeight="1">
      <c r="B178" s="460"/>
      <c r="C178" s="209">
        <v>12</v>
      </c>
      <c r="D178" s="212"/>
      <c r="E178" s="209"/>
      <c r="F178" s="209"/>
      <c r="G178" s="214" t="e">
        <f t="shared" si="201"/>
        <v>#DIV/0!</v>
      </c>
      <c r="H178" s="501"/>
      <c r="I178" s="215" t="e">
        <f t="shared" si="209"/>
        <v>#DIV/0!</v>
      </c>
      <c r="J178" s="215" t="e">
        <f t="shared" si="209"/>
        <v>#DIV/0!</v>
      </c>
      <c r="K178" s="216" t="e">
        <f t="shared" si="209"/>
        <v>#DIV/0!</v>
      </c>
      <c r="L178" s="502"/>
      <c r="M178" s="215" t="e">
        <f>RANK(K178, K$167:$K$181)</f>
        <v>#DIV/0!</v>
      </c>
      <c r="N178" s="460"/>
      <c r="O178" s="460"/>
      <c r="P178" s="209"/>
      <c r="Q178" s="209"/>
      <c r="R178" s="214" t="e">
        <f t="shared" si="202"/>
        <v>#DIV/0!</v>
      </c>
      <c r="S178" s="211" t="e">
        <f t="shared" si="210"/>
        <v>#DIV/0!</v>
      </c>
      <c r="T178" s="501"/>
      <c r="U178" s="209"/>
      <c r="V178" s="209"/>
      <c r="W178" s="214" t="e">
        <f t="shared" si="203"/>
        <v>#DIV/0!</v>
      </c>
      <c r="X178" s="211" t="e">
        <f t="shared" si="211"/>
        <v>#DIV/0!</v>
      </c>
      <c r="Y178" s="501"/>
      <c r="Z178" s="209"/>
      <c r="AA178" s="209"/>
      <c r="AB178" s="214" t="e">
        <f t="shared" si="204"/>
        <v>#DIV/0!</v>
      </c>
      <c r="AC178" s="211" t="e">
        <f t="shared" si="212"/>
        <v>#DIV/0!</v>
      </c>
      <c r="AD178" s="501"/>
      <c r="AE178" s="209"/>
      <c r="AF178" s="209"/>
      <c r="AG178" s="214" t="e">
        <f t="shared" si="205"/>
        <v>#DIV/0!</v>
      </c>
      <c r="AH178" s="211" t="e">
        <f t="shared" si="213"/>
        <v>#DIV/0!</v>
      </c>
      <c r="AI178" s="501"/>
      <c r="AJ178" s="209"/>
      <c r="AK178" s="209"/>
      <c r="AL178" s="214" t="e">
        <f t="shared" si="206"/>
        <v>#DIV/0!</v>
      </c>
      <c r="AM178" s="211" t="e">
        <f t="shared" si="214"/>
        <v>#DIV/0!</v>
      </c>
      <c r="AN178" s="501"/>
      <c r="AO178" s="209"/>
      <c r="AP178" s="209"/>
      <c r="AQ178" s="214" t="e">
        <f t="shared" si="207"/>
        <v>#DIV/0!</v>
      </c>
      <c r="AR178" s="211" t="e">
        <f t="shared" si="215"/>
        <v>#DIV/0!</v>
      </c>
      <c r="AS178" s="501"/>
      <c r="AT178" s="209"/>
      <c r="AU178" s="209"/>
      <c r="AV178" s="214" t="e">
        <f t="shared" si="208"/>
        <v>#DIV/0!</v>
      </c>
      <c r="AW178" s="211" t="e">
        <f t="shared" si="216"/>
        <v>#DIV/0!</v>
      </c>
      <c r="AX178" s="501"/>
    </row>
    <row r="179" spans="2:50" ht="14.25" customHeight="1">
      <c r="B179" s="460"/>
      <c r="C179" s="209">
        <v>13</v>
      </c>
      <c r="D179" s="212"/>
      <c r="E179" s="209"/>
      <c r="F179" s="209"/>
      <c r="G179" s="214" t="e">
        <f t="shared" si="201"/>
        <v>#DIV/0!</v>
      </c>
      <c r="H179" s="501"/>
      <c r="I179" s="215" t="e">
        <f t="shared" si="209"/>
        <v>#DIV/0!</v>
      </c>
      <c r="J179" s="215" t="e">
        <f t="shared" si="209"/>
        <v>#DIV/0!</v>
      </c>
      <c r="K179" s="216" t="e">
        <f t="shared" si="209"/>
        <v>#DIV/0!</v>
      </c>
      <c r="L179" s="502"/>
      <c r="M179" s="215" t="e">
        <f>RANK(K179, K$167:$K$181)</f>
        <v>#DIV/0!</v>
      </c>
      <c r="N179" s="460"/>
      <c r="O179" s="460"/>
      <c r="P179" s="209"/>
      <c r="Q179" s="209"/>
      <c r="R179" s="214" t="e">
        <f t="shared" si="202"/>
        <v>#DIV/0!</v>
      </c>
      <c r="S179" s="211" t="e">
        <f t="shared" si="210"/>
        <v>#DIV/0!</v>
      </c>
      <c r="T179" s="501"/>
      <c r="U179" s="209"/>
      <c r="V179" s="209"/>
      <c r="W179" s="214" t="e">
        <f t="shared" si="203"/>
        <v>#DIV/0!</v>
      </c>
      <c r="X179" s="211" t="e">
        <f t="shared" si="211"/>
        <v>#DIV/0!</v>
      </c>
      <c r="Y179" s="501"/>
      <c r="Z179" s="209"/>
      <c r="AA179" s="209"/>
      <c r="AB179" s="214" t="e">
        <f t="shared" si="204"/>
        <v>#DIV/0!</v>
      </c>
      <c r="AC179" s="211" t="e">
        <f t="shared" si="212"/>
        <v>#DIV/0!</v>
      </c>
      <c r="AD179" s="501"/>
      <c r="AE179" s="209"/>
      <c r="AF179" s="209"/>
      <c r="AG179" s="214" t="e">
        <f t="shared" si="205"/>
        <v>#DIV/0!</v>
      </c>
      <c r="AH179" s="211" t="e">
        <f t="shared" si="213"/>
        <v>#DIV/0!</v>
      </c>
      <c r="AI179" s="501"/>
      <c r="AJ179" s="209"/>
      <c r="AK179" s="209"/>
      <c r="AL179" s="214" t="e">
        <f t="shared" si="206"/>
        <v>#DIV/0!</v>
      </c>
      <c r="AM179" s="211" t="e">
        <f t="shared" si="214"/>
        <v>#DIV/0!</v>
      </c>
      <c r="AN179" s="501"/>
      <c r="AO179" s="209"/>
      <c r="AP179" s="209"/>
      <c r="AQ179" s="214" t="e">
        <f t="shared" si="207"/>
        <v>#DIV/0!</v>
      </c>
      <c r="AR179" s="211" t="e">
        <f t="shared" si="215"/>
        <v>#DIV/0!</v>
      </c>
      <c r="AS179" s="501"/>
      <c r="AT179" s="209"/>
      <c r="AU179" s="209"/>
      <c r="AV179" s="214" t="e">
        <f t="shared" si="208"/>
        <v>#DIV/0!</v>
      </c>
      <c r="AW179" s="211" t="e">
        <f t="shared" si="216"/>
        <v>#DIV/0!</v>
      </c>
      <c r="AX179" s="501"/>
    </row>
    <row r="180" spans="2:50" ht="14.25" customHeight="1">
      <c r="B180" s="460"/>
      <c r="C180" s="209">
        <v>14</v>
      </c>
      <c r="D180" s="212"/>
      <c r="E180" s="209"/>
      <c r="F180" s="209"/>
      <c r="G180" s="214" t="e">
        <f t="shared" si="201"/>
        <v>#DIV/0!</v>
      </c>
      <c r="H180" s="501"/>
      <c r="I180" s="215" t="e">
        <f t="shared" si="209"/>
        <v>#DIV/0!</v>
      </c>
      <c r="J180" s="215" t="e">
        <f t="shared" si="209"/>
        <v>#DIV/0!</v>
      </c>
      <c r="K180" s="216" t="e">
        <f t="shared" si="209"/>
        <v>#DIV/0!</v>
      </c>
      <c r="L180" s="502"/>
      <c r="M180" s="215" t="e">
        <f>RANK(K180, K$167:$K$181)</f>
        <v>#DIV/0!</v>
      </c>
      <c r="N180" s="460"/>
      <c r="O180" s="460"/>
      <c r="P180" s="209"/>
      <c r="Q180" s="209"/>
      <c r="R180" s="214" t="e">
        <f t="shared" si="202"/>
        <v>#DIV/0!</v>
      </c>
      <c r="S180" s="211" t="e">
        <f t="shared" si="210"/>
        <v>#DIV/0!</v>
      </c>
      <c r="T180" s="501"/>
      <c r="U180" s="209"/>
      <c r="V180" s="209"/>
      <c r="W180" s="214" t="e">
        <f t="shared" si="203"/>
        <v>#DIV/0!</v>
      </c>
      <c r="X180" s="211" t="e">
        <f t="shared" si="211"/>
        <v>#DIV/0!</v>
      </c>
      <c r="Y180" s="501"/>
      <c r="Z180" s="209"/>
      <c r="AA180" s="209"/>
      <c r="AB180" s="214" t="e">
        <f t="shared" si="204"/>
        <v>#DIV/0!</v>
      </c>
      <c r="AC180" s="211" t="e">
        <f t="shared" si="212"/>
        <v>#DIV/0!</v>
      </c>
      <c r="AD180" s="501"/>
      <c r="AE180" s="209"/>
      <c r="AF180" s="209"/>
      <c r="AG180" s="214" t="e">
        <f t="shared" si="205"/>
        <v>#DIV/0!</v>
      </c>
      <c r="AH180" s="211" t="e">
        <f t="shared" si="213"/>
        <v>#DIV/0!</v>
      </c>
      <c r="AI180" s="501"/>
      <c r="AJ180" s="209"/>
      <c r="AK180" s="209"/>
      <c r="AL180" s="214" t="e">
        <f t="shared" si="206"/>
        <v>#DIV/0!</v>
      </c>
      <c r="AM180" s="211" t="e">
        <f t="shared" si="214"/>
        <v>#DIV/0!</v>
      </c>
      <c r="AN180" s="501"/>
      <c r="AO180" s="209"/>
      <c r="AP180" s="209"/>
      <c r="AQ180" s="214" t="e">
        <f t="shared" si="207"/>
        <v>#DIV/0!</v>
      </c>
      <c r="AR180" s="211" t="e">
        <f t="shared" si="215"/>
        <v>#DIV/0!</v>
      </c>
      <c r="AS180" s="501"/>
      <c r="AT180" s="209"/>
      <c r="AU180" s="209"/>
      <c r="AV180" s="214" t="e">
        <f t="shared" si="208"/>
        <v>#DIV/0!</v>
      </c>
      <c r="AW180" s="211" t="e">
        <f t="shared" si="216"/>
        <v>#DIV/0!</v>
      </c>
      <c r="AX180" s="501"/>
    </row>
    <row r="181" spans="2:50" ht="14.25" customHeight="1">
      <c r="B181" s="460"/>
      <c r="C181" s="209">
        <v>15</v>
      </c>
      <c r="D181" s="212"/>
      <c r="E181" s="209"/>
      <c r="F181" s="209"/>
      <c r="G181" s="214" t="e">
        <f t="shared" si="201"/>
        <v>#DIV/0!</v>
      </c>
      <c r="H181" s="501"/>
      <c r="I181" s="215" t="e">
        <f t="shared" si="209"/>
        <v>#DIV/0!</v>
      </c>
      <c r="J181" s="215" t="e">
        <f t="shared" si="209"/>
        <v>#DIV/0!</v>
      </c>
      <c r="K181" s="216" t="e">
        <f t="shared" si="209"/>
        <v>#DIV/0!</v>
      </c>
      <c r="L181" s="502"/>
      <c r="M181" s="215" t="e">
        <f>RANK(K181, K$167:$K$181)</f>
        <v>#DIV/0!</v>
      </c>
      <c r="N181" s="460"/>
      <c r="O181" s="460"/>
      <c r="P181" s="209"/>
      <c r="Q181" s="213"/>
      <c r="R181" s="214" t="e">
        <f>Q181/P181</f>
        <v>#DIV/0!</v>
      </c>
      <c r="S181" s="211" t="e">
        <f>RANK(R181, R$167:R$181)</f>
        <v>#DIV/0!</v>
      </c>
      <c r="T181" s="501"/>
      <c r="U181" s="209"/>
      <c r="V181" s="209"/>
      <c r="W181" s="214" t="e">
        <f>V181/U181</f>
        <v>#DIV/0!</v>
      </c>
      <c r="X181" s="211" t="e">
        <f>RANK(W181, W$167:W$181)</f>
        <v>#DIV/0!</v>
      </c>
      <c r="Y181" s="501"/>
      <c r="Z181" s="209"/>
      <c r="AA181" s="209"/>
      <c r="AB181" s="214" t="e">
        <f>AA181/Z181</f>
        <v>#DIV/0!</v>
      </c>
      <c r="AC181" s="211" t="e">
        <f>RANK(AB181, AB$167:AB$181)</f>
        <v>#DIV/0!</v>
      </c>
      <c r="AD181" s="501"/>
      <c r="AE181" s="209"/>
      <c r="AF181" s="209"/>
      <c r="AG181" s="214" t="e">
        <f>AF181/AE181</f>
        <v>#DIV/0!</v>
      </c>
      <c r="AH181" s="211" t="e">
        <f>RANK(AG181, AG$167:AG$181)</f>
        <v>#DIV/0!</v>
      </c>
      <c r="AI181" s="501"/>
      <c r="AJ181" s="209"/>
      <c r="AK181" s="209"/>
      <c r="AL181" s="214" t="e">
        <f>AK181/AJ181</f>
        <v>#DIV/0!</v>
      </c>
      <c r="AM181" s="211" t="e">
        <f>RANK(AL181, AL$167:AL$181)</f>
        <v>#DIV/0!</v>
      </c>
      <c r="AN181" s="501"/>
      <c r="AO181" s="209"/>
      <c r="AP181" s="209"/>
      <c r="AQ181" s="214" t="e">
        <f>AP181/AO181</f>
        <v>#DIV/0!</v>
      </c>
      <c r="AR181" s="211" t="e">
        <f>RANK(AQ181, AQ$167:AQ$181)</f>
        <v>#DIV/0!</v>
      </c>
      <c r="AS181" s="501"/>
      <c r="AT181" s="209"/>
      <c r="AU181" s="209"/>
      <c r="AV181" s="214" t="e">
        <f>AU181/AT181</f>
        <v>#DIV/0!</v>
      </c>
      <c r="AW181" s="211" t="e">
        <f>RANK(AV181, AV$167:AV$181)</f>
        <v>#DIV/0!</v>
      </c>
      <c r="AX181" s="501"/>
    </row>
    <row r="182" spans="2:50" ht="14.25" customHeight="1" collapsed="1">
      <c r="B182" s="503" t="s">
        <v>211</v>
      </c>
      <c r="C182" s="503"/>
      <c r="D182" s="503"/>
      <c r="E182" s="503"/>
      <c r="F182" s="503"/>
      <c r="G182" s="503"/>
      <c r="H182" s="503"/>
      <c r="I182" s="503"/>
      <c r="J182" s="503"/>
      <c r="K182" s="503"/>
      <c r="L182" s="503"/>
      <c r="M182" s="504"/>
      <c r="N182" s="521" t="s">
        <v>128</v>
      </c>
      <c r="O182" s="521" t="s">
        <v>77</v>
      </c>
      <c r="P182" s="559">
        <f>AT162+1</f>
        <v>45930</v>
      </c>
      <c r="Q182" s="560"/>
      <c r="R182" s="560"/>
      <c r="S182" s="560"/>
      <c r="T182" s="560"/>
      <c r="U182" s="561">
        <f>P182+1</f>
        <v>45931</v>
      </c>
      <c r="V182" s="562"/>
      <c r="W182" s="562"/>
      <c r="X182" s="562"/>
      <c r="Y182" s="562"/>
      <c r="Z182" s="559">
        <f t="shared" ref="Z182" si="217">U182+1</f>
        <v>45932</v>
      </c>
      <c r="AA182" s="560"/>
      <c r="AB182" s="560"/>
      <c r="AC182" s="560"/>
      <c r="AD182" s="560"/>
      <c r="AE182" s="561">
        <f t="shared" ref="AE182" si="218">Z182+1</f>
        <v>45933</v>
      </c>
      <c r="AF182" s="562"/>
      <c r="AG182" s="562"/>
      <c r="AH182" s="562"/>
      <c r="AI182" s="562"/>
      <c r="AJ182" s="563">
        <f t="shared" ref="AJ182" si="219">AE182+1</f>
        <v>45934</v>
      </c>
      <c r="AK182" s="564"/>
      <c r="AL182" s="564"/>
      <c r="AM182" s="564"/>
      <c r="AN182" s="565"/>
      <c r="AO182" s="561">
        <f t="shared" ref="AO182" si="220">AJ182+1</f>
        <v>45935</v>
      </c>
      <c r="AP182" s="562"/>
      <c r="AQ182" s="562"/>
      <c r="AR182" s="562"/>
      <c r="AS182" s="562"/>
      <c r="AT182" s="563">
        <f t="shared" ref="AT182" si="221">AO182+1</f>
        <v>45936</v>
      </c>
      <c r="AU182" s="564"/>
      <c r="AV182" s="564"/>
      <c r="AW182" s="564"/>
      <c r="AX182" s="565"/>
    </row>
    <row r="183" spans="2:50" ht="14.25" customHeight="1">
      <c r="B183" s="505"/>
      <c r="C183" s="505"/>
      <c r="D183" s="505"/>
      <c r="E183" s="505"/>
      <c r="F183" s="505"/>
      <c r="G183" s="505"/>
      <c r="H183" s="505"/>
      <c r="I183" s="505"/>
      <c r="J183" s="505"/>
      <c r="K183" s="505"/>
      <c r="L183" s="505"/>
      <c r="M183" s="506"/>
      <c r="N183" s="523"/>
      <c r="O183" s="523"/>
      <c r="P183" s="566">
        <f>P182</f>
        <v>45930</v>
      </c>
      <c r="Q183" s="566"/>
      <c r="R183" s="566"/>
      <c r="S183" s="566"/>
      <c r="T183" s="566"/>
      <c r="U183" s="567">
        <f>U182</f>
        <v>45931</v>
      </c>
      <c r="V183" s="567"/>
      <c r="W183" s="567"/>
      <c r="X183" s="567"/>
      <c r="Y183" s="567"/>
      <c r="Z183" s="566">
        <f t="shared" ref="Z183" si="222">Z182</f>
        <v>45932</v>
      </c>
      <c r="AA183" s="566"/>
      <c r="AB183" s="566"/>
      <c r="AC183" s="566"/>
      <c r="AD183" s="566"/>
      <c r="AE183" s="567">
        <f t="shared" ref="AE183" si="223">AE182</f>
        <v>45933</v>
      </c>
      <c r="AF183" s="567"/>
      <c r="AG183" s="567"/>
      <c r="AH183" s="567"/>
      <c r="AI183" s="567"/>
      <c r="AJ183" s="568">
        <f t="shared" ref="AJ183" si="224">AJ182</f>
        <v>45934</v>
      </c>
      <c r="AK183" s="569"/>
      <c r="AL183" s="569"/>
      <c r="AM183" s="569"/>
      <c r="AN183" s="570"/>
      <c r="AO183" s="567">
        <f t="shared" ref="AO183" si="225">AO182</f>
        <v>45935</v>
      </c>
      <c r="AP183" s="567"/>
      <c r="AQ183" s="567"/>
      <c r="AR183" s="567"/>
      <c r="AS183" s="567"/>
      <c r="AT183" s="568">
        <f t="shared" ref="AT183" si="226">AT182</f>
        <v>45936</v>
      </c>
      <c r="AU183" s="569"/>
      <c r="AV183" s="569"/>
      <c r="AW183" s="569"/>
      <c r="AX183" s="570"/>
    </row>
    <row r="184" spans="2:50" ht="14.25" customHeight="1">
      <c r="B184" s="460" t="s">
        <v>129</v>
      </c>
      <c r="C184" s="460" t="s">
        <v>130</v>
      </c>
      <c r="D184" s="460"/>
      <c r="E184" s="460" t="s">
        <v>131</v>
      </c>
      <c r="F184" s="460"/>
      <c r="G184" s="460"/>
      <c r="H184" s="460" t="s">
        <v>132</v>
      </c>
      <c r="I184" s="499" t="s">
        <v>133</v>
      </c>
      <c r="J184" s="499"/>
      <c r="K184" s="499"/>
      <c r="L184" s="499" t="s">
        <v>132</v>
      </c>
      <c r="M184" s="499" t="s">
        <v>134</v>
      </c>
      <c r="N184" s="460"/>
      <c r="O184" s="460" t="s">
        <v>135</v>
      </c>
      <c r="P184" s="460" t="s">
        <v>136</v>
      </c>
      <c r="Q184" s="460"/>
      <c r="R184" s="460"/>
      <c r="S184" s="460"/>
      <c r="T184" s="460" t="s">
        <v>132</v>
      </c>
      <c r="U184" s="460" t="s">
        <v>136</v>
      </c>
      <c r="V184" s="460"/>
      <c r="W184" s="460"/>
      <c r="X184" s="460"/>
      <c r="Y184" s="460" t="s">
        <v>132</v>
      </c>
      <c r="Z184" s="460" t="s">
        <v>136</v>
      </c>
      <c r="AA184" s="460"/>
      <c r="AB184" s="460"/>
      <c r="AC184" s="460"/>
      <c r="AD184" s="460" t="s">
        <v>132</v>
      </c>
      <c r="AE184" s="460" t="s">
        <v>136</v>
      </c>
      <c r="AF184" s="460"/>
      <c r="AG184" s="460"/>
      <c r="AH184" s="460"/>
      <c r="AI184" s="460" t="s">
        <v>132</v>
      </c>
      <c r="AJ184" s="460" t="s">
        <v>136</v>
      </c>
      <c r="AK184" s="460"/>
      <c r="AL184" s="460"/>
      <c r="AM184" s="460"/>
      <c r="AN184" s="460" t="s">
        <v>132</v>
      </c>
      <c r="AO184" s="460" t="s">
        <v>136</v>
      </c>
      <c r="AP184" s="460"/>
      <c r="AQ184" s="460"/>
      <c r="AR184" s="460"/>
      <c r="AS184" s="460" t="s">
        <v>132</v>
      </c>
      <c r="AT184" s="460" t="s">
        <v>136</v>
      </c>
      <c r="AU184" s="460"/>
      <c r="AV184" s="460"/>
      <c r="AW184" s="460"/>
      <c r="AX184" s="460" t="s">
        <v>132</v>
      </c>
    </row>
    <row r="185" spans="2:50" ht="14.25" customHeight="1">
      <c r="B185" s="460"/>
      <c r="C185" s="460"/>
      <c r="D185" s="460"/>
      <c r="E185" s="460" t="s">
        <v>137</v>
      </c>
      <c r="F185" s="460"/>
      <c r="G185" s="460"/>
      <c r="H185" s="460"/>
      <c r="I185" s="499" t="s">
        <v>137</v>
      </c>
      <c r="J185" s="499"/>
      <c r="K185" s="499"/>
      <c r="L185" s="499"/>
      <c r="M185" s="499"/>
      <c r="N185" s="460"/>
      <c r="O185" s="460"/>
      <c r="P185" s="460" t="s">
        <v>138</v>
      </c>
      <c r="Q185" s="460"/>
      <c r="R185" s="460"/>
      <c r="S185" s="460"/>
      <c r="T185" s="460"/>
      <c r="U185" s="460" t="s">
        <v>138</v>
      </c>
      <c r="V185" s="460"/>
      <c r="W185" s="460"/>
      <c r="X185" s="460"/>
      <c r="Y185" s="460"/>
      <c r="Z185" s="460" t="s">
        <v>138</v>
      </c>
      <c r="AA185" s="460"/>
      <c r="AB185" s="460"/>
      <c r="AC185" s="460"/>
      <c r="AD185" s="460"/>
      <c r="AE185" s="460" t="s">
        <v>138</v>
      </c>
      <c r="AF185" s="460"/>
      <c r="AG185" s="460"/>
      <c r="AH185" s="460"/>
      <c r="AI185" s="460"/>
      <c r="AJ185" s="460" t="s">
        <v>138</v>
      </c>
      <c r="AK185" s="460"/>
      <c r="AL185" s="460"/>
      <c r="AM185" s="460"/>
      <c r="AN185" s="460"/>
      <c r="AO185" s="460" t="s">
        <v>138</v>
      </c>
      <c r="AP185" s="460"/>
      <c r="AQ185" s="460"/>
      <c r="AR185" s="460"/>
      <c r="AS185" s="460"/>
      <c r="AT185" s="460" t="s">
        <v>138</v>
      </c>
      <c r="AU185" s="460"/>
      <c r="AV185" s="460"/>
      <c r="AW185" s="460"/>
      <c r="AX185" s="460"/>
    </row>
    <row r="186" spans="2:50" ht="14.25" customHeight="1">
      <c r="B186" s="460"/>
      <c r="C186" s="460"/>
      <c r="D186" s="460"/>
      <c r="E186" s="209" t="s">
        <v>139</v>
      </c>
      <c r="F186" s="209" t="s">
        <v>140</v>
      </c>
      <c r="G186" s="209" t="s">
        <v>141</v>
      </c>
      <c r="H186" s="460"/>
      <c r="I186" s="210" t="s">
        <v>139</v>
      </c>
      <c r="J186" s="210" t="s">
        <v>140</v>
      </c>
      <c r="K186" s="210" t="s">
        <v>141</v>
      </c>
      <c r="L186" s="499"/>
      <c r="M186" s="499"/>
      <c r="N186" s="460"/>
      <c r="O186" s="460"/>
      <c r="P186" s="209" t="s">
        <v>139</v>
      </c>
      <c r="Q186" s="209" t="s">
        <v>140</v>
      </c>
      <c r="R186" s="209" t="s">
        <v>141</v>
      </c>
      <c r="S186" s="211" t="s">
        <v>134</v>
      </c>
      <c r="T186" s="460"/>
      <c r="U186" s="209" t="s">
        <v>139</v>
      </c>
      <c r="V186" s="209" t="s">
        <v>140</v>
      </c>
      <c r="W186" s="209" t="s">
        <v>141</v>
      </c>
      <c r="X186" s="211" t="s">
        <v>134</v>
      </c>
      <c r="Y186" s="460"/>
      <c r="Z186" s="209" t="s">
        <v>139</v>
      </c>
      <c r="AA186" s="209" t="s">
        <v>140</v>
      </c>
      <c r="AB186" s="209" t="s">
        <v>141</v>
      </c>
      <c r="AC186" s="211" t="s">
        <v>134</v>
      </c>
      <c r="AD186" s="460"/>
      <c r="AE186" s="209" t="s">
        <v>139</v>
      </c>
      <c r="AF186" s="209" t="s">
        <v>140</v>
      </c>
      <c r="AG186" s="209" t="s">
        <v>141</v>
      </c>
      <c r="AH186" s="211" t="s">
        <v>134</v>
      </c>
      <c r="AI186" s="460"/>
      <c r="AJ186" s="209" t="s">
        <v>139</v>
      </c>
      <c r="AK186" s="209" t="s">
        <v>140</v>
      </c>
      <c r="AL186" s="209" t="s">
        <v>141</v>
      </c>
      <c r="AM186" s="211" t="s">
        <v>134</v>
      </c>
      <c r="AN186" s="460"/>
      <c r="AO186" s="209" t="s">
        <v>139</v>
      </c>
      <c r="AP186" s="209" t="s">
        <v>140</v>
      </c>
      <c r="AQ186" s="209" t="s">
        <v>141</v>
      </c>
      <c r="AR186" s="211" t="s">
        <v>134</v>
      </c>
      <c r="AS186" s="460"/>
      <c r="AT186" s="209" t="s">
        <v>139</v>
      </c>
      <c r="AU186" s="209" t="s">
        <v>140</v>
      </c>
      <c r="AV186" s="209" t="s">
        <v>141</v>
      </c>
      <c r="AW186" s="211" t="s">
        <v>134</v>
      </c>
      <c r="AX186" s="460"/>
    </row>
    <row r="187" spans="2:50" ht="14.25" customHeight="1">
      <c r="B187" s="460" t="s">
        <v>249</v>
      </c>
      <c r="C187" s="209">
        <v>1</v>
      </c>
      <c r="D187" s="212"/>
      <c r="E187" s="209"/>
      <c r="F187" s="209"/>
      <c r="G187" s="214" t="e">
        <f t="shared" ref="G187:G201" si="227">F187/E187</f>
        <v>#DIV/0!</v>
      </c>
      <c r="H187" s="501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502" t="str">
        <f>IFERROR(AVERAGE(K187:K201),"-")</f>
        <v>-</v>
      </c>
      <c r="M187" s="215" t="e">
        <f>RANK(K187, K$187:$K$201)</f>
        <v>#DIV/0!</v>
      </c>
      <c r="N187" s="460"/>
      <c r="O187" s="460"/>
      <c r="P187" s="209"/>
      <c r="Q187" s="209"/>
      <c r="R187" s="214" t="e">
        <f t="shared" ref="R187:R200" si="228">Q187/P187</f>
        <v>#DIV/0!</v>
      </c>
      <c r="S187" s="211" t="e">
        <f>RANK(R187, R$187:R$201)</f>
        <v>#DIV/0!</v>
      </c>
      <c r="T187" s="501" t="e">
        <f>AVERAGE(R187:R201)</f>
        <v>#DIV/0!</v>
      </c>
      <c r="U187" s="209"/>
      <c r="V187" s="209"/>
      <c r="W187" s="214" t="e">
        <f t="shared" ref="W187:W200" si="229">V187/U187</f>
        <v>#DIV/0!</v>
      </c>
      <c r="X187" s="211" t="e">
        <f>RANK(W187, W$187:W$201)</f>
        <v>#DIV/0!</v>
      </c>
      <c r="Y187" s="501" t="e">
        <f>AVERAGE(W187:W201)</f>
        <v>#DIV/0!</v>
      </c>
      <c r="Z187" s="209"/>
      <c r="AA187" s="209"/>
      <c r="AB187" s="214" t="e">
        <f t="shared" ref="AB187:AB200" si="230">AA187/Z187</f>
        <v>#DIV/0!</v>
      </c>
      <c r="AC187" s="211" t="e">
        <f>RANK(AB187, AB$187:AB$201)</f>
        <v>#DIV/0!</v>
      </c>
      <c r="AD187" s="501" t="e">
        <f>AVERAGE(AB187:AB201)</f>
        <v>#DIV/0!</v>
      </c>
      <c r="AE187" s="209"/>
      <c r="AF187" s="209"/>
      <c r="AG187" s="214" t="e">
        <f t="shared" ref="AG187:AG200" si="231">AF187/AE187</f>
        <v>#DIV/0!</v>
      </c>
      <c r="AH187" s="211" t="e">
        <f>RANK(AG187, AG$187:AG$201)</f>
        <v>#DIV/0!</v>
      </c>
      <c r="AI187" s="501" t="e">
        <f>AVERAGE(AG187:AG201)</f>
        <v>#DIV/0!</v>
      </c>
      <c r="AJ187" s="209"/>
      <c r="AK187" s="209"/>
      <c r="AL187" s="214" t="e">
        <f t="shared" ref="AL187:AL200" si="232">AK187/AJ187</f>
        <v>#DIV/0!</v>
      </c>
      <c r="AM187" s="211" t="e">
        <f>RANK(AL187, AL$187:AL$201)</f>
        <v>#DIV/0!</v>
      </c>
      <c r="AN187" s="501" t="e">
        <f>AVERAGE(AL187:AL201)</f>
        <v>#DIV/0!</v>
      </c>
      <c r="AO187" s="209"/>
      <c r="AP187" s="209"/>
      <c r="AQ187" s="214" t="e">
        <f t="shared" ref="AQ187:AQ200" si="233">AP187/AO187</f>
        <v>#DIV/0!</v>
      </c>
      <c r="AR187" s="211" t="e">
        <f>RANK(AQ187, AQ$187:AQ$201)</f>
        <v>#DIV/0!</v>
      </c>
      <c r="AS187" s="501" t="e">
        <f>AVERAGE(AQ187:AQ201)</f>
        <v>#DIV/0!</v>
      </c>
      <c r="AT187" s="209"/>
      <c r="AU187" s="209"/>
      <c r="AV187" s="214" t="e">
        <f t="shared" ref="AV187:AV200" si="234">AU187/AT187</f>
        <v>#DIV/0!</v>
      </c>
      <c r="AW187" s="211" t="e">
        <f>RANK(AV187, AV$187:AV$201)</f>
        <v>#DIV/0!</v>
      </c>
      <c r="AX187" s="501" t="e">
        <f>AVERAGE(AV187:AV201)</f>
        <v>#DIV/0!</v>
      </c>
    </row>
    <row r="188" spans="2:50" ht="14.25" customHeight="1">
      <c r="B188" s="460"/>
      <c r="C188" s="209">
        <v>2</v>
      </c>
      <c r="D188" s="212"/>
      <c r="E188" s="209"/>
      <c r="F188" s="209"/>
      <c r="G188" s="214" t="e">
        <f t="shared" si="227"/>
        <v>#DIV/0!</v>
      </c>
      <c r="H188" s="501"/>
      <c r="I188" s="215" t="e">
        <f t="shared" ref="I188:K201" si="235">AVERAGE(P188,U188,Z188,AE188,AJ188,AO188,AT188)</f>
        <v>#DIV/0!</v>
      </c>
      <c r="J188" s="215" t="e">
        <f t="shared" si="235"/>
        <v>#DIV/0!</v>
      </c>
      <c r="K188" s="216" t="e">
        <f t="shared" si="235"/>
        <v>#DIV/0!</v>
      </c>
      <c r="L188" s="502"/>
      <c r="M188" s="215" t="e">
        <f>RANK(K188, K$187:$K$201)</f>
        <v>#DIV/0!</v>
      </c>
      <c r="N188" s="460"/>
      <c r="O188" s="460"/>
      <c r="P188" s="209"/>
      <c r="Q188" s="209"/>
      <c r="R188" s="214" t="e">
        <f t="shared" si="228"/>
        <v>#DIV/0!</v>
      </c>
      <c r="S188" s="211" t="e">
        <f t="shared" ref="S188:S200" si="236">RANK(R188, R$187:R$201)</f>
        <v>#DIV/0!</v>
      </c>
      <c r="T188" s="501"/>
      <c r="U188" s="209"/>
      <c r="V188" s="209"/>
      <c r="W188" s="214" t="e">
        <f t="shared" si="229"/>
        <v>#DIV/0!</v>
      </c>
      <c r="X188" s="211" t="e">
        <f t="shared" ref="X188:X200" si="237">RANK(W188, W$187:W$201)</f>
        <v>#DIV/0!</v>
      </c>
      <c r="Y188" s="501"/>
      <c r="Z188" s="209"/>
      <c r="AA188" s="209"/>
      <c r="AB188" s="214" t="e">
        <f t="shared" si="230"/>
        <v>#DIV/0!</v>
      </c>
      <c r="AC188" s="211" t="e">
        <f t="shared" ref="AC188:AC200" si="238">RANK(AB188, AB$187:AB$201)</f>
        <v>#DIV/0!</v>
      </c>
      <c r="AD188" s="501"/>
      <c r="AE188" s="209"/>
      <c r="AF188" s="209"/>
      <c r="AG188" s="214" t="e">
        <f t="shared" si="231"/>
        <v>#DIV/0!</v>
      </c>
      <c r="AH188" s="211" t="e">
        <f t="shared" ref="AH188:AH200" si="239">RANK(AG188, AG$187:AG$201)</f>
        <v>#DIV/0!</v>
      </c>
      <c r="AI188" s="501"/>
      <c r="AJ188" s="209"/>
      <c r="AK188" s="209"/>
      <c r="AL188" s="214" t="e">
        <f t="shared" si="232"/>
        <v>#DIV/0!</v>
      </c>
      <c r="AM188" s="211" t="e">
        <f t="shared" ref="AM188:AM200" si="240">RANK(AL188, AL$187:AL$201)</f>
        <v>#DIV/0!</v>
      </c>
      <c r="AN188" s="501"/>
      <c r="AO188" s="209"/>
      <c r="AP188" s="209"/>
      <c r="AQ188" s="214" t="e">
        <f t="shared" si="233"/>
        <v>#DIV/0!</v>
      </c>
      <c r="AR188" s="211" t="e">
        <f t="shared" ref="AR188:AR200" si="241">RANK(AQ188, AQ$187:AQ$201)</f>
        <v>#DIV/0!</v>
      </c>
      <c r="AS188" s="501"/>
      <c r="AT188" s="209"/>
      <c r="AU188" s="209"/>
      <c r="AV188" s="214" t="e">
        <f t="shared" si="234"/>
        <v>#DIV/0!</v>
      </c>
      <c r="AW188" s="211" t="e">
        <f t="shared" ref="AW188:AW200" si="242">RANK(AV188, AV$187:AV$201)</f>
        <v>#DIV/0!</v>
      </c>
      <c r="AX188" s="501"/>
    </row>
    <row r="189" spans="2:50" ht="14.25" customHeight="1">
      <c r="B189" s="460"/>
      <c r="C189" s="209">
        <v>3</v>
      </c>
      <c r="D189" s="212"/>
      <c r="E189" s="209"/>
      <c r="F189" s="209"/>
      <c r="G189" s="214" t="e">
        <f t="shared" si="227"/>
        <v>#DIV/0!</v>
      </c>
      <c r="H189" s="501"/>
      <c r="I189" s="215" t="e">
        <f t="shared" si="235"/>
        <v>#DIV/0!</v>
      </c>
      <c r="J189" s="215" t="e">
        <f t="shared" si="235"/>
        <v>#DIV/0!</v>
      </c>
      <c r="K189" s="216" t="e">
        <f t="shared" si="235"/>
        <v>#DIV/0!</v>
      </c>
      <c r="L189" s="502"/>
      <c r="M189" s="215" t="e">
        <f>RANK(K189, K$187:$K$201)</f>
        <v>#DIV/0!</v>
      </c>
      <c r="N189" s="460"/>
      <c r="O189" s="460"/>
      <c r="P189" s="209"/>
      <c r="Q189" s="209"/>
      <c r="R189" s="214" t="e">
        <f t="shared" si="228"/>
        <v>#DIV/0!</v>
      </c>
      <c r="S189" s="211" t="e">
        <f t="shared" si="236"/>
        <v>#DIV/0!</v>
      </c>
      <c r="T189" s="501"/>
      <c r="U189" s="209"/>
      <c r="V189" s="209"/>
      <c r="W189" s="214" t="e">
        <f t="shared" si="229"/>
        <v>#DIV/0!</v>
      </c>
      <c r="X189" s="211" t="e">
        <f>RANK(W189, W$187:W$201)</f>
        <v>#DIV/0!</v>
      </c>
      <c r="Y189" s="501"/>
      <c r="Z189" s="209"/>
      <c r="AA189" s="209"/>
      <c r="AB189" s="214" t="e">
        <f t="shared" si="230"/>
        <v>#DIV/0!</v>
      </c>
      <c r="AC189" s="211" t="e">
        <f t="shared" si="238"/>
        <v>#DIV/0!</v>
      </c>
      <c r="AD189" s="501"/>
      <c r="AE189" s="209"/>
      <c r="AF189" s="209"/>
      <c r="AG189" s="214" t="e">
        <f t="shared" si="231"/>
        <v>#DIV/0!</v>
      </c>
      <c r="AH189" s="211" t="e">
        <f t="shared" si="239"/>
        <v>#DIV/0!</v>
      </c>
      <c r="AI189" s="501"/>
      <c r="AJ189" s="209"/>
      <c r="AK189" s="209"/>
      <c r="AL189" s="214" t="e">
        <f t="shared" si="232"/>
        <v>#DIV/0!</v>
      </c>
      <c r="AM189" s="211" t="e">
        <f t="shared" si="240"/>
        <v>#DIV/0!</v>
      </c>
      <c r="AN189" s="501"/>
      <c r="AO189" s="209"/>
      <c r="AP189" s="209"/>
      <c r="AQ189" s="214" t="e">
        <f t="shared" si="233"/>
        <v>#DIV/0!</v>
      </c>
      <c r="AR189" s="211" t="e">
        <f t="shared" si="241"/>
        <v>#DIV/0!</v>
      </c>
      <c r="AS189" s="501"/>
      <c r="AT189" s="209"/>
      <c r="AU189" s="209"/>
      <c r="AV189" s="214" t="e">
        <f t="shared" si="234"/>
        <v>#DIV/0!</v>
      </c>
      <c r="AW189" s="211" t="e">
        <f t="shared" si="242"/>
        <v>#DIV/0!</v>
      </c>
      <c r="AX189" s="501"/>
    </row>
    <row r="190" spans="2:50" ht="14.25" customHeight="1">
      <c r="B190" s="460"/>
      <c r="C190" s="209">
        <v>4</v>
      </c>
      <c r="D190" s="212"/>
      <c r="E190" s="209"/>
      <c r="F190" s="209"/>
      <c r="G190" s="214" t="e">
        <f t="shared" si="227"/>
        <v>#DIV/0!</v>
      </c>
      <c r="H190" s="501"/>
      <c r="I190" s="215" t="e">
        <f t="shared" si="235"/>
        <v>#DIV/0!</v>
      </c>
      <c r="J190" s="215" t="e">
        <f t="shared" si="235"/>
        <v>#DIV/0!</v>
      </c>
      <c r="K190" s="216" t="e">
        <f t="shared" si="235"/>
        <v>#DIV/0!</v>
      </c>
      <c r="L190" s="502"/>
      <c r="M190" s="215" t="e">
        <f>RANK(K190, K$187:$K$201)</f>
        <v>#DIV/0!</v>
      </c>
      <c r="N190" s="460"/>
      <c r="O190" s="460"/>
      <c r="P190" s="209"/>
      <c r="Q190" s="209"/>
      <c r="R190" s="214" t="e">
        <f t="shared" si="228"/>
        <v>#DIV/0!</v>
      </c>
      <c r="S190" s="211" t="e">
        <f t="shared" si="236"/>
        <v>#DIV/0!</v>
      </c>
      <c r="T190" s="501"/>
      <c r="U190" s="209"/>
      <c r="V190" s="209"/>
      <c r="W190" s="214" t="e">
        <f t="shared" si="229"/>
        <v>#DIV/0!</v>
      </c>
      <c r="X190" s="211" t="e">
        <f t="shared" si="237"/>
        <v>#DIV/0!</v>
      </c>
      <c r="Y190" s="501"/>
      <c r="Z190" s="209"/>
      <c r="AA190" s="209"/>
      <c r="AB190" s="214" t="e">
        <f t="shared" si="230"/>
        <v>#DIV/0!</v>
      </c>
      <c r="AC190" s="211" t="e">
        <f t="shared" si="238"/>
        <v>#DIV/0!</v>
      </c>
      <c r="AD190" s="501"/>
      <c r="AE190" s="209"/>
      <c r="AF190" s="209"/>
      <c r="AG190" s="214" t="e">
        <f t="shared" si="231"/>
        <v>#DIV/0!</v>
      </c>
      <c r="AH190" s="211" t="e">
        <f t="shared" si="239"/>
        <v>#DIV/0!</v>
      </c>
      <c r="AI190" s="501"/>
      <c r="AJ190" s="209"/>
      <c r="AK190" s="209"/>
      <c r="AL190" s="214" t="e">
        <f t="shared" si="232"/>
        <v>#DIV/0!</v>
      </c>
      <c r="AM190" s="211" t="e">
        <f t="shared" si="240"/>
        <v>#DIV/0!</v>
      </c>
      <c r="AN190" s="501"/>
      <c r="AO190" s="209"/>
      <c r="AP190" s="209"/>
      <c r="AQ190" s="214" t="e">
        <f t="shared" si="233"/>
        <v>#DIV/0!</v>
      </c>
      <c r="AR190" s="211" t="e">
        <f t="shared" si="241"/>
        <v>#DIV/0!</v>
      </c>
      <c r="AS190" s="501"/>
      <c r="AT190" s="209"/>
      <c r="AU190" s="209"/>
      <c r="AV190" s="214" t="e">
        <f t="shared" si="234"/>
        <v>#DIV/0!</v>
      </c>
      <c r="AW190" s="211" t="e">
        <f t="shared" si="242"/>
        <v>#DIV/0!</v>
      </c>
      <c r="AX190" s="501"/>
    </row>
    <row r="191" spans="2:50" ht="14.25" customHeight="1">
      <c r="B191" s="460"/>
      <c r="C191" s="209">
        <v>5</v>
      </c>
      <c r="D191" s="212"/>
      <c r="E191" s="209"/>
      <c r="F191" s="209"/>
      <c r="G191" s="214" t="e">
        <f t="shared" si="227"/>
        <v>#DIV/0!</v>
      </c>
      <c r="H191" s="501"/>
      <c r="I191" s="215" t="e">
        <f t="shared" si="235"/>
        <v>#DIV/0!</v>
      </c>
      <c r="J191" s="215" t="e">
        <f t="shared" si="235"/>
        <v>#DIV/0!</v>
      </c>
      <c r="K191" s="216" t="e">
        <f t="shared" si="235"/>
        <v>#DIV/0!</v>
      </c>
      <c r="L191" s="502"/>
      <c r="M191" s="215" t="e">
        <f>RANK(K191, K$187:$K$201)</f>
        <v>#DIV/0!</v>
      </c>
      <c r="N191" s="460"/>
      <c r="O191" s="460"/>
      <c r="P191" s="209"/>
      <c r="Q191" s="209"/>
      <c r="R191" s="214" t="e">
        <f t="shared" si="228"/>
        <v>#DIV/0!</v>
      </c>
      <c r="S191" s="211" t="e">
        <f t="shared" si="236"/>
        <v>#DIV/0!</v>
      </c>
      <c r="T191" s="501"/>
      <c r="U191" s="209"/>
      <c r="V191" s="209"/>
      <c r="W191" s="214" t="e">
        <f t="shared" si="229"/>
        <v>#DIV/0!</v>
      </c>
      <c r="X191" s="211" t="e">
        <f t="shared" si="237"/>
        <v>#DIV/0!</v>
      </c>
      <c r="Y191" s="501"/>
      <c r="Z191" s="209"/>
      <c r="AA191" s="209"/>
      <c r="AB191" s="214" t="e">
        <f t="shared" si="230"/>
        <v>#DIV/0!</v>
      </c>
      <c r="AC191" s="211" t="e">
        <f t="shared" si="238"/>
        <v>#DIV/0!</v>
      </c>
      <c r="AD191" s="501"/>
      <c r="AE191" s="209"/>
      <c r="AF191" s="209"/>
      <c r="AG191" s="214" t="e">
        <f t="shared" si="231"/>
        <v>#DIV/0!</v>
      </c>
      <c r="AH191" s="211" t="e">
        <f t="shared" si="239"/>
        <v>#DIV/0!</v>
      </c>
      <c r="AI191" s="501"/>
      <c r="AJ191" s="209"/>
      <c r="AK191" s="209"/>
      <c r="AL191" s="214" t="e">
        <f t="shared" si="232"/>
        <v>#DIV/0!</v>
      </c>
      <c r="AM191" s="211" t="e">
        <f t="shared" si="240"/>
        <v>#DIV/0!</v>
      </c>
      <c r="AN191" s="501"/>
      <c r="AO191" s="209"/>
      <c r="AP191" s="209"/>
      <c r="AQ191" s="214" t="e">
        <f t="shared" si="233"/>
        <v>#DIV/0!</v>
      </c>
      <c r="AR191" s="211" t="e">
        <f t="shared" si="241"/>
        <v>#DIV/0!</v>
      </c>
      <c r="AS191" s="501"/>
      <c r="AT191" s="209"/>
      <c r="AU191" s="209"/>
      <c r="AV191" s="214" t="e">
        <f t="shared" si="234"/>
        <v>#DIV/0!</v>
      </c>
      <c r="AW191" s="211" t="e">
        <f t="shared" si="242"/>
        <v>#DIV/0!</v>
      </c>
      <c r="AX191" s="501"/>
    </row>
    <row r="192" spans="2:50" ht="14.25" customHeight="1">
      <c r="B192" s="460"/>
      <c r="C192" s="209">
        <v>6</v>
      </c>
      <c r="D192" s="212"/>
      <c r="E192" s="209"/>
      <c r="F192" s="209"/>
      <c r="G192" s="214" t="e">
        <f t="shared" si="227"/>
        <v>#DIV/0!</v>
      </c>
      <c r="H192" s="501"/>
      <c r="I192" s="215" t="e">
        <f t="shared" si="235"/>
        <v>#DIV/0!</v>
      </c>
      <c r="J192" s="215" t="e">
        <f t="shared" si="235"/>
        <v>#DIV/0!</v>
      </c>
      <c r="K192" s="216" t="e">
        <f t="shared" si="235"/>
        <v>#DIV/0!</v>
      </c>
      <c r="L192" s="502"/>
      <c r="M192" s="215" t="e">
        <f>RANK(K192, K$187:$K$201)</f>
        <v>#DIV/0!</v>
      </c>
      <c r="N192" s="460"/>
      <c r="O192" s="460"/>
      <c r="P192" s="209"/>
      <c r="Q192" s="209"/>
      <c r="R192" s="214" t="e">
        <f t="shared" si="228"/>
        <v>#DIV/0!</v>
      </c>
      <c r="S192" s="211" t="e">
        <f t="shared" si="236"/>
        <v>#DIV/0!</v>
      </c>
      <c r="T192" s="501"/>
      <c r="U192" s="209"/>
      <c r="V192" s="209"/>
      <c r="W192" s="214" t="e">
        <f t="shared" si="229"/>
        <v>#DIV/0!</v>
      </c>
      <c r="X192" s="211" t="e">
        <f t="shared" si="237"/>
        <v>#DIV/0!</v>
      </c>
      <c r="Y192" s="501"/>
      <c r="Z192" s="209"/>
      <c r="AA192" s="209"/>
      <c r="AB192" s="214" t="e">
        <f t="shared" si="230"/>
        <v>#DIV/0!</v>
      </c>
      <c r="AC192" s="211" t="e">
        <f t="shared" si="238"/>
        <v>#DIV/0!</v>
      </c>
      <c r="AD192" s="501"/>
      <c r="AE192" s="209"/>
      <c r="AF192" s="209"/>
      <c r="AG192" s="214" t="e">
        <f t="shared" si="231"/>
        <v>#DIV/0!</v>
      </c>
      <c r="AH192" s="211" t="e">
        <f t="shared" si="239"/>
        <v>#DIV/0!</v>
      </c>
      <c r="AI192" s="501"/>
      <c r="AJ192" s="209"/>
      <c r="AK192" s="209"/>
      <c r="AL192" s="214" t="e">
        <f t="shared" si="232"/>
        <v>#DIV/0!</v>
      </c>
      <c r="AM192" s="211" t="e">
        <f t="shared" si="240"/>
        <v>#DIV/0!</v>
      </c>
      <c r="AN192" s="501"/>
      <c r="AO192" s="209"/>
      <c r="AP192" s="209"/>
      <c r="AQ192" s="214" t="e">
        <f t="shared" si="233"/>
        <v>#DIV/0!</v>
      </c>
      <c r="AR192" s="211" t="e">
        <f t="shared" si="241"/>
        <v>#DIV/0!</v>
      </c>
      <c r="AS192" s="501"/>
      <c r="AT192" s="209"/>
      <c r="AU192" s="209"/>
      <c r="AV192" s="214" t="e">
        <f t="shared" si="234"/>
        <v>#DIV/0!</v>
      </c>
      <c r="AW192" s="211" t="e">
        <f t="shared" si="242"/>
        <v>#DIV/0!</v>
      </c>
      <c r="AX192" s="501"/>
    </row>
    <row r="193" spans="2:50" ht="14.25" customHeight="1">
      <c r="B193" s="460"/>
      <c r="C193" s="209">
        <v>7</v>
      </c>
      <c r="D193" s="212"/>
      <c r="E193" s="209"/>
      <c r="F193" s="209"/>
      <c r="G193" s="214" t="e">
        <f t="shared" si="227"/>
        <v>#DIV/0!</v>
      </c>
      <c r="H193" s="501"/>
      <c r="I193" s="215" t="e">
        <f t="shared" si="235"/>
        <v>#DIV/0!</v>
      </c>
      <c r="J193" s="215" t="e">
        <f t="shared" si="235"/>
        <v>#DIV/0!</v>
      </c>
      <c r="K193" s="216" t="e">
        <f t="shared" si="235"/>
        <v>#DIV/0!</v>
      </c>
      <c r="L193" s="502"/>
      <c r="M193" s="215" t="e">
        <f>RANK(K193, K$187:$K$201)</f>
        <v>#DIV/0!</v>
      </c>
      <c r="N193" s="460"/>
      <c r="O193" s="460"/>
      <c r="P193" s="209"/>
      <c r="Q193" s="209"/>
      <c r="R193" s="214" t="e">
        <f t="shared" si="228"/>
        <v>#DIV/0!</v>
      </c>
      <c r="S193" s="211" t="e">
        <f t="shared" si="236"/>
        <v>#DIV/0!</v>
      </c>
      <c r="T193" s="501"/>
      <c r="U193" s="209"/>
      <c r="V193" s="209"/>
      <c r="W193" s="214" t="e">
        <f t="shared" si="229"/>
        <v>#DIV/0!</v>
      </c>
      <c r="X193" s="211" t="e">
        <f t="shared" si="237"/>
        <v>#DIV/0!</v>
      </c>
      <c r="Y193" s="501"/>
      <c r="Z193" s="209"/>
      <c r="AA193" s="209"/>
      <c r="AB193" s="214" t="e">
        <f t="shared" si="230"/>
        <v>#DIV/0!</v>
      </c>
      <c r="AC193" s="211" t="e">
        <f t="shared" si="238"/>
        <v>#DIV/0!</v>
      </c>
      <c r="AD193" s="501"/>
      <c r="AE193" s="209"/>
      <c r="AF193" s="209"/>
      <c r="AG193" s="214" t="e">
        <f t="shared" si="231"/>
        <v>#DIV/0!</v>
      </c>
      <c r="AH193" s="211" t="e">
        <f t="shared" si="239"/>
        <v>#DIV/0!</v>
      </c>
      <c r="AI193" s="501"/>
      <c r="AJ193" s="209"/>
      <c r="AK193" s="209"/>
      <c r="AL193" s="214" t="e">
        <f t="shared" si="232"/>
        <v>#DIV/0!</v>
      </c>
      <c r="AM193" s="211" t="e">
        <f t="shared" si="240"/>
        <v>#DIV/0!</v>
      </c>
      <c r="AN193" s="501"/>
      <c r="AO193" s="209"/>
      <c r="AP193" s="209"/>
      <c r="AQ193" s="214" t="e">
        <f t="shared" si="233"/>
        <v>#DIV/0!</v>
      </c>
      <c r="AR193" s="211" t="e">
        <f t="shared" si="241"/>
        <v>#DIV/0!</v>
      </c>
      <c r="AS193" s="501"/>
      <c r="AT193" s="209"/>
      <c r="AU193" s="209"/>
      <c r="AV193" s="214" t="e">
        <f t="shared" si="234"/>
        <v>#DIV/0!</v>
      </c>
      <c r="AW193" s="211" t="e">
        <f t="shared" si="242"/>
        <v>#DIV/0!</v>
      </c>
      <c r="AX193" s="501"/>
    </row>
    <row r="194" spans="2:50" ht="14.25" customHeight="1">
      <c r="B194" s="460"/>
      <c r="C194" s="209">
        <v>8</v>
      </c>
      <c r="D194" s="212"/>
      <c r="E194" s="209"/>
      <c r="F194" s="209"/>
      <c r="G194" s="214" t="e">
        <f t="shared" si="227"/>
        <v>#DIV/0!</v>
      </c>
      <c r="H194" s="501"/>
      <c r="I194" s="215" t="e">
        <f t="shared" si="235"/>
        <v>#DIV/0!</v>
      </c>
      <c r="J194" s="215" t="e">
        <f t="shared" si="235"/>
        <v>#DIV/0!</v>
      </c>
      <c r="K194" s="216" t="e">
        <f t="shared" si="235"/>
        <v>#DIV/0!</v>
      </c>
      <c r="L194" s="502"/>
      <c r="M194" s="215" t="e">
        <f>RANK(K194, K$187:$K$201)</f>
        <v>#DIV/0!</v>
      </c>
      <c r="N194" s="460"/>
      <c r="O194" s="460"/>
      <c r="P194" s="209"/>
      <c r="Q194" s="209"/>
      <c r="R194" s="214" t="e">
        <f t="shared" si="228"/>
        <v>#DIV/0!</v>
      </c>
      <c r="S194" s="211" t="e">
        <f t="shared" si="236"/>
        <v>#DIV/0!</v>
      </c>
      <c r="T194" s="501"/>
      <c r="U194" s="209"/>
      <c r="V194" s="209"/>
      <c r="W194" s="214" t="e">
        <f t="shared" si="229"/>
        <v>#DIV/0!</v>
      </c>
      <c r="X194" s="211" t="e">
        <f t="shared" si="237"/>
        <v>#DIV/0!</v>
      </c>
      <c r="Y194" s="501"/>
      <c r="Z194" s="209"/>
      <c r="AA194" s="209"/>
      <c r="AB194" s="214" t="e">
        <f t="shared" si="230"/>
        <v>#DIV/0!</v>
      </c>
      <c r="AC194" s="211" t="e">
        <f t="shared" si="238"/>
        <v>#DIV/0!</v>
      </c>
      <c r="AD194" s="501"/>
      <c r="AE194" s="209"/>
      <c r="AF194" s="209"/>
      <c r="AG194" s="214" t="e">
        <f t="shared" si="231"/>
        <v>#DIV/0!</v>
      </c>
      <c r="AH194" s="211" t="e">
        <f t="shared" si="239"/>
        <v>#DIV/0!</v>
      </c>
      <c r="AI194" s="501"/>
      <c r="AJ194" s="209"/>
      <c r="AK194" s="209"/>
      <c r="AL194" s="214" t="e">
        <f t="shared" si="232"/>
        <v>#DIV/0!</v>
      </c>
      <c r="AM194" s="211" t="e">
        <f t="shared" si="240"/>
        <v>#DIV/0!</v>
      </c>
      <c r="AN194" s="501"/>
      <c r="AO194" s="209"/>
      <c r="AP194" s="209"/>
      <c r="AQ194" s="214" t="e">
        <f t="shared" si="233"/>
        <v>#DIV/0!</v>
      </c>
      <c r="AR194" s="211" t="e">
        <f t="shared" si="241"/>
        <v>#DIV/0!</v>
      </c>
      <c r="AS194" s="501"/>
      <c r="AT194" s="209"/>
      <c r="AU194" s="209"/>
      <c r="AV194" s="214" t="e">
        <f t="shared" si="234"/>
        <v>#DIV/0!</v>
      </c>
      <c r="AW194" s="211" t="e">
        <f t="shared" si="242"/>
        <v>#DIV/0!</v>
      </c>
      <c r="AX194" s="501"/>
    </row>
    <row r="195" spans="2:50" ht="14.25" customHeight="1">
      <c r="B195" s="460"/>
      <c r="C195" s="209">
        <v>9</v>
      </c>
      <c r="D195" s="212"/>
      <c r="E195" s="209"/>
      <c r="F195" s="209"/>
      <c r="G195" s="214" t="e">
        <f t="shared" si="227"/>
        <v>#DIV/0!</v>
      </c>
      <c r="H195" s="501"/>
      <c r="I195" s="215" t="e">
        <f t="shared" si="235"/>
        <v>#DIV/0!</v>
      </c>
      <c r="J195" s="215" t="e">
        <f t="shared" si="235"/>
        <v>#DIV/0!</v>
      </c>
      <c r="K195" s="216" t="e">
        <f t="shared" si="235"/>
        <v>#DIV/0!</v>
      </c>
      <c r="L195" s="502"/>
      <c r="M195" s="215" t="e">
        <f>RANK(K195, K$187:$K$201)</f>
        <v>#DIV/0!</v>
      </c>
      <c r="N195" s="460"/>
      <c r="O195" s="460"/>
      <c r="P195" s="209"/>
      <c r="Q195" s="209"/>
      <c r="R195" s="214" t="e">
        <f t="shared" si="228"/>
        <v>#DIV/0!</v>
      </c>
      <c r="S195" s="211" t="e">
        <f t="shared" si="236"/>
        <v>#DIV/0!</v>
      </c>
      <c r="T195" s="501"/>
      <c r="U195" s="209"/>
      <c r="V195" s="209"/>
      <c r="W195" s="214" t="e">
        <f t="shared" si="229"/>
        <v>#DIV/0!</v>
      </c>
      <c r="X195" s="211" t="e">
        <f t="shared" si="237"/>
        <v>#DIV/0!</v>
      </c>
      <c r="Y195" s="501"/>
      <c r="Z195" s="209"/>
      <c r="AA195" s="209"/>
      <c r="AB195" s="214" t="e">
        <f t="shared" si="230"/>
        <v>#DIV/0!</v>
      </c>
      <c r="AC195" s="211" t="e">
        <f t="shared" si="238"/>
        <v>#DIV/0!</v>
      </c>
      <c r="AD195" s="501"/>
      <c r="AE195" s="209"/>
      <c r="AF195" s="209"/>
      <c r="AG195" s="214" t="e">
        <f t="shared" si="231"/>
        <v>#DIV/0!</v>
      </c>
      <c r="AH195" s="211" t="e">
        <f t="shared" si="239"/>
        <v>#DIV/0!</v>
      </c>
      <c r="AI195" s="501"/>
      <c r="AJ195" s="209"/>
      <c r="AK195" s="209"/>
      <c r="AL195" s="214" t="e">
        <f t="shared" si="232"/>
        <v>#DIV/0!</v>
      </c>
      <c r="AM195" s="211" t="e">
        <f t="shared" si="240"/>
        <v>#DIV/0!</v>
      </c>
      <c r="AN195" s="501"/>
      <c r="AO195" s="209"/>
      <c r="AP195" s="209"/>
      <c r="AQ195" s="214" t="e">
        <f t="shared" si="233"/>
        <v>#DIV/0!</v>
      </c>
      <c r="AR195" s="211" t="e">
        <f t="shared" si="241"/>
        <v>#DIV/0!</v>
      </c>
      <c r="AS195" s="501"/>
      <c r="AT195" s="209"/>
      <c r="AU195" s="209"/>
      <c r="AV195" s="214" t="e">
        <f t="shared" si="234"/>
        <v>#DIV/0!</v>
      </c>
      <c r="AW195" s="211" t="e">
        <f t="shared" si="242"/>
        <v>#DIV/0!</v>
      </c>
      <c r="AX195" s="501"/>
    </row>
    <row r="196" spans="2:50" ht="14.25" customHeight="1">
      <c r="B196" s="460"/>
      <c r="C196" s="209">
        <v>10</v>
      </c>
      <c r="D196" s="212"/>
      <c r="E196" s="209"/>
      <c r="F196" s="209"/>
      <c r="G196" s="214" t="e">
        <f t="shared" si="227"/>
        <v>#DIV/0!</v>
      </c>
      <c r="H196" s="501"/>
      <c r="I196" s="215" t="e">
        <f t="shared" si="235"/>
        <v>#DIV/0!</v>
      </c>
      <c r="J196" s="215" t="e">
        <f t="shared" si="235"/>
        <v>#DIV/0!</v>
      </c>
      <c r="K196" s="216" t="e">
        <f t="shared" si="235"/>
        <v>#DIV/0!</v>
      </c>
      <c r="L196" s="502"/>
      <c r="M196" s="215" t="e">
        <f>RANK(K196, K$187:$K$201)</f>
        <v>#DIV/0!</v>
      </c>
      <c r="N196" s="460"/>
      <c r="O196" s="460"/>
      <c r="P196" s="209"/>
      <c r="Q196" s="209"/>
      <c r="R196" s="214" t="e">
        <f t="shared" si="228"/>
        <v>#DIV/0!</v>
      </c>
      <c r="S196" s="211" t="e">
        <f t="shared" si="236"/>
        <v>#DIV/0!</v>
      </c>
      <c r="T196" s="501"/>
      <c r="U196" s="209"/>
      <c r="V196" s="209"/>
      <c r="W196" s="214" t="e">
        <f t="shared" si="229"/>
        <v>#DIV/0!</v>
      </c>
      <c r="X196" s="211" t="e">
        <f t="shared" si="237"/>
        <v>#DIV/0!</v>
      </c>
      <c r="Y196" s="501"/>
      <c r="Z196" s="209"/>
      <c r="AA196" s="209"/>
      <c r="AB196" s="214" t="e">
        <f t="shared" si="230"/>
        <v>#DIV/0!</v>
      </c>
      <c r="AC196" s="211" t="e">
        <f t="shared" si="238"/>
        <v>#DIV/0!</v>
      </c>
      <c r="AD196" s="501"/>
      <c r="AE196" s="209"/>
      <c r="AF196" s="209"/>
      <c r="AG196" s="214" t="e">
        <f t="shared" si="231"/>
        <v>#DIV/0!</v>
      </c>
      <c r="AH196" s="211" t="e">
        <f t="shared" si="239"/>
        <v>#DIV/0!</v>
      </c>
      <c r="AI196" s="501"/>
      <c r="AJ196" s="209"/>
      <c r="AK196" s="209"/>
      <c r="AL196" s="214" t="e">
        <f t="shared" si="232"/>
        <v>#DIV/0!</v>
      </c>
      <c r="AM196" s="211" t="e">
        <f t="shared" si="240"/>
        <v>#DIV/0!</v>
      </c>
      <c r="AN196" s="501"/>
      <c r="AO196" s="209"/>
      <c r="AP196" s="209"/>
      <c r="AQ196" s="214" t="e">
        <f t="shared" si="233"/>
        <v>#DIV/0!</v>
      </c>
      <c r="AR196" s="211" t="e">
        <f t="shared" si="241"/>
        <v>#DIV/0!</v>
      </c>
      <c r="AS196" s="501"/>
      <c r="AT196" s="209"/>
      <c r="AU196" s="209"/>
      <c r="AV196" s="214" t="e">
        <f t="shared" si="234"/>
        <v>#DIV/0!</v>
      </c>
      <c r="AW196" s="211" t="e">
        <f t="shared" si="242"/>
        <v>#DIV/0!</v>
      </c>
      <c r="AX196" s="501"/>
    </row>
    <row r="197" spans="2:50" ht="14.25" customHeight="1">
      <c r="B197" s="460"/>
      <c r="C197" s="209">
        <v>11</v>
      </c>
      <c r="D197" s="212"/>
      <c r="E197" s="209"/>
      <c r="F197" s="209"/>
      <c r="G197" s="214" t="e">
        <f t="shared" si="227"/>
        <v>#DIV/0!</v>
      </c>
      <c r="H197" s="501"/>
      <c r="I197" s="215" t="e">
        <f t="shared" si="235"/>
        <v>#DIV/0!</v>
      </c>
      <c r="J197" s="215" t="e">
        <f t="shared" si="235"/>
        <v>#DIV/0!</v>
      </c>
      <c r="K197" s="216" t="e">
        <f t="shared" si="235"/>
        <v>#DIV/0!</v>
      </c>
      <c r="L197" s="502"/>
      <c r="M197" s="215" t="e">
        <f>RANK(K197, K$187:$K$201)</f>
        <v>#DIV/0!</v>
      </c>
      <c r="N197" s="460"/>
      <c r="O197" s="460"/>
      <c r="P197" s="209"/>
      <c r="Q197" s="209"/>
      <c r="R197" s="214" t="e">
        <f t="shared" si="228"/>
        <v>#DIV/0!</v>
      </c>
      <c r="S197" s="211" t="e">
        <f t="shared" si="236"/>
        <v>#DIV/0!</v>
      </c>
      <c r="T197" s="501"/>
      <c r="U197" s="209"/>
      <c r="V197" s="209"/>
      <c r="W197" s="214" t="e">
        <f t="shared" si="229"/>
        <v>#DIV/0!</v>
      </c>
      <c r="X197" s="211" t="e">
        <f t="shared" si="237"/>
        <v>#DIV/0!</v>
      </c>
      <c r="Y197" s="501"/>
      <c r="Z197" s="209"/>
      <c r="AA197" s="209"/>
      <c r="AB197" s="214" t="e">
        <f t="shared" si="230"/>
        <v>#DIV/0!</v>
      </c>
      <c r="AC197" s="211" t="e">
        <f t="shared" si="238"/>
        <v>#DIV/0!</v>
      </c>
      <c r="AD197" s="501"/>
      <c r="AE197" s="209"/>
      <c r="AF197" s="209"/>
      <c r="AG197" s="214" t="e">
        <f t="shared" si="231"/>
        <v>#DIV/0!</v>
      </c>
      <c r="AH197" s="211" t="e">
        <f t="shared" si="239"/>
        <v>#DIV/0!</v>
      </c>
      <c r="AI197" s="501"/>
      <c r="AJ197" s="209"/>
      <c r="AK197" s="209"/>
      <c r="AL197" s="214" t="e">
        <f t="shared" si="232"/>
        <v>#DIV/0!</v>
      </c>
      <c r="AM197" s="211" t="e">
        <f t="shared" si="240"/>
        <v>#DIV/0!</v>
      </c>
      <c r="AN197" s="501"/>
      <c r="AO197" s="209"/>
      <c r="AP197" s="209"/>
      <c r="AQ197" s="214" t="e">
        <f t="shared" si="233"/>
        <v>#DIV/0!</v>
      </c>
      <c r="AR197" s="211" t="e">
        <f t="shared" si="241"/>
        <v>#DIV/0!</v>
      </c>
      <c r="AS197" s="501"/>
      <c r="AT197" s="209"/>
      <c r="AU197" s="209"/>
      <c r="AV197" s="214" t="e">
        <f t="shared" si="234"/>
        <v>#DIV/0!</v>
      </c>
      <c r="AW197" s="211" t="e">
        <f t="shared" si="242"/>
        <v>#DIV/0!</v>
      </c>
      <c r="AX197" s="501"/>
    </row>
    <row r="198" spans="2:50" ht="14.25" customHeight="1">
      <c r="B198" s="460"/>
      <c r="C198" s="209">
        <v>12</v>
      </c>
      <c r="D198" s="212"/>
      <c r="E198" s="209"/>
      <c r="F198" s="209"/>
      <c r="G198" s="214" t="e">
        <f t="shared" si="227"/>
        <v>#DIV/0!</v>
      </c>
      <c r="H198" s="501"/>
      <c r="I198" s="215" t="e">
        <f t="shared" si="235"/>
        <v>#DIV/0!</v>
      </c>
      <c r="J198" s="215" t="e">
        <f t="shared" si="235"/>
        <v>#DIV/0!</v>
      </c>
      <c r="K198" s="216" t="e">
        <f t="shared" si="235"/>
        <v>#DIV/0!</v>
      </c>
      <c r="L198" s="502"/>
      <c r="M198" s="215" t="e">
        <f>RANK(K198, K$187:$K$201)</f>
        <v>#DIV/0!</v>
      </c>
      <c r="N198" s="460"/>
      <c r="O198" s="460"/>
      <c r="P198" s="209"/>
      <c r="Q198" s="209"/>
      <c r="R198" s="214" t="e">
        <f t="shared" si="228"/>
        <v>#DIV/0!</v>
      </c>
      <c r="S198" s="211" t="e">
        <f t="shared" si="236"/>
        <v>#DIV/0!</v>
      </c>
      <c r="T198" s="501"/>
      <c r="U198" s="209"/>
      <c r="V198" s="209"/>
      <c r="W198" s="214" t="e">
        <f t="shared" si="229"/>
        <v>#DIV/0!</v>
      </c>
      <c r="X198" s="211" t="e">
        <f t="shared" si="237"/>
        <v>#DIV/0!</v>
      </c>
      <c r="Y198" s="501"/>
      <c r="Z198" s="209"/>
      <c r="AA198" s="209"/>
      <c r="AB198" s="214" t="e">
        <f t="shared" si="230"/>
        <v>#DIV/0!</v>
      </c>
      <c r="AC198" s="211" t="e">
        <f t="shared" si="238"/>
        <v>#DIV/0!</v>
      </c>
      <c r="AD198" s="501"/>
      <c r="AE198" s="209"/>
      <c r="AF198" s="209"/>
      <c r="AG198" s="214" t="e">
        <f t="shared" si="231"/>
        <v>#DIV/0!</v>
      </c>
      <c r="AH198" s="211" t="e">
        <f t="shared" si="239"/>
        <v>#DIV/0!</v>
      </c>
      <c r="AI198" s="501"/>
      <c r="AJ198" s="209"/>
      <c r="AK198" s="209"/>
      <c r="AL198" s="214" t="e">
        <f t="shared" si="232"/>
        <v>#DIV/0!</v>
      </c>
      <c r="AM198" s="211" t="e">
        <f t="shared" si="240"/>
        <v>#DIV/0!</v>
      </c>
      <c r="AN198" s="501"/>
      <c r="AO198" s="209"/>
      <c r="AP198" s="209"/>
      <c r="AQ198" s="214" t="e">
        <f t="shared" si="233"/>
        <v>#DIV/0!</v>
      </c>
      <c r="AR198" s="211" t="e">
        <f t="shared" si="241"/>
        <v>#DIV/0!</v>
      </c>
      <c r="AS198" s="501"/>
      <c r="AT198" s="209"/>
      <c r="AU198" s="209"/>
      <c r="AV198" s="214" t="e">
        <f t="shared" si="234"/>
        <v>#DIV/0!</v>
      </c>
      <c r="AW198" s="211" t="e">
        <f t="shared" si="242"/>
        <v>#DIV/0!</v>
      </c>
      <c r="AX198" s="501"/>
    </row>
    <row r="199" spans="2:50" ht="14.25" customHeight="1">
      <c r="B199" s="460"/>
      <c r="C199" s="209">
        <v>13</v>
      </c>
      <c r="D199" s="212"/>
      <c r="E199" s="209"/>
      <c r="F199" s="209"/>
      <c r="G199" s="214" t="e">
        <f t="shared" si="227"/>
        <v>#DIV/0!</v>
      </c>
      <c r="H199" s="501"/>
      <c r="I199" s="215" t="e">
        <f t="shared" si="235"/>
        <v>#DIV/0!</v>
      </c>
      <c r="J199" s="215" t="e">
        <f t="shared" si="235"/>
        <v>#DIV/0!</v>
      </c>
      <c r="K199" s="216" t="e">
        <f t="shared" si="235"/>
        <v>#DIV/0!</v>
      </c>
      <c r="L199" s="502"/>
      <c r="M199" s="215" t="e">
        <f>RANK(K199, K$187:$K$201)</f>
        <v>#DIV/0!</v>
      </c>
      <c r="N199" s="460"/>
      <c r="O199" s="460"/>
      <c r="P199" s="209"/>
      <c r="Q199" s="209"/>
      <c r="R199" s="214" t="e">
        <f t="shared" si="228"/>
        <v>#DIV/0!</v>
      </c>
      <c r="S199" s="211" t="e">
        <f t="shared" si="236"/>
        <v>#DIV/0!</v>
      </c>
      <c r="T199" s="501"/>
      <c r="U199" s="209"/>
      <c r="V199" s="209"/>
      <c r="W199" s="214" t="e">
        <f t="shared" si="229"/>
        <v>#DIV/0!</v>
      </c>
      <c r="X199" s="211" t="e">
        <f t="shared" si="237"/>
        <v>#DIV/0!</v>
      </c>
      <c r="Y199" s="501"/>
      <c r="Z199" s="209"/>
      <c r="AA199" s="209"/>
      <c r="AB199" s="214" t="e">
        <f t="shared" si="230"/>
        <v>#DIV/0!</v>
      </c>
      <c r="AC199" s="211" t="e">
        <f t="shared" si="238"/>
        <v>#DIV/0!</v>
      </c>
      <c r="AD199" s="501"/>
      <c r="AE199" s="209"/>
      <c r="AF199" s="209"/>
      <c r="AG199" s="214" t="e">
        <f t="shared" si="231"/>
        <v>#DIV/0!</v>
      </c>
      <c r="AH199" s="211" t="e">
        <f t="shared" si="239"/>
        <v>#DIV/0!</v>
      </c>
      <c r="AI199" s="501"/>
      <c r="AJ199" s="209"/>
      <c r="AK199" s="209"/>
      <c r="AL199" s="214" t="e">
        <f t="shared" si="232"/>
        <v>#DIV/0!</v>
      </c>
      <c r="AM199" s="211" t="e">
        <f t="shared" si="240"/>
        <v>#DIV/0!</v>
      </c>
      <c r="AN199" s="501"/>
      <c r="AO199" s="209"/>
      <c r="AP199" s="209"/>
      <c r="AQ199" s="214" t="e">
        <f t="shared" si="233"/>
        <v>#DIV/0!</v>
      </c>
      <c r="AR199" s="211" t="e">
        <f t="shared" si="241"/>
        <v>#DIV/0!</v>
      </c>
      <c r="AS199" s="501"/>
      <c r="AT199" s="209"/>
      <c r="AU199" s="209"/>
      <c r="AV199" s="214" t="e">
        <f t="shared" si="234"/>
        <v>#DIV/0!</v>
      </c>
      <c r="AW199" s="211" t="e">
        <f t="shared" si="242"/>
        <v>#DIV/0!</v>
      </c>
      <c r="AX199" s="501"/>
    </row>
    <row r="200" spans="2:50" ht="14.25" customHeight="1">
      <c r="B200" s="460"/>
      <c r="C200" s="209">
        <v>14</v>
      </c>
      <c r="D200" s="212"/>
      <c r="E200" s="209"/>
      <c r="F200" s="209"/>
      <c r="G200" s="214" t="e">
        <f t="shared" si="227"/>
        <v>#DIV/0!</v>
      </c>
      <c r="H200" s="501"/>
      <c r="I200" s="215" t="e">
        <f t="shared" si="235"/>
        <v>#DIV/0!</v>
      </c>
      <c r="J200" s="215" t="e">
        <f t="shared" si="235"/>
        <v>#DIV/0!</v>
      </c>
      <c r="K200" s="216" t="e">
        <f t="shared" si="235"/>
        <v>#DIV/0!</v>
      </c>
      <c r="L200" s="502"/>
      <c r="M200" s="215" t="e">
        <f>RANK(K200, K$187:$K$201)</f>
        <v>#DIV/0!</v>
      </c>
      <c r="N200" s="460"/>
      <c r="O200" s="460"/>
      <c r="P200" s="209"/>
      <c r="Q200" s="209"/>
      <c r="R200" s="214" t="e">
        <f t="shared" si="228"/>
        <v>#DIV/0!</v>
      </c>
      <c r="S200" s="211" t="e">
        <f t="shared" si="236"/>
        <v>#DIV/0!</v>
      </c>
      <c r="T200" s="501"/>
      <c r="U200" s="209"/>
      <c r="V200" s="209"/>
      <c r="W200" s="214" t="e">
        <f t="shared" si="229"/>
        <v>#DIV/0!</v>
      </c>
      <c r="X200" s="211" t="e">
        <f t="shared" si="237"/>
        <v>#DIV/0!</v>
      </c>
      <c r="Y200" s="501"/>
      <c r="Z200" s="209"/>
      <c r="AA200" s="209"/>
      <c r="AB200" s="214" t="e">
        <f t="shared" si="230"/>
        <v>#DIV/0!</v>
      </c>
      <c r="AC200" s="211" t="e">
        <f t="shared" si="238"/>
        <v>#DIV/0!</v>
      </c>
      <c r="AD200" s="501"/>
      <c r="AE200" s="209"/>
      <c r="AF200" s="209"/>
      <c r="AG200" s="214" t="e">
        <f t="shared" si="231"/>
        <v>#DIV/0!</v>
      </c>
      <c r="AH200" s="211" t="e">
        <f t="shared" si="239"/>
        <v>#DIV/0!</v>
      </c>
      <c r="AI200" s="501"/>
      <c r="AJ200" s="209"/>
      <c r="AK200" s="209"/>
      <c r="AL200" s="214" t="e">
        <f t="shared" si="232"/>
        <v>#DIV/0!</v>
      </c>
      <c r="AM200" s="211" t="e">
        <f t="shared" si="240"/>
        <v>#DIV/0!</v>
      </c>
      <c r="AN200" s="501"/>
      <c r="AO200" s="209"/>
      <c r="AP200" s="209"/>
      <c r="AQ200" s="214" t="e">
        <f t="shared" si="233"/>
        <v>#DIV/0!</v>
      </c>
      <c r="AR200" s="211" t="e">
        <f t="shared" si="241"/>
        <v>#DIV/0!</v>
      </c>
      <c r="AS200" s="501"/>
      <c r="AT200" s="209"/>
      <c r="AU200" s="209"/>
      <c r="AV200" s="214" t="e">
        <f t="shared" si="234"/>
        <v>#DIV/0!</v>
      </c>
      <c r="AW200" s="211" t="e">
        <f t="shared" si="242"/>
        <v>#DIV/0!</v>
      </c>
      <c r="AX200" s="501"/>
    </row>
    <row r="201" spans="2:50" ht="14.25" customHeight="1">
      <c r="B201" s="460"/>
      <c r="C201" s="209">
        <v>15</v>
      </c>
      <c r="D201" s="212"/>
      <c r="E201" s="209"/>
      <c r="F201" s="209"/>
      <c r="G201" s="214" t="e">
        <f t="shared" si="227"/>
        <v>#DIV/0!</v>
      </c>
      <c r="H201" s="501"/>
      <c r="I201" s="215" t="e">
        <f t="shared" si="235"/>
        <v>#DIV/0!</v>
      </c>
      <c r="J201" s="215" t="e">
        <f t="shared" si="235"/>
        <v>#DIV/0!</v>
      </c>
      <c r="K201" s="216" t="e">
        <f t="shared" si="235"/>
        <v>#DIV/0!</v>
      </c>
      <c r="L201" s="502"/>
      <c r="M201" s="215" t="e">
        <f>RANK(K201, K$187:$K$201)</f>
        <v>#DIV/0!</v>
      </c>
      <c r="N201" s="460"/>
      <c r="O201" s="460"/>
      <c r="P201" s="209"/>
      <c r="Q201" s="213"/>
      <c r="R201" s="214" t="e">
        <f>Q201/P201</f>
        <v>#DIV/0!</v>
      </c>
      <c r="S201" s="211" t="e">
        <f>RANK(R201, R$187:R$201)</f>
        <v>#DIV/0!</v>
      </c>
      <c r="T201" s="501"/>
      <c r="U201" s="209"/>
      <c r="V201" s="209"/>
      <c r="W201" s="214" t="e">
        <f>V201/U201</f>
        <v>#DIV/0!</v>
      </c>
      <c r="X201" s="211" t="e">
        <f>RANK(W201, W$187:W$201)</f>
        <v>#DIV/0!</v>
      </c>
      <c r="Y201" s="501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501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501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501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501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501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201"/>
  <sheetViews>
    <sheetView zoomScaleNormal="100" workbookViewId="0">
      <pane xSplit="13" ySplit="3" topLeftCell="N114" activePane="bottomRight" state="frozen"/>
      <selection pane="bottomRight" activeCell="A122" sqref="A122:XFD14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5" t="s">
        <v>126</v>
      </c>
      <c r="C1" s="204">
        <f>AVERAGE(L107,L127,L147,L167,L187)</f>
        <v>72.024707650319712</v>
      </c>
    </row>
    <row r="2" spans="1:50" ht="14.25" hidden="1" customHeight="1" outlineLevel="1">
      <c r="B2" s="553" t="s">
        <v>269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5"/>
      <c r="N2" s="521" t="s">
        <v>128</v>
      </c>
      <c r="O2" s="521" t="s">
        <v>77</v>
      </c>
      <c r="P2" s="559"/>
      <c r="Q2" s="560"/>
      <c r="R2" s="560"/>
      <c r="S2" s="560"/>
      <c r="T2" s="560"/>
      <c r="U2" s="561"/>
      <c r="V2" s="562"/>
      <c r="W2" s="562"/>
      <c r="X2" s="562"/>
      <c r="Y2" s="562"/>
      <c r="Z2" s="559"/>
      <c r="AA2" s="560"/>
      <c r="AB2" s="560"/>
      <c r="AC2" s="560"/>
      <c r="AD2" s="560"/>
      <c r="AE2" s="561">
        <v>45870</v>
      </c>
      <c r="AF2" s="562"/>
      <c r="AG2" s="562"/>
      <c r="AH2" s="562"/>
      <c r="AI2" s="562"/>
      <c r="AJ2" s="563">
        <v>45871</v>
      </c>
      <c r="AK2" s="564"/>
      <c r="AL2" s="564"/>
      <c r="AM2" s="564"/>
      <c r="AN2" s="565"/>
      <c r="AO2" s="561">
        <v>45872</v>
      </c>
      <c r="AP2" s="562"/>
      <c r="AQ2" s="562"/>
      <c r="AR2" s="562"/>
      <c r="AS2" s="562"/>
      <c r="AT2" s="563">
        <v>45873</v>
      </c>
      <c r="AU2" s="564"/>
      <c r="AV2" s="564"/>
      <c r="AW2" s="564"/>
      <c r="AX2" s="565"/>
    </row>
    <row r="3" spans="1:50" ht="14.25" hidden="1" customHeight="1" outlineLevel="1"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6"/>
      <c r="N3" s="523"/>
      <c r="O3" s="523"/>
      <c r="P3" s="559" t="s">
        <v>91</v>
      </c>
      <c r="Q3" s="560"/>
      <c r="R3" s="560"/>
      <c r="S3" s="560"/>
      <c r="T3" s="560"/>
      <c r="U3" s="561" t="s">
        <v>92</v>
      </c>
      <c r="V3" s="562"/>
      <c r="W3" s="562"/>
      <c r="X3" s="562"/>
      <c r="Y3" s="562"/>
      <c r="Z3" s="559" t="s">
        <v>93</v>
      </c>
      <c r="AA3" s="560"/>
      <c r="AB3" s="560"/>
      <c r="AC3" s="560"/>
      <c r="AD3" s="560"/>
      <c r="AE3" s="567">
        <f>AE2</f>
        <v>45870</v>
      </c>
      <c r="AF3" s="567"/>
      <c r="AG3" s="567"/>
      <c r="AH3" s="567"/>
      <c r="AI3" s="567"/>
      <c r="AJ3" s="568">
        <f t="shared" ref="AJ3" si="0">AJ2</f>
        <v>45871</v>
      </c>
      <c r="AK3" s="569"/>
      <c r="AL3" s="569"/>
      <c r="AM3" s="569"/>
      <c r="AN3" s="570"/>
      <c r="AO3" s="567">
        <f t="shared" ref="AO3" si="1">AO2</f>
        <v>45872</v>
      </c>
      <c r="AP3" s="567"/>
      <c r="AQ3" s="567"/>
      <c r="AR3" s="567"/>
      <c r="AS3" s="567"/>
      <c r="AT3" s="568">
        <f t="shared" ref="AT3" si="2">AT2</f>
        <v>45873</v>
      </c>
      <c r="AU3" s="569"/>
      <c r="AV3" s="569"/>
      <c r="AW3" s="569"/>
      <c r="AX3" s="570"/>
    </row>
    <row r="4" spans="1:50" ht="14.25" hidden="1" customHeight="1" outlineLevel="1">
      <c r="B4" s="460" t="s">
        <v>129</v>
      </c>
      <c r="C4" s="460" t="s">
        <v>130</v>
      </c>
      <c r="D4" s="460"/>
      <c r="E4" s="460" t="s">
        <v>131</v>
      </c>
      <c r="F4" s="460"/>
      <c r="G4" s="460"/>
      <c r="H4" s="460" t="s">
        <v>132</v>
      </c>
      <c r="I4" s="499" t="s">
        <v>133</v>
      </c>
      <c r="J4" s="499"/>
      <c r="K4" s="499"/>
      <c r="L4" s="499" t="s">
        <v>132</v>
      </c>
      <c r="M4" s="499" t="s">
        <v>134</v>
      </c>
      <c r="N4" s="571"/>
      <c r="O4" s="460" t="s">
        <v>135</v>
      </c>
      <c r="P4" s="460" t="s">
        <v>136</v>
      </c>
      <c r="Q4" s="460"/>
      <c r="R4" s="460"/>
      <c r="S4" s="460"/>
      <c r="T4" s="460" t="s">
        <v>132</v>
      </c>
      <c r="U4" s="460" t="s">
        <v>136</v>
      </c>
      <c r="V4" s="460"/>
      <c r="W4" s="460"/>
      <c r="X4" s="460"/>
      <c r="Y4" s="460" t="s">
        <v>132</v>
      </c>
      <c r="Z4" s="460" t="s">
        <v>136</v>
      </c>
      <c r="AA4" s="460"/>
      <c r="AB4" s="460"/>
      <c r="AC4" s="460"/>
      <c r="AD4" s="460" t="s">
        <v>132</v>
      </c>
      <c r="AE4" s="460" t="s">
        <v>136</v>
      </c>
      <c r="AF4" s="460"/>
      <c r="AG4" s="460"/>
      <c r="AH4" s="460"/>
      <c r="AI4" s="460" t="s">
        <v>132</v>
      </c>
      <c r="AJ4" s="460" t="s">
        <v>136</v>
      </c>
      <c r="AK4" s="460"/>
      <c r="AL4" s="460"/>
      <c r="AM4" s="460"/>
      <c r="AN4" s="460" t="s">
        <v>132</v>
      </c>
      <c r="AO4" s="460" t="s">
        <v>136</v>
      </c>
      <c r="AP4" s="460"/>
      <c r="AQ4" s="460"/>
      <c r="AR4" s="460"/>
      <c r="AS4" s="460" t="s">
        <v>132</v>
      </c>
      <c r="AT4" s="460" t="s">
        <v>136</v>
      </c>
      <c r="AU4" s="460"/>
      <c r="AV4" s="460"/>
      <c r="AW4" s="460"/>
      <c r="AX4" s="460" t="s">
        <v>132</v>
      </c>
    </row>
    <row r="5" spans="1:50" ht="14.25" hidden="1" customHeight="1" outlineLevel="1">
      <c r="B5" s="460"/>
      <c r="C5" s="460"/>
      <c r="D5" s="460"/>
      <c r="E5" s="460" t="s">
        <v>137</v>
      </c>
      <c r="F5" s="460"/>
      <c r="G5" s="460"/>
      <c r="H5" s="460"/>
      <c r="I5" s="499" t="s">
        <v>137</v>
      </c>
      <c r="J5" s="499"/>
      <c r="K5" s="499"/>
      <c r="L5" s="499"/>
      <c r="M5" s="499"/>
      <c r="N5" s="571"/>
      <c r="O5" s="460"/>
      <c r="P5" s="460" t="s">
        <v>138</v>
      </c>
      <c r="Q5" s="460"/>
      <c r="R5" s="460"/>
      <c r="S5" s="460"/>
      <c r="T5" s="460"/>
      <c r="U5" s="460" t="s">
        <v>138</v>
      </c>
      <c r="V5" s="460"/>
      <c r="W5" s="460"/>
      <c r="X5" s="460"/>
      <c r="Y5" s="460"/>
      <c r="Z5" s="460" t="s">
        <v>138</v>
      </c>
      <c r="AA5" s="460"/>
      <c r="AB5" s="460"/>
      <c r="AC5" s="460"/>
      <c r="AD5" s="460"/>
      <c r="AE5" s="460" t="s">
        <v>138</v>
      </c>
      <c r="AF5" s="460"/>
      <c r="AG5" s="460"/>
      <c r="AH5" s="460"/>
      <c r="AI5" s="460"/>
      <c r="AJ5" s="460" t="s">
        <v>138</v>
      </c>
      <c r="AK5" s="460"/>
      <c r="AL5" s="460"/>
      <c r="AM5" s="460"/>
      <c r="AN5" s="460"/>
      <c r="AO5" s="460" t="s">
        <v>138</v>
      </c>
      <c r="AP5" s="460"/>
      <c r="AQ5" s="460"/>
      <c r="AR5" s="460"/>
      <c r="AS5" s="460"/>
      <c r="AT5" s="460" t="s">
        <v>138</v>
      </c>
      <c r="AU5" s="460"/>
      <c r="AV5" s="460"/>
      <c r="AW5" s="460"/>
      <c r="AX5" s="460"/>
    </row>
    <row r="6" spans="1:50" ht="14.25" hidden="1" customHeight="1" outlineLevel="1">
      <c r="A6" s="206"/>
      <c r="B6" s="460"/>
      <c r="C6" s="460"/>
      <c r="D6" s="460"/>
      <c r="E6" s="209" t="s">
        <v>139</v>
      </c>
      <c r="F6" s="209" t="s">
        <v>140</v>
      </c>
      <c r="G6" s="209" t="s">
        <v>141</v>
      </c>
      <c r="H6" s="460"/>
      <c r="I6" s="210" t="s">
        <v>139</v>
      </c>
      <c r="J6" s="210" t="s">
        <v>140</v>
      </c>
      <c r="K6" s="210" t="s">
        <v>141</v>
      </c>
      <c r="L6" s="499"/>
      <c r="M6" s="499"/>
      <c r="N6" s="571"/>
      <c r="O6" s="460"/>
      <c r="P6" s="209" t="s">
        <v>139</v>
      </c>
      <c r="Q6" s="209" t="s">
        <v>140</v>
      </c>
      <c r="R6" s="209" t="s">
        <v>141</v>
      </c>
      <c r="S6" s="211" t="s">
        <v>134</v>
      </c>
      <c r="T6" s="460"/>
      <c r="U6" s="209" t="s">
        <v>139</v>
      </c>
      <c r="V6" s="209" t="s">
        <v>140</v>
      </c>
      <c r="W6" s="209" t="s">
        <v>141</v>
      </c>
      <c r="X6" s="211" t="s">
        <v>134</v>
      </c>
      <c r="Y6" s="460"/>
      <c r="Z6" s="209" t="s">
        <v>139</v>
      </c>
      <c r="AA6" s="209" t="s">
        <v>140</v>
      </c>
      <c r="AB6" s="209" t="s">
        <v>141</v>
      </c>
      <c r="AC6" s="211" t="s">
        <v>134</v>
      </c>
      <c r="AD6" s="460"/>
      <c r="AE6" s="209" t="s">
        <v>139</v>
      </c>
      <c r="AF6" s="209" t="s">
        <v>140</v>
      </c>
      <c r="AG6" s="209" t="s">
        <v>141</v>
      </c>
      <c r="AH6" s="211" t="s">
        <v>134</v>
      </c>
      <c r="AI6" s="460"/>
      <c r="AJ6" s="209" t="s">
        <v>139</v>
      </c>
      <c r="AK6" s="209" t="s">
        <v>140</v>
      </c>
      <c r="AL6" s="209" t="s">
        <v>141</v>
      </c>
      <c r="AM6" s="211" t="s">
        <v>134</v>
      </c>
      <c r="AN6" s="460"/>
      <c r="AO6" s="209" t="s">
        <v>139</v>
      </c>
      <c r="AP6" s="209" t="s">
        <v>140</v>
      </c>
      <c r="AQ6" s="209" t="s">
        <v>141</v>
      </c>
      <c r="AR6" s="211" t="s">
        <v>134</v>
      </c>
      <c r="AS6" s="460"/>
      <c r="AT6" s="209" t="s">
        <v>139</v>
      </c>
      <c r="AU6" s="209" t="s">
        <v>140</v>
      </c>
      <c r="AV6" s="209" t="s">
        <v>141</v>
      </c>
      <c r="AW6" s="211" t="s">
        <v>134</v>
      </c>
      <c r="AX6" s="460"/>
    </row>
    <row r="7" spans="1:50" ht="14.25" hidden="1" customHeight="1" outlineLevel="1">
      <c r="B7" s="460" t="s">
        <v>113</v>
      </c>
      <c r="C7" s="209">
        <v>1</v>
      </c>
      <c r="D7" s="212" t="s">
        <v>270</v>
      </c>
      <c r="E7" s="213">
        <v>26</v>
      </c>
      <c r="F7" s="209">
        <v>2000</v>
      </c>
      <c r="G7" s="214">
        <f>F7/E7</f>
        <v>76.92307692307692</v>
      </c>
      <c r="H7" s="501">
        <f>AVERAGE(G7:G21)</f>
        <v>91.057132798551578</v>
      </c>
      <c r="I7" s="215">
        <f>AVERAGE(P7,U7,Z7,AE7,AJ7,AO7,AT7)</f>
        <v>26</v>
      </c>
      <c r="J7" s="215">
        <f>AVERAGE(Q7,V7,AA7,AF7,AK7,AP7,AU7)</f>
        <v>1684.1585287335088</v>
      </c>
      <c r="K7" s="216">
        <f>AVERAGE(R7,W7,AB7,AG7,AL7,AQ7,AV7)</f>
        <v>64.775328028211874</v>
      </c>
      <c r="L7" s="502">
        <f>IFERROR(AVERAGE(K7:K21),"-")</f>
        <v>76.802793227027252</v>
      </c>
      <c r="M7" s="215">
        <f>RANK(K7, K$7:$K$21)</f>
        <v>10</v>
      </c>
      <c r="N7" s="571"/>
      <c r="O7" s="460"/>
      <c r="P7" s="213"/>
      <c r="Q7" s="213"/>
      <c r="R7" s="214"/>
      <c r="S7" s="211"/>
      <c r="T7" s="501"/>
      <c r="U7" s="213"/>
      <c r="V7" s="213"/>
      <c r="W7" s="214"/>
      <c r="X7" s="211"/>
      <c r="Y7" s="501"/>
      <c r="Z7" s="209"/>
      <c r="AA7" s="213"/>
      <c r="AB7" s="214"/>
      <c r="AC7" s="211"/>
      <c r="AD7" s="501"/>
      <c r="AE7" s="213">
        <v>26</v>
      </c>
      <c r="AF7" s="213">
        <v>1662.776470588235</v>
      </c>
      <c r="AG7" s="214">
        <v>63.952941176470581</v>
      </c>
      <c r="AH7" s="211">
        <f t="shared" ref="AH7:AH16" si="3">RANK(AG7, AG$7:AG$21)</f>
        <v>10</v>
      </c>
      <c r="AI7" s="501">
        <f>AVERAGE(AG7:AG21)</f>
        <v>76.728570791155306</v>
      </c>
      <c r="AJ7" s="209">
        <v>26</v>
      </c>
      <c r="AK7" s="213">
        <v>1678.5242121445037</v>
      </c>
      <c r="AL7" s="214">
        <v>64.558623544019369</v>
      </c>
      <c r="AM7" s="211">
        <f t="shared" ref="AM7:AM16" si="4">RANK(AL7, AL$7:AL$21)</f>
        <v>10</v>
      </c>
      <c r="AN7" s="501">
        <f>AVERAGE(AL7:AL21)</f>
        <v>76.727203491607241</v>
      </c>
      <c r="AO7" s="209">
        <v>26</v>
      </c>
      <c r="AP7" s="213">
        <v>1695.7575757575778</v>
      </c>
      <c r="AQ7" s="214">
        <v>65.221445221445293</v>
      </c>
      <c r="AR7" s="211">
        <f t="shared" ref="AR7:AR16" si="5">RANK(AQ7, AQ$7:AQ$21)</f>
        <v>10</v>
      </c>
      <c r="AS7" s="501">
        <f>AVERAGE(AQ7:AQ21)</f>
        <v>76.81744815725196</v>
      </c>
      <c r="AT7" s="209">
        <v>26</v>
      </c>
      <c r="AU7" s="213">
        <v>1699.5758564437181</v>
      </c>
      <c r="AV7" s="214">
        <v>65.36830217091223</v>
      </c>
      <c r="AW7" s="211">
        <f t="shared" ref="AW7:AW16" si="6">RANK(AV7, AV$7:AV$21)</f>
        <v>10</v>
      </c>
      <c r="AX7" s="501">
        <f>AVERAGE(AV7:AV21)</f>
        <v>76.937950468094542</v>
      </c>
    </row>
    <row r="8" spans="1:50" ht="14.25" hidden="1" customHeight="1" outlineLevel="1">
      <c r="B8" s="460"/>
      <c r="C8" s="209">
        <v>2</v>
      </c>
      <c r="D8" s="212" t="s">
        <v>271</v>
      </c>
      <c r="E8" s="213">
        <v>23</v>
      </c>
      <c r="F8" s="209">
        <v>2000</v>
      </c>
      <c r="G8" s="214">
        <f t="shared" ref="G8:G16" si="7">F8/E8</f>
        <v>86.956521739130437</v>
      </c>
      <c r="H8" s="501"/>
      <c r="I8" s="215">
        <f t="shared" ref="I8:K16" si="8">AVERAGE(P8,U8,Z8,AE8,AJ8,AO8,AT8)</f>
        <v>23</v>
      </c>
      <c r="J8" s="215">
        <f t="shared" si="8"/>
        <v>1695.2499568547669</v>
      </c>
      <c r="K8" s="216">
        <f t="shared" si="8"/>
        <v>73.706519863250719</v>
      </c>
      <c r="L8" s="502"/>
      <c r="M8" s="215">
        <f>RANK(K8, K$7:$K$21)</f>
        <v>4</v>
      </c>
      <c r="N8" s="571"/>
      <c r="O8" s="460"/>
      <c r="P8" s="213"/>
      <c r="Q8" s="213"/>
      <c r="R8" s="214"/>
      <c r="S8" s="211"/>
      <c r="T8" s="501"/>
      <c r="U8" s="213"/>
      <c r="V8" s="213"/>
      <c r="W8" s="214"/>
      <c r="X8" s="211"/>
      <c r="Y8" s="501"/>
      <c r="Z8" s="209"/>
      <c r="AA8" s="213"/>
      <c r="AB8" s="214"/>
      <c r="AC8" s="211"/>
      <c r="AD8" s="501"/>
      <c r="AE8" s="213">
        <v>23</v>
      </c>
      <c r="AF8" s="213">
        <v>1696.7982129560687</v>
      </c>
      <c r="AG8" s="214">
        <v>73.773835345916027</v>
      </c>
      <c r="AH8" s="211">
        <f t="shared" si="3"/>
        <v>4</v>
      </c>
      <c r="AI8" s="501"/>
      <c r="AJ8" s="209">
        <v>23</v>
      </c>
      <c r="AK8" s="213">
        <v>1693.9655172413802</v>
      </c>
      <c r="AL8" s="214">
        <v>73.650674662668706</v>
      </c>
      <c r="AM8" s="211">
        <f t="shared" si="4"/>
        <v>4</v>
      </c>
      <c r="AN8" s="501"/>
      <c r="AO8" s="209">
        <v>23</v>
      </c>
      <c r="AP8" s="213">
        <v>1694.3119266055048</v>
      </c>
      <c r="AQ8" s="214">
        <v>73.665735939369782</v>
      </c>
      <c r="AR8" s="211">
        <f t="shared" si="5"/>
        <v>4</v>
      </c>
      <c r="AS8" s="501"/>
      <c r="AT8" s="209">
        <v>23</v>
      </c>
      <c r="AU8" s="213">
        <v>1695.9241706161133</v>
      </c>
      <c r="AV8" s="214">
        <v>73.735833505048404</v>
      </c>
      <c r="AW8" s="211">
        <f t="shared" si="6"/>
        <v>4</v>
      </c>
      <c r="AX8" s="501"/>
    </row>
    <row r="9" spans="1:50" ht="14.25" hidden="1" customHeight="1" outlineLevel="1">
      <c r="B9" s="460"/>
      <c r="C9" s="209">
        <v>3</v>
      </c>
      <c r="D9" s="212" t="s">
        <v>272</v>
      </c>
      <c r="E9" s="213">
        <v>19</v>
      </c>
      <c r="F9" s="209">
        <v>2000</v>
      </c>
      <c r="G9" s="214">
        <f t="shared" si="7"/>
        <v>105.26315789473684</v>
      </c>
      <c r="H9" s="501"/>
      <c r="I9" s="215">
        <f t="shared" si="8"/>
        <v>19</v>
      </c>
      <c r="J9" s="215">
        <f t="shared" si="8"/>
        <v>1688.5060917274723</v>
      </c>
      <c r="K9" s="216">
        <f t="shared" si="8"/>
        <v>88.868741669866964</v>
      </c>
      <c r="L9" s="502"/>
      <c r="M9" s="215">
        <f>RANK(K9, K$7:$K$21)</f>
        <v>2</v>
      </c>
      <c r="N9" s="571"/>
      <c r="O9" s="460"/>
      <c r="P9" s="213"/>
      <c r="Q9" s="213"/>
      <c r="R9" s="214"/>
      <c r="S9" s="211"/>
      <c r="T9" s="501"/>
      <c r="U9" s="213"/>
      <c r="V9" s="213"/>
      <c r="W9" s="214"/>
      <c r="X9" s="211"/>
      <c r="Y9" s="501"/>
      <c r="Z9" s="209"/>
      <c r="AA9" s="213"/>
      <c r="AB9" s="214"/>
      <c r="AC9" s="211"/>
      <c r="AD9" s="501"/>
      <c r="AE9" s="213">
        <v>19</v>
      </c>
      <c r="AF9" s="213">
        <v>1691.7567567567535</v>
      </c>
      <c r="AG9" s="214">
        <v>89.03982930298703</v>
      </c>
      <c r="AH9" s="211">
        <f t="shared" si="3"/>
        <v>2</v>
      </c>
      <c r="AI9" s="501"/>
      <c r="AJ9" s="209">
        <v>19</v>
      </c>
      <c r="AK9" s="213">
        <v>1688.9787664307391</v>
      </c>
      <c r="AL9" s="214">
        <v>88.893619285828379</v>
      </c>
      <c r="AM9" s="211">
        <f t="shared" si="4"/>
        <v>2</v>
      </c>
      <c r="AN9" s="501"/>
      <c r="AO9" s="209">
        <v>19</v>
      </c>
      <c r="AP9" s="213">
        <v>1686.2882096069882</v>
      </c>
      <c r="AQ9" s="214">
        <v>88.752011031946751</v>
      </c>
      <c r="AR9" s="211">
        <f t="shared" si="5"/>
        <v>2</v>
      </c>
      <c r="AS9" s="501"/>
      <c r="AT9" s="209">
        <v>19</v>
      </c>
      <c r="AU9" s="213">
        <v>1687.0006341154087</v>
      </c>
      <c r="AV9" s="214">
        <v>88.789507058705723</v>
      </c>
      <c r="AW9" s="211">
        <f t="shared" si="6"/>
        <v>2</v>
      </c>
      <c r="AX9" s="501"/>
    </row>
    <row r="10" spans="1:50" ht="14.25" hidden="1" customHeight="1" outlineLevel="1">
      <c r="B10" s="460"/>
      <c r="C10" s="209">
        <v>4</v>
      </c>
      <c r="D10" s="212" t="s">
        <v>273</v>
      </c>
      <c r="E10" s="213">
        <v>25</v>
      </c>
      <c r="F10" s="209">
        <v>2000</v>
      </c>
      <c r="G10" s="214">
        <f t="shared" si="7"/>
        <v>80</v>
      </c>
      <c r="H10" s="501"/>
      <c r="I10" s="215">
        <f t="shared" si="8"/>
        <v>25</v>
      </c>
      <c r="J10" s="215">
        <f t="shared" si="8"/>
        <v>1676.5024330946255</v>
      </c>
      <c r="K10" s="216">
        <f t="shared" si="8"/>
        <v>67.060097323785001</v>
      </c>
      <c r="L10" s="502"/>
      <c r="M10" s="215">
        <f>RANK(K10, K$7:$K$21)</f>
        <v>9</v>
      </c>
      <c r="N10" s="571"/>
      <c r="O10" s="460"/>
      <c r="P10" s="213"/>
      <c r="Q10" s="213"/>
      <c r="R10" s="214"/>
      <c r="S10" s="211"/>
      <c r="T10" s="501"/>
      <c r="U10" s="213"/>
      <c r="V10" s="213"/>
      <c r="W10" s="214"/>
      <c r="X10" s="211"/>
      <c r="Y10" s="501"/>
      <c r="Z10" s="209"/>
      <c r="AA10" s="213"/>
      <c r="AB10" s="214"/>
      <c r="AC10" s="211"/>
      <c r="AD10" s="501"/>
      <c r="AE10" s="213">
        <v>25</v>
      </c>
      <c r="AF10" s="213">
        <v>1673.8853503184669</v>
      </c>
      <c r="AG10" s="214">
        <v>66.955414012738672</v>
      </c>
      <c r="AH10" s="211">
        <f t="shared" si="3"/>
        <v>9</v>
      </c>
      <c r="AI10" s="501"/>
      <c r="AJ10" s="209">
        <v>25</v>
      </c>
      <c r="AK10" s="213">
        <v>1673.251833740826</v>
      </c>
      <c r="AL10" s="214">
        <v>66.930073349633034</v>
      </c>
      <c r="AM10" s="211">
        <f t="shared" si="4"/>
        <v>9</v>
      </c>
      <c r="AN10" s="501"/>
      <c r="AO10" s="209">
        <v>25</v>
      </c>
      <c r="AP10" s="213">
        <v>1676.6149506346951</v>
      </c>
      <c r="AQ10" s="214">
        <v>67.064598025387809</v>
      </c>
      <c r="AR10" s="211">
        <f t="shared" si="5"/>
        <v>9</v>
      </c>
      <c r="AS10" s="501"/>
      <c r="AT10" s="209">
        <v>25</v>
      </c>
      <c r="AU10" s="213">
        <v>1682.2575976845135</v>
      </c>
      <c r="AV10" s="214">
        <v>67.290303907380533</v>
      </c>
      <c r="AW10" s="211">
        <f t="shared" si="6"/>
        <v>9</v>
      </c>
      <c r="AX10" s="501"/>
    </row>
    <row r="11" spans="1:50" ht="14.25" hidden="1" customHeight="1" outlineLevel="1">
      <c r="B11" s="460"/>
      <c r="C11" s="209">
        <v>5</v>
      </c>
      <c r="D11" s="212" t="s">
        <v>274</v>
      </c>
      <c r="E11" s="213">
        <v>21</v>
      </c>
      <c r="F11" s="209">
        <v>2000</v>
      </c>
      <c r="G11" s="214">
        <f t="shared" si="7"/>
        <v>95.238095238095241</v>
      </c>
      <c r="H11" s="501"/>
      <c r="I11" s="215">
        <f t="shared" si="8"/>
        <v>21</v>
      </c>
      <c r="J11" s="215">
        <f t="shared" si="8"/>
        <v>1672.2235550211785</v>
      </c>
      <c r="K11" s="216">
        <f t="shared" si="8"/>
        <v>79.629693096246598</v>
      </c>
      <c r="L11" s="502"/>
      <c r="M11" s="215">
        <f>RANK(K11, K$7:$K$21)</f>
        <v>3</v>
      </c>
      <c r="N11" s="571"/>
      <c r="O11" s="460"/>
      <c r="P11" s="213"/>
      <c r="Q11" s="213"/>
      <c r="R11" s="214"/>
      <c r="S11" s="211"/>
      <c r="T11" s="501"/>
      <c r="U11" s="213"/>
      <c r="V11" s="213"/>
      <c r="W11" s="214"/>
      <c r="X11" s="211"/>
      <c r="Y11" s="501"/>
      <c r="Z11" s="209"/>
      <c r="AA11" s="213"/>
      <c r="AB11" s="214"/>
      <c r="AC11" s="211"/>
      <c r="AD11" s="501"/>
      <c r="AE11" s="213">
        <v>21</v>
      </c>
      <c r="AF11" s="213">
        <v>1670.1415257162553</v>
      </c>
      <c r="AG11" s="214">
        <v>79.530548843631209</v>
      </c>
      <c r="AH11" s="211">
        <f t="shared" si="3"/>
        <v>3</v>
      </c>
      <c r="AI11" s="501"/>
      <c r="AJ11" s="209">
        <v>21</v>
      </c>
      <c r="AK11" s="213">
        <v>1669.5834791739601</v>
      </c>
      <c r="AL11" s="214">
        <v>79.503975198760003</v>
      </c>
      <c r="AM11" s="211">
        <f t="shared" si="4"/>
        <v>3</v>
      </c>
      <c r="AN11" s="501"/>
      <c r="AO11" s="209">
        <v>21</v>
      </c>
      <c r="AP11" s="213">
        <v>1670.0523798679121</v>
      </c>
      <c r="AQ11" s="214">
        <v>79.526303803233915</v>
      </c>
      <c r="AR11" s="211">
        <f t="shared" si="5"/>
        <v>3</v>
      </c>
      <c r="AS11" s="501"/>
      <c r="AT11" s="209">
        <v>21</v>
      </c>
      <c r="AU11" s="213">
        <v>1679.1168353265869</v>
      </c>
      <c r="AV11" s="214">
        <v>79.957944539361279</v>
      </c>
      <c r="AW11" s="211">
        <f t="shared" si="6"/>
        <v>3</v>
      </c>
      <c r="AX11" s="501"/>
    </row>
    <row r="12" spans="1:50" ht="14.25" hidden="1" customHeight="1" outlineLevel="1">
      <c r="B12" s="460"/>
      <c r="C12" s="209">
        <v>6</v>
      </c>
      <c r="D12" s="212" t="s">
        <v>275</v>
      </c>
      <c r="E12" s="213">
        <v>25</v>
      </c>
      <c r="F12" s="209">
        <v>2000</v>
      </c>
      <c r="G12" s="214">
        <f t="shared" si="7"/>
        <v>80</v>
      </c>
      <c r="H12" s="501"/>
      <c r="I12" s="215">
        <f t="shared" si="8"/>
        <v>25</v>
      </c>
      <c r="J12" s="215">
        <f t="shared" si="8"/>
        <v>1737.0632494837657</v>
      </c>
      <c r="K12" s="216">
        <f t="shared" si="8"/>
        <v>69.48252997935063</v>
      </c>
      <c r="L12" s="502"/>
      <c r="M12" s="215">
        <f>RANK(K12, K$7:$K$21)</f>
        <v>6</v>
      </c>
      <c r="N12" s="571"/>
      <c r="O12" s="460"/>
      <c r="P12" s="213"/>
      <c r="Q12" s="213"/>
      <c r="R12" s="214"/>
      <c r="S12" s="211"/>
      <c r="T12" s="501"/>
      <c r="U12" s="213"/>
      <c r="V12" s="213"/>
      <c r="W12" s="214"/>
      <c r="X12" s="211"/>
      <c r="Y12" s="501"/>
      <c r="Z12" s="209"/>
      <c r="AA12" s="213"/>
      <c r="AB12" s="214"/>
      <c r="AC12" s="211"/>
      <c r="AD12" s="501"/>
      <c r="AE12" s="213">
        <v>25</v>
      </c>
      <c r="AF12" s="213">
        <v>1736.4864864864849</v>
      </c>
      <c r="AG12" s="214">
        <v>69.459459459459396</v>
      </c>
      <c r="AH12" s="211">
        <f t="shared" si="3"/>
        <v>6</v>
      </c>
      <c r="AI12" s="501"/>
      <c r="AJ12" s="209">
        <v>25</v>
      </c>
      <c r="AK12" s="213">
        <v>1736.243452232477</v>
      </c>
      <c r="AL12" s="214">
        <v>69.449738089299075</v>
      </c>
      <c r="AM12" s="211">
        <f t="shared" si="4"/>
        <v>6</v>
      </c>
      <c r="AN12" s="501"/>
      <c r="AO12" s="209">
        <v>25</v>
      </c>
      <c r="AP12" s="213">
        <v>1737.7521613832846</v>
      </c>
      <c r="AQ12" s="214">
        <v>69.51008645533139</v>
      </c>
      <c r="AR12" s="211">
        <f t="shared" si="5"/>
        <v>6</v>
      </c>
      <c r="AS12" s="501"/>
      <c r="AT12" s="209">
        <v>25</v>
      </c>
      <c r="AU12" s="213">
        <v>1737.7708978328167</v>
      </c>
      <c r="AV12" s="214">
        <v>69.510835913312661</v>
      </c>
      <c r="AW12" s="211">
        <f t="shared" si="6"/>
        <v>6</v>
      </c>
      <c r="AX12" s="501"/>
    </row>
    <row r="13" spans="1:50" ht="14.25" hidden="1" customHeight="1" outlineLevel="1">
      <c r="B13" s="460"/>
      <c r="C13" s="209">
        <v>7</v>
      </c>
      <c r="D13" s="212" t="s">
        <v>276</v>
      </c>
      <c r="E13" s="213">
        <v>25</v>
      </c>
      <c r="F13" s="209">
        <v>2000</v>
      </c>
      <c r="G13" s="214">
        <f t="shared" si="7"/>
        <v>80</v>
      </c>
      <c r="H13" s="501"/>
      <c r="I13" s="215">
        <f t="shared" si="8"/>
        <v>25</v>
      </c>
      <c r="J13" s="215">
        <f t="shared" si="8"/>
        <v>1716.7036783368753</v>
      </c>
      <c r="K13" s="216">
        <f t="shared" si="8"/>
        <v>68.668147133475003</v>
      </c>
      <c r="L13" s="502"/>
      <c r="M13" s="215">
        <f>RANK(K13, K$7:$K$21)</f>
        <v>7</v>
      </c>
      <c r="N13" s="571"/>
      <c r="O13" s="460"/>
      <c r="P13" s="213"/>
      <c r="Q13" s="213"/>
      <c r="R13" s="214"/>
      <c r="S13" s="211"/>
      <c r="T13" s="501"/>
      <c r="U13" s="213"/>
      <c r="V13" s="213"/>
      <c r="W13" s="214"/>
      <c r="X13" s="211"/>
      <c r="Y13" s="501"/>
      <c r="Z13" s="209"/>
      <c r="AA13" s="213"/>
      <c r="AB13" s="214"/>
      <c r="AC13" s="211"/>
      <c r="AD13" s="501"/>
      <c r="AE13" s="213">
        <v>25</v>
      </c>
      <c r="AF13" s="213">
        <v>1715.8823529411729</v>
      </c>
      <c r="AG13" s="214">
        <v>68.635294117646922</v>
      </c>
      <c r="AH13" s="211">
        <f t="shared" si="3"/>
        <v>7</v>
      </c>
      <c r="AI13" s="501"/>
      <c r="AJ13" s="209">
        <v>25</v>
      </c>
      <c r="AK13" s="213">
        <v>1715.2231434115315</v>
      </c>
      <c r="AL13" s="214">
        <v>68.608925736461259</v>
      </c>
      <c r="AM13" s="211">
        <f t="shared" si="4"/>
        <v>7</v>
      </c>
      <c r="AN13" s="501"/>
      <c r="AO13" s="209">
        <v>25</v>
      </c>
      <c r="AP13" s="213">
        <v>1716.6829268292677</v>
      </c>
      <c r="AQ13" s="214">
        <v>68.667317073170707</v>
      </c>
      <c r="AR13" s="211">
        <f t="shared" si="5"/>
        <v>7</v>
      </c>
      <c r="AS13" s="501"/>
      <c r="AT13" s="209">
        <v>25</v>
      </c>
      <c r="AU13" s="213">
        <v>1719.0262901655292</v>
      </c>
      <c r="AV13" s="214">
        <v>68.761051606621166</v>
      </c>
      <c r="AW13" s="211">
        <f t="shared" si="6"/>
        <v>7</v>
      </c>
      <c r="AX13" s="501"/>
    </row>
    <row r="14" spans="1:50" ht="14.25" hidden="1" customHeight="1" outlineLevel="1">
      <c r="B14" s="460"/>
      <c r="C14" s="209">
        <v>8</v>
      </c>
      <c r="D14" s="212" t="s">
        <v>277</v>
      </c>
      <c r="E14" s="213">
        <v>14</v>
      </c>
      <c r="F14" s="209">
        <v>2000</v>
      </c>
      <c r="G14" s="214">
        <f t="shared" si="7"/>
        <v>142.85714285714286</v>
      </c>
      <c r="H14" s="501"/>
      <c r="I14" s="215">
        <f t="shared" si="8"/>
        <v>14</v>
      </c>
      <c r="J14" s="215">
        <f t="shared" si="8"/>
        <v>1652.3777675234164</v>
      </c>
      <c r="K14" s="216">
        <f t="shared" si="8"/>
        <v>118.02698339452974</v>
      </c>
      <c r="L14" s="502"/>
      <c r="M14" s="215">
        <f>RANK(K14, K$7:$K$21)</f>
        <v>1</v>
      </c>
      <c r="N14" s="571"/>
      <c r="O14" s="460"/>
      <c r="P14" s="213"/>
      <c r="Q14" s="213"/>
      <c r="R14" s="214"/>
      <c r="S14" s="211"/>
      <c r="T14" s="501"/>
      <c r="U14" s="213"/>
      <c r="V14" s="213"/>
      <c r="W14" s="214"/>
      <c r="X14" s="211"/>
      <c r="Y14" s="501"/>
      <c r="Z14" s="209"/>
      <c r="AA14" s="213"/>
      <c r="AB14" s="214"/>
      <c r="AC14" s="211"/>
      <c r="AD14" s="501"/>
      <c r="AE14" s="213">
        <v>14</v>
      </c>
      <c r="AF14" s="213">
        <v>1653.2484076433145</v>
      </c>
      <c r="AG14" s="214">
        <v>118.08917197452247</v>
      </c>
      <c r="AH14" s="211">
        <f t="shared" si="3"/>
        <v>1</v>
      </c>
      <c r="AI14" s="501"/>
      <c r="AJ14" s="209">
        <v>14</v>
      </c>
      <c r="AK14" s="213">
        <v>1651.8388791593702</v>
      </c>
      <c r="AL14" s="214">
        <v>117.98849136852644</v>
      </c>
      <c r="AM14" s="211">
        <f t="shared" si="4"/>
        <v>1</v>
      </c>
      <c r="AN14" s="501"/>
      <c r="AO14" s="209">
        <v>14</v>
      </c>
      <c r="AP14" s="213">
        <v>1652.120141342758</v>
      </c>
      <c r="AQ14" s="214">
        <v>118.00858152448271</v>
      </c>
      <c r="AR14" s="211">
        <f t="shared" si="5"/>
        <v>1</v>
      </c>
      <c r="AS14" s="501"/>
      <c r="AT14" s="209">
        <v>14</v>
      </c>
      <c r="AU14" s="213">
        <v>1652.3036419482232</v>
      </c>
      <c r="AV14" s="214">
        <v>118.02168871058737</v>
      </c>
      <c r="AW14" s="211">
        <f t="shared" si="6"/>
        <v>1</v>
      </c>
      <c r="AX14" s="501"/>
    </row>
    <row r="15" spans="1:50" ht="14.25" hidden="1" customHeight="1" outlineLevel="1">
      <c r="B15" s="460"/>
      <c r="C15" s="209">
        <v>9</v>
      </c>
      <c r="D15" s="212" t="s">
        <v>278</v>
      </c>
      <c r="E15" s="213">
        <v>24</v>
      </c>
      <c r="F15" s="209">
        <v>2000</v>
      </c>
      <c r="G15" s="214">
        <f t="shared" si="7"/>
        <v>83.333333333333329</v>
      </c>
      <c r="H15" s="501"/>
      <c r="I15" s="215">
        <f t="shared" si="8"/>
        <v>24</v>
      </c>
      <c r="J15" s="215">
        <f t="shared" si="8"/>
        <v>1691.8285628107221</v>
      </c>
      <c r="K15" s="216">
        <f t="shared" si="8"/>
        <v>70.492856783780084</v>
      </c>
      <c r="L15" s="502"/>
      <c r="M15" s="215">
        <f>RANK(K15, K$7:$K$21)</f>
        <v>5</v>
      </c>
      <c r="N15" s="571"/>
      <c r="O15" s="460"/>
      <c r="P15" s="213"/>
      <c r="Q15" s="213"/>
      <c r="R15" s="214"/>
      <c r="S15" s="211"/>
      <c r="T15" s="501"/>
      <c r="U15" s="213"/>
      <c r="V15" s="213"/>
      <c r="W15" s="214"/>
      <c r="X15" s="211"/>
      <c r="Y15" s="501"/>
      <c r="Z15" s="209"/>
      <c r="AA15" s="213"/>
      <c r="AB15" s="214"/>
      <c r="AC15" s="211"/>
      <c r="AD15" s="501"/>
      <c r="AE15" s="213">
        <v>24</v>
      </c>
      <c r="AF15" s="213">
        <v>1690.643985419199</v>
      </c>
      <c r="AG15" s="214">
        <v>70.44349939246662</v>
      </c>
      <c r="AH15" s="211">
        <f t="shared" si="3"/>
        <v>5</v>
      </c>
      <c r="AI15" s="501"/>
      <c r="AJ15" s="209">
        <v>24</v>
      </c>
      <c r="AK15" s="213">
        <v>1690.3032122485743</v>
      </c>
      <c r="AL15" s="214">
        <v>70.429300510357265</v>
      </c>
      <c r="AM15" s="211">
        <f t="shared" si="4"/>
        <v>5</v>
      </c>
      <c r="AN15" s="501"/>
      <c r="AO15" s="209">
        <v>24</v>
      </c>
      <c r="AP15" s="213">
        <v>1691.1627906976762</v>
      </c>
      <c r="AQ15" s="214">
        <v>70.465116279069846</v>
      </c>
      <c r="AR15" s="211">
        <f t="shared" si="5"/>
        <v>5</v>
      </c>
      <c r="AS15" s="501"/>
      <c r="AT15" s="209">
        <v>24</v>
      </c>
      <c r="AU15" s="213">
        <v>1695.2042628774389</v>
      </c>
      <c r="AV15" s="214">
        <v>70.633510953226619</v>
      </c>
      <c r="AW15" s="211">
        <f t="shared" si="6"/>
        <v>5</v>
      </c>
      <c r="AX15" s="501"/>
    </row>
    <row r="16" spans="1:50" ht="14.25" hidden="1" customHeight="1" outlineLevel="1">
      <c r="B16" s="460"/>
      <c r="C16" s="209">
        <v>10</v>
      </c>
      <c r="D16" s="212" t="s">
        <v>279</v>
      </c>
      <c r="E16" s="213">
        <v>25</v>
      </c>
      <c r="F16" s="209">
        <v>2000</v>
      </c>
      <c r="G16" s="214">
        <f t="shared" si="7"/>
        <v>80</v>
      </c>
      <c r="H16" s="501"/>
      <c r="I16" s="215">
        <f t="shared" si="8"/>
        <v>25</v>
      </c>
      <c r="J16" s="215">
        <f t="shared" si="8"/>
        <v>1682.9258749443977</v>
      </c>
      <c r="K16" s="216">
        <f t="shared" si="8"/>
        <v>67.317034997775906</v>
      </c>
      <c r="L16" s="502"/>
      <c r="M16" s="215">
        <f>RANK(K16, K$7:$K$21)</f>
        <v>8</v>
      </c>
      <c r="N16" s="571"/>
      <c r="O16" s="460"/>
      <c r="P16" s="213"/>
      <c r="Q16" s="213"/>
      <c r="R16" s="214"/>
      <c r="S16" s="211"/>
      <c r="T16" s="501"/>
      <c r="U16" s="213"/>
      <c r="V16" s="213"/>
      <c r="W16" s="214"/>
      <c r="X16" s="211"/>
      <c r="Y16" s="501"/>
      <c r="Z16" s="209"/>
      <c r="AA16" s="213"/>
      <c r="AB16" s="214"/>
      <c r="AC16" s="211"/>
      <c r="AD16" s="501"/>
      <c r="AE16" s="213">
        <v>25</v>
      </c>
      <c r="AF16" s="213">
        <v>1685.1428571428517</v>
      </c>
      <c r="AG16" s="214">
        <v>67.405714285714069</v>
      </c>
      <c r="AH16" s="211">
        <f t="shared" si="3"/>
        <v>8</v>
      </c>
      <c r="AI16" s="501"/>
      <c r="AJ16" s="209">
        <v>25</v>
      </c>
      <c r="AK16" s="213">
        <v>1681.4653292629705</v>
      </c>
      <c r="AL16" s="214">
        <v>67.258613170518814</v>
      </c>
      <c r="AM16" s="211">
        <f t="shared" si="4"/>
        <v>8</v>
      </c>
      <c r="AN16" s="501"/>
      <c r="AO16" s="209">
        <v>25</v>
      </c>
      <c r="AP16" s="213">
        <v>1682.3321554770328</v>
      </c>
      <c r="AQ16" s="214">
        <v>67.29328621908131</v>
      </c>
      <c r="AR16" s="211">
        <f t="shared" si="5"/>
        <v>8</v>
      </c>
      <c r="AS16" s="501"/>
      <c r="AT16" s="209">
        <v>25</v>
      </c>
      <c r="AU16" s="213">
        <v>1682.7631578947357</v>
      </c>
      <c r="AV16" s="214">
        <v>67.310526315789431</v>
      </c>
      <c r="AW16" s="211">
        <f t="shared" si="6"/>
        <v>8</v>
      </c>
      <c r="AX16" s="501"/>
    </row>
    <row r="17" spans="2:50" ht="14.25" hidden="1" customHeight="1" outlineLevel="1">
      <c r="B17" s="460"/>
      <c r="C17" s="209">
        <v>11</v>
      </c>
      <c r="D17" s="212"/>
      <c r="E17" s="213"/>
      <c r="F17" s="209"/>
      <c r="G17" s="214"/>
      <c r="H17" s="501"/>
      <c r="I17" s="215"/>
      <c r="J17" s="215"/>
      <c r="K17" s="216"/>
      <c r="L17" s="502"/>
      <c r="M17" s="215"/>
      <c r="N17" s="571"/>
      <c r="O17" s="460"/>
      <c r="P17" s="209"/>
      <c r="Q17" s="209"/>
      <c r="R17" s="209"/>
      <c r="S17" s="211"/>
      <c r="T17" s="501"/>
      <c r="U17" s="209"/>
      <c r="V17" s="209"/>
      <c r="W17" s="209"/>
      <c r="X17" s="211"/>
      <c r="Y17" s="501"/>
      <c r="Z17" s="209"/>
      <c r="AA17" s="209"/>
      <c r="AB17" s="209"/>
      <c r="AC17" s="211"/>
      <c r="AD17" s="501"/>
      <c r="AE17" s="209"/>
      <c r="AF17" s="213"/>
      <c r="AG17" s="214"/>
      <c r="AH17" s="211"/>
      <c r="AI17" s="501"/>
      <c r="AJ17" s="209"/>
      <c r="AK17" s="209"/>
      <c r="AL17" s="209"/>
      <c r="AM17" s="211"/>
      <c r="AN17" s="501"/>
      <c r="AO17" s="209"/>
      <c r="AP17" s="213"/>
      <c r="AQ17" s="214"/>
      <c r="AR17" s="211"/>
      <c r="AS17" s="501"/>
      <c r="AT17" s="209"/>
      <c r="AU17" s="213"/>
      <c r="AV17" s="214"/>
      <c r="AW17" s="211"/>
      <c r="AX17" s="501"/>
    </row>
    <row r="18" spans="2:50" ht="14.25" hidden="1" customHeight="1" outlineLevel="1">
      <c r="B18" s="460"/>
      <c r="C18" s="209">
        <v>12</v>
      </c>
      <c r="D18" s="212"/>
      <c r="E18" s="213"/>
      <c r="F18" s="209"/>
      <c r="G18" s="214"/>
      <c r="H18" s="501"/>
      <c r="I18" s="215"/>
      <c r="J18" s="215"/>
      <c r="K18" s="216"/>
      <c r="L18" s="502"/>
      <c r="M18" s="215"/>
      <c r="N18" s="571"/>
      <c r="O18" s="460"/>
      <c r="P18" s="209"/>
      <c r="Q18" s="209"/>
      <c r="R18" s="209"/>
      <c r="S18" s="211"/>
      <c r="T18" s="501"/>
      <c r="U18" s="209"/>
      <c r="V18" s="209"/>
      <c r="W18" s="209"/>
      <c r="X18" s="211"/>
      <c r="Y18" s="501"/>
      <c r="Z18" s="209"/>
      <c r="AA18" s="209"/>
      <c r="AB18" s="209"/>
      <c r="AC18" s="211"/>
      <c r="AD18" s="501"/>
      <c r="AE18" s="209"/>
      <c r="AF18" s="213"/>
      <c r="AG18" s="214"/>
      <c r="AH18" s="211"/>
      <c r="AI18" s="501"/>
      <c r="AJ18" s="209"/>
      <c r="AK18" s="209"/>
      <c r="AL18" s="209"/>
      <c r="AM18" s="211"/>
      <c r="AN18" s="501"/>
      <c r="AO18" s="209"/>
      <c r="AP18" s="213"/>
      <c r="AQ18" s="214"/>
      <c r="AR18" s="211"/>
      <c r="AS18" s="501"/>
      <c r="AT18" s="209"/>
      <c r="AU18" s="213"/>
      <c r="AV18" s="214"/>
      <c r="AW18" s="211"/>
      <c r="AX18" s="501"/>
    </row>
    <row r="19" spans="2:50" ht="14.25" hidden="1" customHeight="1" outlineLevel="1">
      <c r="B19" s="460"/>
      <c r="C19" s="209">
        <v>13</v>
      </c>
      <c r="D19" s="212"/>
      <c r="E19" s="213"/>
      <c r="F19" s="209"/>
      <c r="G19" s="214"/>
      <c r="H19" s="501"/>
      <c r="I19" s="215"/>
      <c r="J19" s="215"/>
      <c r="K19" s="216"/>
      <c r="L19" s="502"/>
      <c r="M19" s="215"/>
      <c r="N19" s="571"/>
      <c r="O19" s="460"/>
      <c r="P19" s="209"/>
      <c r="Q19" s="209"/>
      <c r="R19" s="209"/>
      <c r="S19" s="211"/>
      <c r="T19" s="501"/>
      <c r="U19" s="209"/>
      <c r="V19" s="209"/>
      <c r="W19" s="209"/>
      <c r="X19" s="211"/>
      <c r="Y19" s="501"/>
      <c r="Z19" s="209"/>
      <c r="AA19" s="209"/>
      <c r="AB19" s="209"/>
      <c r="AC19" s="211"/>
      <c r="AD19" s="501"/>
      <c r="AE19" s="209"/>
      <c r="AF19" s="213"/>
      <c r="AG19" s="214"/>
      <c r="AH19" s="211"/>
      <c r="AI19" s="501"/>
      <c r="AJ19" s="209"/>
      <c r="AK19" s="209"/>
      <c r="AL19" s="209"/>
      <c r="AM19" s="211"/>
      <c r="AN19" s="501"/>
      <c r="AO19" s="209"/>
      <c r="AP19" s="213"/>
      <c r="AQ19" s="214"/>
      <c r="AR19" s="211"/>
      <c r="AS19" s="501"/>
      <c r="AT19" s="209"/>
      <c r="AU19" s="213"/>
      <c r="AV19" s="214"/>
      <c r="AW19" s="211"/>
      <c r="AX19" s="501"/>
    </row>
    <row r="20" spans="2:50" ht="14.25" hidden="1" customHeight="1" outlineLevel="1">
      <c r="B20" s="460"/>
      <c r="C20" s="209">
        <v>14</v>
      </c>
      <c r="D20" s="212"/>
      <c r="E20" s="213"/>
      <c r="F20" s="209"/>
      <c r="G20" s="214"/>
      <c r="H20" s="501"/>
      <c r="I20" s="215"/>
      <c r="J20" s="215"/>
      <c r="K20" s="216"/>
      <c r="L20" s="502"/>
      <c r="M20" s="215"/>
      <c r="N20" s="571"/>
      <c r="O20" s="460"/>
      <c r="P20" s="209"/>
      <c r="Q20" s="209"/>
      <c r="R20" s="209"/>
      <c r="S20" s="211"/>
      <c r="T20" s="501"/>
      <c r="U20" s="209"/>
      <c r="V20" s="209"/>
      <c r="W20" s="209"/>
      <c r="X20" s="211"/>
      <c r="Y20" s="501"/>
      <c r="Z20" s="209"/>
      <c r="AA20" s="209"/>
      <c r="AB20" s="209"/>
      <c r="AC20" s="211"/>
      <c r="AD20" s="501"/>
      <c r="AE20" s="209"/>
      <c r="AF20" s="213"/>
      <c r="AG20" s="214"/>
      <c r="AH20" s="211"/>
      <c r="AI20" s="501"/>
      <c r="AJ20" s="209"/>
      <c r="AK20" s="209"/>
      <c r="AL20" s="209"/>
      <c r="AM20" s="211"/>
      <c r="AN20" s="501"/>
      <c r="AO20" s="209"/>
      <c r="AP20" s="213"/>
      <c r="AQ20" s="214"/>
      <c r="AR20" s="211"/>
      <c r="AS20" s="501"/>
      <c r="AT20" s="209"/>
      <c r="AU20" s="213"/>
      <c r="AV20" s="214"/>
      <c r="AW20" s="211"/>
      <c r="AX20" s="501"/>
    </row>
    <row r="21" spans="2:50" ht="14.25" hidden="1" customHeight="1" outlineLevel="1">
      <c r="B21" s="460"/>
      <c r="C21" s="209">
        <v>15</v>
      </c>
      <c r="D21" s="212"/>
      <c r="E21" s="213"/>
      <c r="F21" s="209"/>
      <c r="G21" s="214"/>
      <c r="H21" s="501"/>
      <c r="I21" s="215"/>
      <c r="J21" s="215"/>
      <c r="K21" s="216"/>
      <c r="L21" s="502"/>
      <c r="M21" s="215"/>
      <c r="N21" s="571"/>
      <c r="O21" s="460"/>
      <c r="P21" s="209"/>
      <c r="Q21" s="209"/>
      <c r="R21" s="209"/>
      <c r="S21" s="211"/>
      <c r="T21" s="501"/>
      <c r="U21" s="209"/>
      <c r="V21" s="209"/>
      <c r="W21" s="209"/>
      <c r="X21" s="211"/>
      <c r="Y21" s="501"/>
      <c r="Z21" s="209"/>
      <c r="AA21" s="209"/>
      <c r="AB21" s="209"/>
      <c r="AC21" s="211"/>
      <c r="AD21" s="501"/>
      <c r="AE21" s="209"/>
      <c r="AF21" s="213"/>
      <c r="AG21" s="214"/>
      <c r="AH21" s="211"/>
      <c r="AI21" s="501"/>
      <c r="AJ21" s="209"/>
      <c r="AK21" s="209"/>
      <c r="AL21" s="209"/>
      <c r="AM21" s="211"/>
      <c r="AN21" s="501"/>
      <c r="AO21" s="209"/>
      <c r="AP21" s="213"/>
      <c r="AQ21" s="214"/>
      <c r="AR21" s="211"/>
      <c r="AS21" s="501"/>
      <c r="AT21" s="209"/>
      <c r="AU21" s="213"/>
      <c r="AV21" s="214"/>
      <c r="AW21" s="211"/>
      <c r="AX21" s="501"/>
    </row>
    <row r="22" spans="2:50" ht="14.25" hidden="1" customHeight="1" outlineLevel="1" collapsed="1">
      <c r="B22" s="553" t="s">
        <v>170</v>
      </c>
      <c r="C22" s="554"/>
      <c r="D22" s="554"/>
      <c r="E22" s="554"/>
      <c r="F22" s="554"/>
      <c r="G22" s="554"/>
      <c r="H22" s="554"/>
      <c r="I22" s="195"/>
      <c r="J22" s="195"/>
      <c r="K22" s="195"/>
      <c r="L22" s="195"/>
      <c r="M22" s="219"/>
      <c r="N22" s="460" t="s">
        <v>128</v>
      </c>
      <c r="O22" s="460" t="s">
        <v>77</v>
      </c>
      <c r="P22" s="559">
        <f>AT2+1</f>
        <v>45874</v>
      </c>
      <c r="Q22" s="560"/>
      <c r="R22" s="560"/>
      <c r="S22" s="560"/>
      <c r="T22" s="560"/>
      <c r="U22" s="561">
        <f>P22+1</f>
        <v>45875</v>
      </c>
      <c r="V22" s="562"/>
      <c r="W22" s="562"/>
      <c r="X22" s="562"/>
      <c r="Y22" s="562"/>
      <c r="Z22" s="559">
        <f t="shared" ref="Z22" si="9">U22+1</f>
        <v>45876</v>
      </c>
      <c r="AA22" s="560"/>
      <c r="AB22" s="560"/>
      <c r="AC22" s="560"/>
      <c r="AD22" s="560"/>
      <c r="AE22" s="561">
        <f t="shared" ref="AE22" si="10">Z22+1</f>
        <v>45877</v>
      </c>
      <c r="AF22" s="562"/>
      <c r="AG22" s="562"/>
      <c r="AH22" s="562"/>
      <c r="AI22" s="562"/>
      <c r="AJ22" s="559">
        <f t="shared" ref="AJ22" si="11">AE22+1</f>
        <v>45878</v>
      </c>
      <c r="AK22" s="559"/>
      <c r="AL22" s="559"/>
      <c r="AM22" s="559"/>
      <c r="AN22" s="559"/>
      <c r="AO22" s="561">
        <f t="shared" ref="AO22" si="12">AJ22+1</f>
        <v>45879</v>
      </c>
      <c r="AP22" s="562"/>
      <c r="AQ22" s="562"/>
      <c r="AR22" s="562"/>
      <c r="AS22" s="562"/>
      <c r="AT22" s="559">
        <f t="shared" ref="AT22" si="13">AO22+1</f>
        <v>45880</v>
      </c>
      <c r="AU22" s="559"/>
      <c r="AV22" s="559"/>
      <c r="AW22" s="559"/>
      <c r="AX22" s="559"/>
    </row>
    <row r="23" spans="2:50" ht="14.25" hidden="1" customHeight="1" outlineLevel="1">
      <c r="B23" s="505"/>
      <c r="C23" s="505"/>
      <c r="D23" s="505"/>
      <c r="E23" s="505"/>
      <c r="F23" s="505"/>
      <c r="G23" s="505"/>
      <c r="H23" s="505"/>
      <c r="I23" s="197"/>
      <c r="J23" s="197"/>
      <c r="K23" s="197"/>
      <c r="L23" s="197"/>
      <c r="M23" s="220"/>
      <c r="N23" s="460"/>
      <c r="O23" s="460"/>
      <c r="P23" s="566">
        <f>P22</f>
        <v>45874</v>
      </c>
      <c r="Q23" s="566"/>
      <c r="R23" s="566"/>
      <c r="S23" s="566"/>
      <c r="T23" s="566"/>
      <c r="U23" s="567">
        <f>U22</f>
        <v>45875</v>
      </c>
      <c r="V23" s="567"/>
      <c r="W23" s="567"/>
      <c r="X23" s="567"/>
      <c r="Y23" s="567"/>
      <c r="Z23" s="566">
        <f t="shared" ref="Z23" si="14">Z22</f>
        <v>45876</v>
      </c>
      <c r="AA23" s="566"/>
      <c r="AB23" s="566"/>
      <c r="AC23" s="566"/>
      <c r="AD23" s="566"/>
      <c r="AE23" s="567">
        <f t="shared" ref="AE23" si="15">AE22</f>
        <v>45877</v>
      </c>
      <c r="AF23" s="567"/>
      <c r="AG23" s="567"/>
      <c r="AH23" s="567"/>
      <c r="AI23" s="567"/>
      <c r="AJ23" s="566">
        <f t="shared" ref="AJ23" si="16">AJ22</f>
        <v>45878</v>
      </c>
      <c r="AK23" s="566"/>
      <c r="AL23" s="566"/>
      <c r="AM23" s="566"/>
      <c r="AN23" s="566"/>
      <c r="AO23" s="567">
        <f t="shared" ref="AO23" si="17">AO22</f>
        <v>45879</v>
      </c>
      <c r="AP23" s="567"/>
      <c r="AQ23" s="567"/>
      <c r="AR23" s="567"/>
      <c r="AS23" s="567"/>
      <c r="AT23" s="566">
        <f t="shared" ref="AT23" si="18">AT22</f>
        <v>45880</v>
      </c>
      <c r="AU23" s="566"/>
      <c r="AV23" s="566"/>
      <c r="AW23" s="566"/>
      <c r="AX23" s="566"/>
    </row>
    <row r="24" spans="2:50" ht="14.25" hidden="1" customHeight="1" outlineLevel="1">
      <c r="B24" s="460" t="s">
        <v>129</v>
      </c>
      <c r="C24" s="460" t="s">
        <v>130</v>
      </c>
      <c r="D24" s="460"/>
      <c r="E24" s="460" t="s">
        <v>131</v>
      </c>
      <c r="F24" s="460"/>
      <c r="G24" s="460"/>
      <c r="H24" s="460" t="s">
        <v>132</v>
      </c>
      <c r="I24" s="499" t="s">
        <v>133</v>
      </c>
      <c r="J24" s="499"/>
      <c r="K24" s="499"/>
      <c r="L24" s="499" t="s">
        <v>132</v>
      </c>
      <c r="M24" s="499" t="s">
        <v>134</v>
      </c>
      <c r="N24" s="460"/>
      <c r="O24" s="460" t="s">
        <v>135</v>
      </c>
      <c r="P24" s="460" t="s">
        <v>136</v>
      </c>
      <c r="Q24" s="460"/>
      <c r="R24" s="460"/>
      <c r="S24" s="460"/>
      <c r="T24" s="460" t="s">
        <v>132</v>
      </c>
      <c r="U24" s="460" t="s">
        <v>136</v>
      </c>
      <c r="V24" s="460"/>
      <c r="W24" s="460"/>
      <c r="X24" s="460"/>
      <c r="Y24" s="460" t="s">
        <v>132</v>
      </c>
      <c r="Z24" s="460" t="s">
        <v>136</v>
      </c>
      <c r="AA24" s="460"/>
      <c r="AB24" s="460"/>
      <c r="AC24" s="460"/>
      <c r="AD24" s="460" t="s">
        <v>132</v>
      </c>
      <c r="AE24" s="460" t="s">
        <v>136</v>
      </c>
      <c r="AF24" s="460"/>
      <c r="AG24" s="460"/>
      <c r="AH24" s="460"/>
      <c r="AI24" s="460" t="s">
        <v>132</v>
      </c>
      <c r="AJ24" s="460" t="s">
        <v>136</v>
      </c>
      <c r="AK24" s="460"/>
      <c r="AL24" s="460"/>
      <c r="AM24" s="460"/>
      <c r="AN24" s="460" t="s">
        <v>132</v>
      </c>
      <c r="AO24" s="460" t="s">
        <v>136</v>
      </c>
      <c r="AP24" s="460"/>
      <c r="AQ24" s="460"/>
      <c r="AR24" s="460"/>
      <c r="AS24" s="460" t="s">
        <v>132</v>
      </c>
      <c r="AT24" s="460" t="s">
        <v>136</v>
      </c>
      <c r="AU24" s="460"/>
      <c r="AV24" s="460"/>
      <c r="AW24" s="460"/>
      <c r="AX24" s="460" t="s">
        <v>132</v>
      </c>
    </row>
    <row r="25" spans="2:50" ht="14.25" hidden="1" customHeight="1" outlineLevel="1">
      <c r="B25" s="460"/>
      <c r="C25" s="460"/>
      <c r="D25" s="460"/>
      <c r="E25" s="460" t="s">
        <v>137</v>
      </c>
      <c r="F25" s="460"/>
      <c r="G25" s="460"/>
      <c r="H25" s="460"/>
      <c r="I25" s="499" t="s">
        <v>137</v>
      </c>
      <c r="J25" s="499"/>
      <c r="K25" s="499"/>
      <c r="L25" s="499"/>
      <c r="M25" s="499"/>
      <c r="N25" s="460"/>
      <c r="O25" s="460"/>
      <c r="P25" s="460" t="s">
        <v>138</v>
      </c>
      <c r="Q25" s="460"/>
      <c r="R25" s="460"/>
      <c r="S25" s="460"/>
      <c r="T25" s="460"/>
      <c r="U25" s="460" t="s">
        <v>138</v>
      </c>
      <c r="V25" s="460"/>
      <c r="W25" s="460"/>
      <c r="X25" s="460"/>
      <c r="Y25" s="460"/>
      <c r="Z25" s="460" t="s">
        <v>138</v>
      </c>
      <c r="AA25" s="460"/>
      <c r="AB25" s="460"/>
      <c r="AC25" s="460"/>
      <c r="AD25" s="460"/>
      <c r="AE25" s="460" t="s">
        <v>138</v>
      </c>
      <c r="AF25" s="460"/>
      <c r="AG25" s="460"/>
      <c r="AH25" s="460"/>
      <c r="AI25" s="460"/>
      <c r="AJ25" s="460" t="s">
        <v>138</v>
      </c>
      <c r="AK25" s="460"/>
      <c r="AL25" s="460"/>
      <c r="AM25" s="460"/>
      <c r="AN25" s="460"/>
      <c r="AO25" s="460" t="s">
        <v>138</v>
      </c>
      <c r="AP25" s="460"/>
      <c r="AQ25" s="460"/>
      <c r="AR25" s="460"/>
      <c r="AS25" s="460"/>
      <c r="AT25" s="460" t="s">
        <v>138</v>
      </c>
      <c r="AU25" s="460"/>
      <c r="AV25" s="460"/>
      <c r="AW25" s="460"/>
      <c r="AX25" s="460"/>
    </row>
    <row r="26" spans="2:50" ht="14.25" hidden="1" customHeight="1" outlineLevel="1">
      <c r="B26" s="460"/>
      <c r="C26" s="460"/>
      <c r="D26" s="460"/>
      <c r="E26" s="209" t="s">
        <v>139</v>
      </c>
      <c r="F26" s="209" t="s">
        <v>140</v>
      </c>
      <c r="G26" s="209" t="s">
        <v>141</v>
      </c>
      <c r="H26" s="460"/>
      <c r="I26" s="210" t="s">
        <v>139</v>
      </c>
      <c r="J26" s="210" t="s">
        <v>140</v>
      </c>
      <c r="K26" s="210" t="s">
        <v>141</v>
      </c>
      <c r="L26" s="499"/>
      <c r="M26" s="499"/>
      <c r="N26" s="460"/>
      <c r="O26" s="460"/>
      <c r="P26" s="209" t="s">
        <v>139</v>
      </c>
      <c r="Q26" s="209" t="s">
        <v>140</v>
      </c>
      <c r="R26" s="209" t="s">
        <v>141</v>
      </c>
      <c r="S26" s="211" t="s">
        <v>134</v>
      </c>
      <c r="T26" s="460"/>
      <c r="U26" s="209" t="s">
        <v>139</v>
      </c>
      <c r="V26" s="209" t="s">
        <v>140</v>
      </c>
      <c r="W26" s="209" t="s">
        <v>141</v>
      </c>
      <c r="X26" s="211" t="s">
        <v>134</v>
      </c>
      <c r="Y26" s="460"/>
      <c r="Z26" s="209" t="s">
        <v>139</v>
      </c>
      <c r="AA26" s="209" t="s">
        <v>140</v>
      </c>
      <c r="AB26" s="209" t="s">
        <v>141</v>
      </c>
      <c r="AC26" s="211" t="s">
        <v>134</v>
      </c>
      <c r="AD26" s="460"/>
      <c r="AE26" s="209" t="s">
        <v>139</v>
      </c>
      <c r="AF26" s="209" t="s">
        <v>140</v>
      </c>
      <c r="AG26" s="209" t="s">
        <v>141</v>
      </c>
      <c r="AH26" s="211" t="s">
        <v>134</v>
      </c>
      <c r="AI26" s="460"/>
      <c r="AJ26" s="209" t="s">
        <v>139</v>
      </c>
      <c r="AK26" s="209" t="s">
        <v>140</v>
      </c>
      <c r="AL26" s="209" t="s">
        <v>141</v>
      </c>
      <c r="AM26" s="211" t="s">
        <v>134</v>
      </c>
      <c r="AN26" s="460"/>
      <c r="AO26" s="209" t="s">
        <v>139</v>
      </c>
      <c r="AP26" s="209" t="s">
        <v>140</v>
      </c>
      <c r="AQ26" s="209" t="s">
        <v>141</v>
      </c>
      <c r="AR26" s="211" t="s">
        <v>134</v>
      </c>
      <c r="AS26" s="460"/>
      <c r="AT26" s="209" t="s">
        <v>139</v>
      </c>
      <c r="AU26" s="209" t="s">
        <v>140</v>
      </c>
      <c r="AV26" s="209" t="s">
        <v>141</v>
      </c>
      <c r="AW26" s="211" t="s">
        <v>134</v>
      </c>
      <c r="AX26" s="460"/>
    </row>
    <row r="27" spans="2:50" ht="14.25" hidden="1" customHeight="1" outlineLevel="1">
      <c r="B27" s="460" t="s">
        <v>113</v>
      </c>
      <c r="C27" s="209">
        <v>1</v>
      </c>
      <c r="D27" s="212" t="s">
        <v>279</v>
      </c>
      <c r="E27" s="213">
        <v>25</v>
      </c>
      <c r="F27" s="209">
        <v>2000</v>
      </c>
      <c r="G27" s="214">
        <f t="shared" ref="G27:G36" si="19">F27/E27</f>
        <v>80</v>
      </c>
      <c r="H27" s="501">
        <f>AVERAGE(G27:G41)</f>
        <v>91.057132798551564</v>
      </c>
      <c r="I27" s="215">
        <f>AVERAGE(P27,U27,Z27,AE27,AJ27,AO27,AT27)</f>
        <v>25</v>
      </c>
      <c r="J27" s="215">
        <f>AVERAGE(Q27,V27,AA27,AF27,AK27,AP27,AU27)</f>
        <v>1681.2421499901768</v>
      </c>
      <c r="K27" s="216">
        <f>AVERAGE(R27,W27,AB27,AG27,AL27,AQ27,AV27)</f>
        <v>67.249685999607067</v>
      </c>
      <c r="L27" s="502">
        <f>IFERROR(AVERAGE(K27:K41),"-")</f>
        <v>76.928559187024035</v>
      </c>
      <c r="M27" s="215">
        <f>RANK(K27, K$27:$K$41)</f>
        <v>9</v>
      </c>
      <c r="N27" s="460"/>
      <c r="O27" s="460"/>
      <c r="P27" s="209">
        <v>25</v>
      </c>
      <c r="Q27" s="213">
        <v>1682.8330522765573</v>
      </c>
      <c r="R27" s="214">
        <f t="shared" ref="R27:R36" si="20">Q27/P27</f>
        <v>67.31332209106229</v>
      </c>
      <c r="S27" s="211">
        <f>RANK(R27, R$27:R$41)</f>
        <v>9</v>
      </c>
      <c r="T27" s="501">
        <f>AVERAGE(R27:R41)</f>
        <v>76.927893757022815</v>
      </c>
      <c r="U27" s="209">
        <v>25</v>
      </c>
      <c r="V27" s="213">
        <v>1683.0508474576261</v>
      </c>
      <c r="W27" s="214">
        <f t="shared" ref="W27:W36" si="21">V27/U27</f>
        <v>67.322033898305051</v>
      </c>
      <c r="X27" s="211">
        <f>RANK(W27, W$27:W$41)</f>
        <v>9</v>
      </c>
      <c r="Y27" s="501">
        <f>AVERAGE(W27:W41)</f>
        <v>76.954019904768174</v>
      </c>
      <c r="Z27" s="209">
        <v>25</v>
      </c>
      <c r="AA27" s="213">
        <v>1684.0296759078481</v>
      </c>
      <c r="AB27" s="214">
        <f t="shared" ref="AB27:AB36" si="22">AA27/Z27</f>
        <v>67.361187036313922</v>
      </c>
      <c r="AC27" s="211">
        <f>RANK(AB27, AB$27:AB$41)</f>
        <v>9</v>
      </c>
      <c r="AD27" s="501">
        <f>AVERAGE(AB27:AB41)</f>
        <v>76.976962777899956</v>
      </c>
      <c r="AE27" s="209">
        <v>25</v>
      </c>
      <c r="AF27" s="213">
        <v>1683.0043331728455</v>
      </c>
      <c r="AG27" s="214">
        <f t="shared" ref="AG27:AG36" si="23">AF27/AE27</f>
        <v>67.320173326913817</v>
      </c>
      <c r="AH27" s="211">
        <f>RANK(AG27, AG$27:AG$41)</f>
        <v>9</v>
      </c>
      <c r="AI27" s="501">
        <f>AVERAGE(AG27:AG41)</f>
        <v>76.950961275714619</v>
      </c>
      <c r="AJ27" s="209">
        <v>25</v>
      </c>
      <c r="AK27" s="213">
        <v>1678.4878487848782</v>
      </c>
      <c r="AL27" s="214">
        <f t="shared" ref="AL27:AL36" si="24">AK27/AJ27</f>
        <v>67.139513951395131</v>
      </c>
      <c r="AM27" s="211">
        <f>RANK(AL27, AL$27:AL$41)</f>
        <v>9</v>
      </c>
      <c r="AN27" s="501">
        <f>AVERAGE(AL27:AL41)</f>
        <v>76.89509506554613</v>
      </c>
      <c r="AO27" s="209">
        <v>25</v>
      </c>
      <c r="AP27" s="213">
        <v>1678.8579197824595</v>
      </c>
      <c r="AQ27" s="214">
        <f t="shared" ref="AQ27:AQ36" si="25">AP27/AO27</f>
        <v>67.154316791298385</v>
      </c>
      <c r="AR27" s="211">
        <f>RANK(AQ27, AQ$27:AQ$41)</f>
        <v>9</v>
      </c>
      <c r="AS27" s="501">
        <f>AVERAGE(AQ27:AQ41)</f>
        <v>76.893315980307719</v>
      </c>
      <c r="AT27" s="209">
        <v>25</v>
      </c>
      <c r="AU27" s="213">
        <v>1678.4313725490206</v>
      </c>
      <c r="AV27" s="214">
        <f t="shared" ref="AV27:AV36" si="26">AU27/AT27</f>
        <v>67.13725490196083</v>
      </c>
      <c r="AW27" s="211">
        <f>RANK(AV27, AV$27:AV$41)</f>
        <v>9</v>
      </c>
      <c r="AX27" s="501">
        <f>AVERAGE(AV27:AV41)</f>
        <v>76.901665547908792</v>
      </c>
    </row>
    <row r="28" spans="2:50" ht="14.25" hidden="1" customHeight="1" outlineLevel="1">
      <c r="B28" s="460"/>
      <c r="C28" s="209">
        <v>2</v>
      </c>
      <c r="D28" s="212" t="s">
        <v>280</v>
      </c>
      <c r="E28" s="213">
        <v>24</v>
      </c>
      <c r="F28" s="209">
        <v>2000</v>
      </c>
      <c r="G28" s="214">
        <f t="shared" si="19"/>
        <v>83.333333333333329</v>
      </c>
      <c r="H28" s="501"/>
      <c r="I28" s="215">
        <f t="shared" ref="I28:K36" si="27">AVERAGE(P28,U28,Z28,AE28,AJ28,AO28,AT28)</f>
        <v>24</v>
      </c>
      <c r="J28" s="215">
        <f t="shared" si="27"/>
        <v>1691.958844206923</v>
      </c>
      <c r="K28" s="216">
        <f t="shared" si="27"/>
        <v>70.498285175288473</v>
      </c>
      <c r="L28" s="502"/>
      <c r="M28" s="215">
        <f>RANK(K28, K$27:$K$41)</f>
        <v>5</v>
      </c>
      <c r="N28" s="460"/>
      <c r="O28" s="460"/>
      <c r="P28" s="209">
        <v>24</v>
      </c>
      <c r="Q28" s="213">
        <v>1692.1400778210118</v>
      </c>
      <c r="R28" s="214">
        <f t="shared" si="20"/>
        <v>70.505836575875492</v>
      </c>
      <c r="S28" s="211">
        <f t="shared" ref="S28:S36" si="28">RANK(R28, R$27:R$41)</f>
        <v>5</v>
      </c>
      <c r="T28" s="501"/>
      <c r="U28" s="209">
        <v>24</v>
      </c>
      <c r="V28" s="213">
        <v>1692.2779922779898</v>
      </c>
      <c r="W28" s="214">
        <f t="shared" si="21"/>
        <v>70.511583011582914</v>
      </c>
      <c r="X28" s="211">
        <f t="shared" ref="X28:X36" si="29">RANK(W28, W$27:W$41)</f>
        <v>5</v>
      </c>
      <c r="Y28" s="501"/>
      <c r="Z28" s="209">
        <v>24</v>
      </c>
      <c r="AA28" s="213">
        <v>1692.8196147110305</v>
      </c>
      <c r="AB28" s="214">
        <f t="shared" si="22"/>
        <v>70.534150612959607</v>
      </c>
      <c r="AC28" s="211">
        <f t="shared" ref="AC28:AC36" si="30">RANK(AB28, AB$27:AB$41)</f>
        <v>5</v>
      </c>
      <c r="AD28" s="501"/>
      <c r="AE28" s="209">
        <v>24</v>
      </c>
      <c r="AF28" s="213">
        <v>1692.6727973894972</v>
      </c>
      <c r="AG28" s="214">
        <f t="shared" si="23"/>
        <v>70.528033224562378</v>
      </c>
      <c r="AH28" s="211">
        <f t="shared" ref="AH28:AH36" si="31">RANK(AG28, AG$27:AG$41)</f>
        <v>5</v>
      </c>
      <c r="AI28" s="501"/>
      <c r="AJ28" s="209">
        <v>24</v>
      </c>
      <c r="AK28" s="213">
        <v>1691.7618761274778</v>
      </c>
      <c r="AL28" s="214">
        <f t="shared" si="24"/>
        <v>70.49007817197824</v>
      </c>
      <c r="AM28" s="211">
        <f t="shared" ref="AM28:AM36" si="32">RANK(AL28, AL$27:AL$41)</f>
        <v>5</v>
      </c>
      <c r="AN28" s="501"/>
      <c r="AO28" s="209">
        <v>24</v>
      </c>
      <c r="AP28" s="213">
        <v>1690.615384615385</v>
      </c>
      <c r="AQ28" s="214">
        <f t="shared" si="25"/>
        <v>70.442307692307708</v>
      </c>
      <c r="AR28" s="211">
        <f t="shared" ref="AR28:AR36" si="33">RANK(AQ28, AQ$27:AQ$41)</f>
        <v>5</v>
      </c>
      <c r="AS28" s="501"/>
      <c r="AT28" s="209">
        <v>24</v>
      </c>
      <c r="AU28" s="213">
        <v>1691.4241665060692</v>
      </c>
      <c r="AV28" s="214">
        <f t="shared" si="26"/>
        <v>70.476006937752885</v>
      </c>
      <c r="AW28" s="211">
        <f t="shared" ref="AW28:AW36" si="34">RANK(AV28, AV$27:AV$41)</f>
        <v>5</v>
      </c>
      <c r="AX28" s="501"/>
    </row>
    <row r="29" spans="2:50" ht="14.25" hidden="1" customHeight="1" outlineLevel="1">
      <c r="B29" s="460"/>
      <c r="C29" s="209">
        <v>3</v>
      </c>
      <c r="D29" s="212" t="s">
        <v>277</v>
      </c>
      <c r="E29" s="213">
        <v>14</v>
      </c>
      <c r="F29" s="209">
        <v>2000</v>
      </c>
      <c r="G29" s="214">
        <f t="shared" si="19"/>
        <v>142.85714285714286</v>
      </c>
      <c r="H29" s="501"/>
      <c r="I29" s="215">
        <f t="shared" si="27"/>
        <v>14</v>
      </c>
      <c r="J29" s="215">
        <f t="shared" si="27"/>
        <v>1652.0369742871619</v>
      </c>
      <c r="K29" s="216">
        <f t="shared" si="27"/>
        <v>118.00264102051156</v>
      </c>
      <c r="L29" s="502"/>
      <c r="M29" s="215">
        <f>RANK(K29, K$27:$K$41)</f>
        <v>1</v>
      </c>
      <c r="N29" s="460"/>
      <c r="O29" s="460"/>
      <c r="P29" s="209">
        <v>14</v>
      </c>
      <c r="Q29" s="213">
        <v>1651.3603818615688</v>
      </c>
      <c r="R29" s="214">
        <f t="shared" si="20"/>
        <v>117.95431299011206</v>
      </c>
      <c r="S29" s="211">
        <f t="shared" si="28"/>
        <v>1</v>
      </c>
      <c r="T29" s="501"/>
      <c r="U29" s="209">
        <v>14</v>
      </c>
      <c r="V29" s="213">
        <v>1652.0076481835565</v>
      </c>
      <c r="W29" s="214">
        <f t="shared" si="21"/>
        <v>118.00054629882547</v>
      </c>
      <c r="X29" s="211">
        <f t="shared" si="29"/>
        <v>1</v>
      </c>
      <c r="Y29" s="501"/>
      <c r="Z29" s="209">
        <v>14</v>
      </c>
      <c r="AA29" s="213">
        <v>1652.0792079207915</v>
      </c>
      <c r="AB29" s="214">
        <f t="shared" si="22"/>
        <v>118.00565770862796</v>
      </c>
      <c r="AC29" s="211">
        <f t="shared" si="30"/>
        <v>1</v>
      </c>
      <c r="AD29" s="501"/>
      <c r="AE29" s="209">
        <v>14</v>
      </c>
      <c r="AF29" s="213">
        <v>1651.9951632406326</v>
      </c>
      <c r="AG29" s="214">
        <f t="shared" si="23"/>
        <v>117.99965451718803</v>
      </c>
      <c r="AH29" s="211">
        <f t="shared" si="31"/>
        <v>1</v>
      </c>
      <c r="AI29" s="501"/>
      <c r="AJ29" s="209">
        <v>14</v>
      </c>
      <c r="AK29" s="213">
        <v>1652.0833333333362</v>
      </c>
      <c r="AL29" s="214">
        <f t="shared" si="24"/>
        <v>118.00595238095259</v>
      </c>
      <c r="AM29" s="211">
        <f t="shared" si="32"/>
        <v>1</v>
      </c>
      <c r="AN29" s="501"/>
      <c r="AO29" s="209">
        <v>14</v>
      </c>
      <c r="AP29" s="213">
        <v>1651.9981626090967</v>
      </c>
      <c r="AQ29" s="214">
        <f t="shared" si="25"/>
        <v>117.99986875779261</v>
      </c>
      <c r="AR29" s="211">
        <f t="shared" si="33"/>
        <v>1</v>
      </c>
      <c r="AS29" s="501"/>
      <c r="AT29" s="209">
        <v>14</v>
      </c>
      <c r="AU29" s="213">
        <v>1652.7349228611511</v>
      </c>
      <c r="AV29" s="214">
        <f t="shared" si="26"/>
        <v>118.05249449008222</v>
      </c>
      <c r="AW29" s="211">
        <f t="shared" si="34"/>
        <v>1</v>
      </c>
      <c r="AX29" s="501"/>
    </row>
    <row r="30" spans="2:50" ht="14.25" hidden="1" customHeight="1" outlineLevel="1">
      <c r="B30" s="460"/>
      <c r="C30" s="209">
        <v>4</v>
      </c>
      <c r="D30" s="212" t="s">
        <v>281</v>
      </c>
      <c r="E30" s="213">
        <v>25</v>
      </c>
      <c r="F30" s="209">
        <v>2000</v>
      </c>
      <c r="G30" s="214">
        <f t="shared" si="19"/>
        <v>80</v>
      </c>
      <c r="H30" s="501"/>
      <c r="I30" s="215">
        <f t="shared" si="27"/>
        <v>25</v>
      </c>
      <c r="J30" s="215">
        <f t="shared" si="27"/>
        <v>1718.6439557641947</v>
      </c>
      <c r="K30" s="216">
        <f t="shared" si="27"/>
        <v>68.745758230567773</v>
      </c>
      <c r="L30" s="502"/>
      <c r="M30" s="215">
        <f>RANK(K30, K$27:$K$41)</f>
        <v>7</v>
      </c>
      <c r="N30" s="460"/>
      <c r="O30" s="460"/>
      <c r="P30" s="209">
        <v>25</v>
      </c>
      <c r="Q30" s="213">
        <v>1717.2827172827181</v>
      </c>
      <c r="R30" s="214">
        <f t="shared" si="20"/>
        <v>68.69130869130872</v>
      </c>
      <c r="S30" s="211">
        <f t="shared" si="28"/>
        <v>7</v>
      </c>
      <c r="T30" s="501"/>
      <c r="U30" s="209">
        <v>25</v>
      </c>
      <c r="V30" s="213">
        <v>1719.1764705882342</v>
      </c>
      <c r="W30" s="214">
        <f t="shared" si="21"/>
        <v>68.767058823529368</v>
      </c>
      <c r="X30" s="211">
        <f t="shared" si="29"/>
        <v>7</v>
      </c>
      <c r="Y30" s="501"/>
      <c r="Z30" s="209">
        <v>25</v>
      </c>
      <c r="AA30" s="213">
        <v>1719.8684210526324</v>
      </c>
      <c r="AB30" s="214">
        <f t="shared" si="22"/>
        <v>68.794736842105294</v>
      </c>
      <c r="AC30" s="211">
        <f t="shared" si="30"/>
        <v>7</v>
      </c>
      <c r="AD30" s="501"/>
      <c r="AE30" s="209">
        <v>25</v>
      </c>
      <c r="AF30" s="213">
        <v>1718.4793388429755</v>
      </c>
      <c r="AG30" s="214">
        <f t="shared" si="23"/>
        <v>68.739173553719013</v>
      </c>
      <c r="AH30" s="211">
        <f t="shared" si="31"/>
        <v>7</v>
      </c>
      <c r="AI30" s="501"/>
      <c r="AJ30" s="209">
        <v>25</v>
      </c>
      <c r="AK30" s="213">
        <v>1718.2935153583626</v>
      </c>
      <c r="AL30" s="214">
        <f t="shared" si="24"/>
        <v>68.731740614334498</v>
      </c>
      <c r="AM30" s="211">
        <f t="shared" si="32"/>
        <v>7</v>
      </c>
      <c r="AN30" s="501"/>
      <c r="AO30" s="209">
        <v>25</v>
      </c>
      <c r="AP30" s="213">
        <v>1718.2712369597614</v>
      </c>
      <c r="AQ30" s="214">
        <f t="shared" si="25"/>
        <v>68.730849478390454</v>
      </c>
      <c r="AR30" s="211">
        <f t="shared" si="33"/>
        <v>7</v>
      </c>
      <c r="AS30" s="501"/>
      <c r="AT30" s="209">
        <v>25</v>
      </c>
      <c r="AU30" s="213">
        <v>1719.135990264678</v>
      </c>
      <c r="AV30" s="214">
        <f t="shared" si="26"/>
        <v>68.765439610587123</v>
      </c>
      <c r="AW30" s="211">
        <f t="shared" si="34"/>
        <v>7</v>
      </c>
      <c r="AX30" s="501"/>
    </row>
    <row r="31" spans="2:50" ht="14.25" hidden="1" customHeight="1" outlineLevel="1">
      <c r="B31" s="460"/>
      <c r="C31" s="209">
        <v>5</v>
      </c>
      <c r="D31" s="212" t="s">
        <v>275</v>
      </c>
      <c r="E31" s="213">
        <v>25</v>
      </c>
      <c r="F31" s="209">
        <v>2000</v>
      </c>
      <c r="G31" s="214">
        <f t="shared" si="19"/>
        <v>80</v>
      </c>
      <c r="H31" s="501"/>
      <c r="I31" s="215">
        <f t="shared" si="27"/>
        <v>25</v>
      </c>
      <c r="J31" s="215">
        <f t="shared" si="27"/>
        <v>1740.1109489881253</v>
      </c>
      <c r="K31" s="216">
        <f t="shared" si="27"/>
        <v>69.604437959525015</v>
      </c>
      <c r="L31" s="502"/>
      <c r="M31" s="215">
        <f>RANK(K31, K$27:$K$41)</f>
        <v>6</v>
      </c>
      <c r="N31" s="460"/>
      <c r="O31" s="460"/>
      <c r="P31" s="209">
        <v>25</v>
      </c>
      <c r="Q31" s="213">
        <v>1740.6443805778247</v>
      </c>
      <c r="R31" s="214">
        <f t="shared" si="20"/>
        <v>69.625775223112981</v>
      </c>
      <c r="S31" s="211">
        <f t="shared" si="28"/>
        <v>6</v>
      </c>
      <c r="T31" s="501"/>
      <c r="U31" s="209">
        <v>25</v>
      </c>
      <c r="V31" s="213">
        <v>1741.1447811447813</v>
      </c>
      <c r="W31" s="214">
        <f t="shared" si="21"/>
        <v>69.645791245791258</v>
      </c>
      <c r="X31" s="211">
        <f t="shared" si="29"/>
        <v>6</v>
      </c>
      <c r="Y31" s="501"/>
      <c r="Z31" s="209">
        <v>25</v>
      </c>
      <c r="AA31" s="213">
        <v>1742.0795764744789</v>
      </c>
      <c r="AB31" s="214">
        <f t="shared" si="22"/>
        <v>69.683183058979154</v>
      </c>
      <c r="AC31" s="211">
        <f t="shared" si="30"/>
        <v>6</v>
      </c>
      <c r="AD31" s="501"/>
      <c r="AE31" s="209">
        <v>25</v>
      </c>
      <c r="AF31" s="213">
        <v>1740.7670454545444</v>
      </c>
      <c r="AG31" s="214">
        <f t="shared" si="23"/>
        <v>69.63068181818177</v>
      </c>
      <c r="AH31" s="211">
        <f t="shared" si="31"/>
        <v>6</v>
      </c>
      <c r="AI31" s="501"/>
      <c r="AJ31" s="209">
        <v>25</v>
      </c>
      <c r="AK31" s="213">
        <v>1738.5895117540663</v>
      </c>
      <c r="AL31" s="214">
        <f t="shared" si="24"/>
        <v>69.543580470162652</v>
      </c>
      <c r="AM31" s="211">
        <f t="shared" si="32"/>
        <v>6</v>
      </c>
      <c r="AN31" s="501"/>
      <c r="AO31" s="209">
        <v>25</v>
      </c>
      <c r="AP31" s="213">
        <v>1738.6681747490468</v>
      </c>
      <c r="AQ31" s="214">
        <f t="shared" si="25"/>
        <v>69.546726989961869</v>
      </c>
      <c r="AR31" s="211">
        <f t="shared" si="33"/>
        <v>6</v>
      </c>
      <c r="AS31" s="501"/>
      <c r="AT31" s="209">
        <v>25</v>
      </c>
      <c r="AU31" s="213">
        <v>1738.8831727621355</v>
      </c>
      <c r="AV31" s="214">
        <f t="shared" si="26"/>
        <v>69.555326910485419</v>
      </c>
      <c r="AW31" s="211">
        <f t="shared" si="34"/>
        <v>6</v>
      </c>
      <c r="AX31" s="501"/>
    </row>
    <row r="32" spans="2:50" ht="14.25" hidden="1" customHeight="1" outlineLevel="1">
      <c r="B32" s="460"/>
      <c r="C32" s="209">
        <v>6</v>
      </c>
      <c r="D32" s="212" t="s">
        <v>274</v>
      </c>
      <c r="E32" s="213">
        <v>21</v>
      </c>
      <c r="F32" s="209">
        <v>2000</v>
      </c>
      <c r="G32" s="214">
        <f t="shared" si="19"/>
        <v>95.238095238095241</v>
      </c>
      <c r="H32" s="501"/>
      <c r="I32" s="215">
        <f t="shared" si="27"/>
        <v>21</v>
      </c>
      <c r="J32" s="215">
        <f t="shared" si="27"/>
        <v>1672.4161617206926</v>
      </c>
      <c r="K32" s="216">
        <f t="shared" si="27"/>
        <v>79.638864843842512</v>
      </c>
      <c r="L32" s="502"/>
      <c r="M32" s="215">
        <f>RANK(K32, K$27:$K$41)</f>
        <v>3</v>
      </c>
      <c r="N32" s="460"/>
      <c r="O32" s="460"/>
      <c r="P32" s="209">
        <v>21</v>
      </c>
      <c r="Q32" s="213">
        <v>1671.5492957746462</v>
      </c>
      <c r="R32" s="214">
        <f t="shared" si="20"/>
        <v>79.597585513078386</v>
      </c>
      <c r="S32" s="211">
        <f t="shared" si="28"/>
        <v>3</v>
      </c>
      <c r="T32" s="501"/>
      <c r="U32" s="209">
        <v>21</v>
      </c>
      <c r="V32" s="213">
        <v>1672.5237284010698</v>
      </c>
      <c r="W32" s="214">
        <f t="shared" si="21"/>
        <v>79.643987066717614</v>
      </c>
      <c r="X32" s="211">
        <f t="shared" si="29"/>
        <v>3</v>
      </c>
      <c r="Y32" s="501"/>
      <c r="Z32" s="209">
        <v>21</v>
      </c>
      <c r="AA32" s="213">
        <v>1673.0290456431535</v>
      </c>
      <c r="AB32" s="214">
        <f t="shared" si="22"/>
        <v>79.668049792531122</v>
      </c>
      <c r="AC32" s="211">
        <f t="shared" si="30"/>
        <v>3</v>
      </c>
      <c r="AD32" s="501"/>
      <c r="AE32" s="209">
        <v>21</v>
      </c>
      <c r="AF32" s="213">
        <v>1672.3404255319147</v>
      </c>
      <c r="AG32" s="214">
        <f t="shared" si="23"/>
        <v>79.635258358662597</v>
      </c>
      <c r="AH32" s="211">
        <f t="shared" si="31"/>
        <v>3</v>
      </c>
      <c r="AI32" s="501"/>
      <c r="AJ32" s="209">
        <v>21</v>
      </c>
      <c r="AK32" s="213">
        <v>1672.7638190954792</v>
      </c>
      <c r="AL32" s="214">
        <f t="shared" si="24"/>
        <v>79.655419956927588</v>
      </c>
      <c r="AM32" s="211">
        <f t="shared" si="32"/>
        <v>3</v>
      </c>
      <c r="AN32" s="501"/>
      <c r="AO32" s="209">
        <v>21</v>
      </c>
      <c r="AP32" s="213">
        <v>1672.0941176470585</v>
      </c>
      <c r="AQ32" s="214">
        <f t="shared" si="25"/>
        <v>79.623529411764693</v>
      </c>
      <c r="AR32" s="211">
        <f t="shared" si="33"/>
        <v>3</v>
      </c>
      <c r="AS32" s="501"/>
      <c r="AT32" s="209">
        <v>21</v>
      </c>
      <c r="AU32" s="213">
        <v>1672.6126999515272</v>
      </c>
      <c r="AV32" s="214">
        <f t="shared" si="26"/>
        <v>79.648223807215587</v>
      </c>
      <c r="AW32" s="211">
        <f t="shared" si="34"/>
        <v>3</v>
      </c>
      <c r="AX32" s="501"/>
    </row>
    <row r="33" spans="1:50" ht="14.25" hidden="1" customHeight="1" outlineLevel="1">
      <c r="B33" s="460"/>
      <c r="C33" s="209">
        <v>7</v>
      </c>
      <c r="D33" s="212" t="s">
        <v>282</v>
      </c>
      <c r="E33" s="213">
        <v>25</v>
      </c>
      <c r="F33" s="209">
        <v>2000</v>
      </c>
      <c r="G33" s="214">
        <f t="shared" si="19"/>
        <v>80</v>
      </c>
      <c r="H33" s="501"/>
      <c r="I33" s="215">
        <f t="shared" si="27"/>
        <v>25</v>
      </c>
      <c r="J33" s="215">
        <f t="shared" si="27"/>
        <v>1695.975321949119</v>
      </c>
      <c r="K33" s="216">
        <f t="shared" si="27"/>
        <v>67.839012877964777</v>
      </c>
      <c r="L33" s="502"/>
      <c r="M33" s="215">
        <f>RANK(K33, K$27:$K$41)</f>
        <v>8</v>
      </c>
      <c r="N33" s="460"/>
      <c r="O33" s="460"/>
      <c r="P33" s="209">
        <v>25</v>
      </c>
      <c r="Q33" s="213">
        <v>1695.6521739130446</v>
      </c>
      <c r="R33" s="214">
        <f t="shared" si="20"/>
        <v>67.826086956521792</v>
      </c>
      <c r="S33" s="211">
        <f t="shared" si="28"/>
        <v>8</v>
      </c>
      <c r="T33" s="501"/>
      <c r="U33" s="209">
        <v>25</v>
      </c>
      <c r="V33" s="213">
        <v>1695.8166189111721</v>
      </c>
      <c r="W33" s="214">
        <f t="shared" si="21"/>
        <v>67.832664756446889</v>
      </c>
      <c r="X33" s="211">
        <f t="shared" si="29"/>
        <v>8</v>
      </c>
      <c r="Y33" s="501"/>
      <c r="Z33" s="209">
        <v>25</v>
      </c>
      <c r="AA33" s="213">
        <v>1697.1266182507109</v>
      </c>
      <c r="AB33" s="214">
        <f t="shared" si="22"/>
        <v>67.885064730028432</v>
      </c>
      <c r="AC33" s="211">
        <f t="shared" si="30"/>
        <v>8</v>
      </c>
      <c r="AD33" s="501"/>
      <c r="AE33" s="209">
        <v>25</v>
      </c>
      <c r="AF33" s="213">
        <v>1697.142857142856</v>
      </c>
      <c r="AG33" s="214">
        <f t="shared" si="23"/>
        <v>67.885714285714243</v>
      </c>
      <c r="AH33" s="211">
        <f t="shared" si="31"/>
        <v>8</v>
      </c>
      <c r="AI33" s="501"/>
      <c r="AJ33" s="209">
        <v>25</v>
      </c>
      <c r="AK33" s="213">
        <v>1695.017709563163</v>
      </c>
      <c r="AL33" s="214">
        <f t="shared" si="24"/>
        <v>67.800708382526523</v>
      </c>
      <c r="AM33" s="211">
        <f t="shared" si="32"/>
        <v>8</v>
      </c>
      <c r="AN33" s="501"/>
      <c r="AO33" s="209">
        <v>25</v>
      </c>
      <c r="AP33" s="213">
        <v>1695.8720930232564</v>
      </c>
      <c r="AQ33" s="214">
        <f t="shared" si="25"/>
        <v>67.83488372093025</v>
      </c>
      <c r="AR33" s="211">
        <f t="shared" si="33"/>
        <v>8</v>
      </c>
      <c r="AS33" s="501"/>
      <c r="AT33" s="209">
        <v>25</v>
      </c>
      <c r="AU33" s="213">
        <v>1695.1991828396315</v>
      </c>
      <c r="AV33" s="214">
        <f t="shared" si="26"/>
        <v>67.807967313585266</v>
      </c>
      <c r="AW33" s="211">
        <f t="shared" si="34"/>
        <v>8</v>
      </c>
      <c r="AX33" s="501"/>
    </row>
    <row r="34" spans="1:50" ht="14.25" hidden="1" customHeight="1" outlineLevel="1">
      <c r="B34" s="460"/>
      <c r="C34" s="209">
        <v>8</v>
      </c>
      <c r="D34" s="212" t="s">
        <v>272</v>
      </c>
      <c r="E34" s="213">
        <v>19</v>
      </c>
      <c r="F34" s="209">
        <v>2000</v>
      </c>
      <c r="G34" s="214">
        <f t="shared" si="19"/>
        <v>105.26315789473684</v>
      </c>
      <c r="H34" s="501"/>
      <c r="I34" s="215">
        <f t="shared" si="27"/>
        <v>19</v>
      </c>
      <c r="J34" s="215">
        <f t="shared" si="27"/>
        <v>1685.837199992947</v>
      </c>
      <c r="K34" s="216">
        <f t="shared" si="27"/>
        <v>88.728273683839305</v>
      </c>
      <c r="L34" s="502"/>
      <c r="M34" s="215">
        <f>RANK(K34, K$27:$K$41)</f>
        <v>2</v>
      </c>
      <c r="N34" s="460"/>
      <c r="O34" s="460"/>
      <c r="P34" s="209">
        <v>19</v>
      </c>
      <c r="Q34" s="213">
        <v>1687.1866295264626</v>
      </c>
      <c r="R34" s="214">
        <f t="shared" si="20"/>
        <v>88.799296290866451</v>
      </c>
      <c r="S34" s="211">
        <f t="shared" si="28"/>
        <v>2</v>
      </c>
      <c r="T34" s="501"/>
      <c r="U34" s="209">
        <v>19</v>
      </c>
      <c r="V34" s="213">
        <v>1687.5371900826451</v>
      </c>
      <c r="W34" s="214">
        <f t="shared" si="21"/>
        <v>88.817746846455009</v>
      </c>
      <c r="X34" s="211">
        <f t="shared" si="29"/>
        <v>2</v>
      </c>
      <c r="Y34" s="501"/>
      <c r="Z34" s="209">
        <v>19</v>
      </c>
      <c r="AA34" s="213">
        <v>1687.6204067071005</v>
      </c>
      <c r="AB34" s="214">
        <f t="shared" si="22"/>
        <v>88.822126668794766</v>
      </c>
      <c r="AC34" s="211">
        <f t="shared" si="30"/>
        <v>2</v>
      </c>
      <c r="AD34" s="501"/>
      <c r="AE34" s="209">
        <v>19</v>
      </c>
      <c r="AF34" s="213">
        <v>1686.806411837237</v>
      </c>
      <c r="AG34" s="214">
        <f t="shared" si="23"/>
        <v>88.779284833538782</v>
      </c>
      <c r="AH34" s="211">
        <f t="shared" si="31"/>
        <v>2</v>
      </c>
      <c r="AI34" s="501"/>
      <c r="AJ34" s="209">
        <v>19</v>
      </c>
      <c r="AK34" s="213">
        <v>1684.0062111801255</v>
      </c>
      <c r="AL34" s="214">
        <f t="shared" si="24"/>
        <v>88.631905851585557</v>
      </c>
      <c r="AM34" s="211">
        <f t="shared" si="32"/>
        <v>2</v>
      </c>
      <c r="AN34" s="501"/>
      <c r="AO34" s="209">
        <v>19</v>
      </c>
      <c r="AP34" s="213">
        <v>1684.1147655703294</v>
      </c>
      <c r="AQ34" s="214">
        <f t="shared" si="25"/>
        <v>88.637619240543657</v>
      </c>
      <c r="AR34" s="211">
        <f t="shared" si="33"/>
        <v>2</v>
      </c>
      <c r="AS34" s="501"/>
      <c r="AT34" s="209">
        <v>19</v>
      </c>
      <c r="AU34" s="213">
        <v>1683.5887850467277</v>
      </c>
      <c r="AV34" s="214">
        <f t="shared" si="26"/>
        <v>88.609936055090927</v>
      </c>
      <c r="AW34" s="211">
        <f t="shared" si="34"/>
        <v>2</v>
      </c>
      <c r="AX34" s="501"/>
    </row>
    <row r="35" spans="1:50" ht="14.25" hidden="1" customHeight="1" outlineLevel="1">
      <c r="B35" s="460"/>
      <c r="C35" s="209">
        <v>9</v>
      </c>
      <c r="D35" s="212" t="s">
        <v>271</v>
      </c>
      <c r="E35" s="213">
        <v>23</v>
      </c>
      <c r="F35" s="209">
        <v>2000</v>
      </c>
      <c r="G35" s="214">
        <f t="shared" si="19"/>
        <v>86.956521739130437</v>
      </c>
      <c r="H35" s="501"/>
      <c r="I35" s="215">
        <f t="shared" si="27"/>
        <v>23</v>
      </c>
      <c r="J35" s="215">
        <f t="shared" si="27"/>
        <v>1694.139456432908</v>
      </c>
      <c r="K35" s="216">
        <f t="shared" si="27"/>
        <v>73.658237236213395</v>
      </c>
      <c r="L35" s="502"/>
      <c r="M35" s="215">
        <f>RANK(K35, K$27:$K$41)</f>
        <v>4</v>
      </c>
      <c r="N35" s="460"/>
      <c r="O35" s="460"/>
      <c r="P35" s="209">
        <v>23</v>
      </c>
      <c r="Q35" s="213">
        <v>1694.8140652668851</v>
      </c>
      <c r="R35" s="214">
        <f t="shared" si="20"/>
        <v>73.687568055081968</v>
      </c>
      <c r="S35" s="211">
        <f t="shared" si="28"/>
        <v>4</v>
      </c>
      <c r="T35" s="501"/>
      <c r="U35" s="209">
        <v>23</v>
      </c>
      <c r="V35" s="213">
        <v>1695</v>
      </c>
      <c r="W35" s="214">
        <f t="shared" si="21"/>
        <v>73.695652173913047</v>
      </c>
      <c r="X35" s="211">
        <f t="shared" si="29"/>
        <v>4</v>
      </c>
      <c r="Y35" s="501"/>
      <c r="Z35" s="209">
        <v>23</v>
      </c>
      <c r="AA35" s="213">
        <v>1695.3150242326333</v>
      </c>
      <c r="AB35" s="214">
        <f t="shared" si="22"/>
        <v>73.709348879679709</v>
      </c>
      <c r="AC35" s="211">
        <f t="shared" si="30"/>
        <v>4</v>
      </c>
      <c r="AD35" s="501"/>
      <c r="AE35" s="209">
        <v>23</v>
      </c>
      <c r="AF35" s="213">
        <v>1694.3492526430894</v>
      </c>
      <c r="AG35" s="214">
        <f t="shared" si="23"/>
        <v>73.667358810569098</v>
      </c>
      <c r="AH35" s="211">
        <f t="shared" si="31"/>
        <v>4</v>
      </c>
      <c r="AI35" s="501"/>
      <c r="AJ35" s="209">
        <v>23</v>
      </c>
      <c r="AK35" s="213">
        <v>1693.379790940766</v>
      </c>
      <c r="AL35" s="214">
        <f t="shared" si="24"/>
        <v>73.625208301772432</v>
      </c>
      <c r="AM35" s="211">
        <f t="shared" si="32"/>
        <v>4</v>
      </c>
      <c r="AN35" s="501"/>
      <c r="AO35" s="209">
        <v>23</v>
      </c>
      <c r="AP35" s="213">
        <v>1692.9274004683841</v>
      </c>
      <c r="AQ35" s="214">
        <f t="shared" si="25"/>
        <v>73.605539150799316</v>
      </c>
      <c r="AR35" s="211">
        <f t="shared" si="33"/>
        <v>4</v>
      </c>
      <c r="AS35" s="501"/>
      <c r="AT35" s="209">
        <v>23</v>
      </c>
      <c r="AU35" s="213">
        <v>1693.1906614785989</v>
      </c>
      <c r="AV35" s="214">
        <f t="shared" si="26"/>
        <v>73.616985281678211</v>
      </c>
      <c r="AW35" s="211">
        <f t="shared" si="34"/>
        <v>4</v>
      </c>
      <c r="AX35" s="501"/>
    </row>
    <row r="36" spans="1:50" ht="14.25" hidden="1" customHeight="1" outlineLevel="1">
      <c r="B36" s="460"/>
      <c r="C36" s="209">
        <v>10</v>
      </c>
      <c r="D36" s="212" t="s">
        <v>270</v>
      </c>
      <c r="E36" s="213">
        <v>26</v>
      </c>
      <c r="F36" s="209">
        <v>2000</v>
      </c>
      <c r="G36" s="214">
        <f t="shared" si="19"/>
        <v>76.92307692307692</v>
      </c>
      <c r="H36" s="501"/>
      <c r="I36" s="215">
        <f t="shared" si="27"/>
        <v>26</v>
      </c>
      <c r="J36" s="215">
        <f t="shared" si="27"/>
        <v>1698.330265914891</v>
      </c>
      <c r="K36" s="216">
        <f t="shared" si="27"/>
        <v>65.320394842880432</v>
      </c>
      <c r="L36" s="502"/>
      <c r="M36" s="215">
        <f>RANK(K36, K$27:$K$41)</f>
        <v>10</v>
      </c>
      <c r="N36" s="460"/>
      <c r="O36" s="460"/>
      <c r="P36" s="209">
        <v>26</v>
      </c>
      <c r="Q36" s="213">
        <v>1697.2239747634071</v>
      </c>
      <c r="R36" s="214">
        <f t="shared" si="20"/>
        <v>65.277845183207972</v>
      </c>
      <c r="S36" s="211">
        <f t="shared" si="28"/>
        <v>10</v>
      </c>
      <c r="T36" s="501"/>
      <c r="U36" s="209">
        <v>26</v>
      </c>
      <c r="V36" s="213">
        <v>1697.8815080789946</v>
      </c>
      <c r="W36" s="214">
        <f t="shared" si="21"/>
        <v>65.303134926115177</v>
      </c>
      <c r="X36" s="211">
        <f t="shared" si="29"/>
        <v>10</v>
      </c>
      <c r="Y36" s="501"/>
      <c r="Z36" s="209">
        <v>26</v>
      </c>
      <c r="AA36" s="213">
        <v>1697.9591836734694</v>
      </c>
      <c r="AB36" s="214">
        <f t="shared" si="22"/>
        <v>65.306122448979593</v>
      </c>
      <c r="AC36" s="211">
        <f t="shared" si="30"/>
        <v>10</v>
      </c>
      <c r="AD36" s="501"/>
      <c r="AE36" s="209">
        <v>26</v>
      </c>
      <c r="AF36" s="213">
        <v>1698.4312807305084</v>
      </c>
      <c r="AG36" s="214">
        <f t="shared" si="23"/>
        <v>65.324280028096481</v>
      </c>
      <c r="AH36" s="211">
        <f t="shared" si="31"/>
        <v>10</v>
      </c>
      <c r="AI36" s="501"/>
      <c r="AJ36" s="209">
        <v>26</v>
      </c>
      <c r="AK36" s="213">
        <v>1698.4979069194778</v>
      </c>
      <c r="AL36" s="214">
        <f t="shared" si="24"/>
        <v>65.32684257382607</v>
      </c>
      <c r="AM36" s="211">
        <f t="shared" si="32"/>
        <v>10</v>
      </c>
      <c r="AN36" s="501"/>
      <c r="AO36" s="209">
        <v>26</v>
      </c>
      <c r="AP36" s="213">
        <v>1699.2954828014917</v>
      </c>
      <c r="AQ36" s="214">
        <f t="shared" si="25"/>
        <v>65.357518569288146</v>
      </c>
      <c r="AR36" s="211">
        <f t="shared" si="33"/>
        <v>10</v>
      </c>
      <c r="AS36" s="501"/>
      <c r="AT36" s="209">
        <v>26</v>
      </c>
      <c r="AU36" s="213">
        <v>1699.0225244368892</v>
      </c>
      <c r="AV36" s="214">
        <f t="shared" si="26"/>
        <v>65.347020170649586</v>
      </c>
      <c r="AW36" s="211">
        <f t="shared" si="34"/>
        <v>10</v>
      </c>
      <c r="AX36" s="501"/>
    </row>
    <row r="37" spans="1:50" ht="14.25" hidden="1" customHeight="1" outlineLevel="1">
      <c r="B37" s="460"/>
      <c r="C37" s="209">
        <v>11</v>
      </c>
      <c r="D37" s="212"/>
      <c r="E37" s="213"/>
      <c r="F37" s="209"/>
      <c r="G37" s="214"/>
      <c r="H37" s="501"/>
      <c r="I37" s="215"/>
      <c r="J37" s="215"/>
      <c r="K37" s="216"/>
      <c r="L37" s="502"/>
      <c r="M37" s="215"/>
      <c r="N37" s="460"/>
      <c r="O37" s="460"/>
      <c r="P37" s="209"/>
      <c r="Q37" s="213"/>
      <c r="R37" s="209"/>
      <c r="S37" s="211"/>
      <c r="T37" s="501"/>
      <c r="U37" s="209"/>
      <c r="V37" s="213"/>
      <c r="W37" s="214"/>
      <c r="X37" s="211"/>
      <c r="Y37" s="501"/>
      <c r="Z37" s="209"/>
      <c r="AA37" s="213"/>
      <c r="AB37" s="214"/>
      <c r="AC37" s="211"/>
      <c r="AD37" s="501"/>
      <c r="AE37" s="209"/>
      <c r="AF37" s="213"/>
      <c r="AG37" s="214"/>
      <c r="AH37" s="211"/>
      <c r="AI37" s="501"/>
      <c r="AJ37" s="209"/>
      <c r="AK37" s="213"/>
      <c r="AL37" s="214"/>
      <c r="AM37" s="211"/>
      <c r="AN37" s="501"/>
      <c r="AO37" s="209"/>
      <c r="AP37" s="213"/>
      <c r="AQ37" s="214"/>
      <c r="AR37" s="211"/>
      <c r="AS37" s="501"/>
      <c r="AT37" s="209"/>
      <c r="AU37" s="213"/>
      <c r="AV37" s="214"/>
      <c r="AW37" s="211"/>
      <c r="AX37" s="501"/>
    </row>
    <row r="38" spans="1:50" ht="14.25" hidden="1" customHeight="1" outlineLevel="1">
      <c r="B38" s="460"/>
      <c r="C38" s="209">
        <v>12</v>
      </c>
      <c r="D38" s="212"/>
      <c r="E38" s="213"/>
      <c r="F38" s="209"/>
      <c r="G38" s="214"/>
      <c r="H38" s="501"/>
      <c r="I38" s="215"/>
      <c r="J38" s="215"/>
      <c r="K38" s="216"/>
      <c r="L38" s="502"/>
      <c r="M38" s="215"/>
      <c r="N38" s="460"/>
      <c r="O38" s="460"/>
      <c r="P38" s="209"/>
      <c r="Q38" s="213"/>
      <c r="R38" s="209"/>
      <c r="S38" s="211"/>
      <c r="T38" s="501"/>
      <c r="U38" s="209"/>
      <c r="V38" s="213"/>
      <c r="W38" s="214"/>
      <c r="X38" s="211"/>
      <c r="Y38" s="501"/>
      <c r="Z38" s="209"/>
      <c r="AA38" s="213"/>
      <c r="AB38" s="214"/>
      <c r="AC38" s="211"/>
      <c r="AD38" s="501"/>
      <c r="AE38" s="209"/>
      <c r="AF38" s="213"/>
      <c r="AG38" s="214"/>
      <c r="AH38" s="211"/>
      <c r="AI38" s="501"/>
      <c r="AJ38" s="209"/>
      <c r="AK38" s="213"/>
      <c r="AL38" s="214"/>
      <c r="AM38" s="211"/>
      <c r="AN38" s="501"/>
      <c r="AO38" s="209"/>
      <c r="AP38" s="213"/>
      <c r="AQ38" s="214"/>
      <c r="AR38" s="211"/>
      <c r="AS38" s="501"/>
      <c r="AT38" s="209"/>
      <c r="AU38" s="213"/>
      <c r="AV38" s="214"/>
      <c r="AW38" s="211"/>
      <c r="AX38" s="501"/>
    </row>
    <row r="39" spans="1:50" ht="14.25" hidden="1" customHeight="1" outlineLevel="1">
      <c r="B39" s="460"/>
      <c r="C39" s="209">
        <v>13</v>
      </c>
      <c r="D39" s="212"/>
      <c r="E39" s="213"/>
      <c r="F39" s="209"/>
      <c r="G39" s="214"/>
      <c r="H39" s="501"/>
      <c r="I39" s="215"/>
      <c r="J39" s="215"/>
      <c r="K39" s="216"/>
      <c r="L39" s="502"/>
      <c r="M39" s="215"/>
      <c r="N39" s="460"/>
      <c r="O39" s="460"/>
      <c r="P39" s="209"/>
      <c r="Q39" s="213"/>
      <c r="R39" s="209"/>
      <c r="S39" s="211"/>
      <c r="T39" s="501"/>
      <c r="U39" s="209"/>
      <c r="V39" s="213"/>
      <c r="W39" s="214"/>
      <c r="X39" s="211"/>
      <c r="Y39" s="501"/>
      <c r="Z39" s="209"/>
      <c r="AA39" s="213"/>
      <c r="AB39" s="214"/>
      <c r="AC39" s="211"/>
      <c r="AD39" s="501"/>
      <c r="AE39" s="209"/>
      <c r="AF39" s="213"/>
      <c r="AG39" s="214"/>
      <c r="AH39" s="211"/>
      <c r="AI39" s="501"/>
      <c r="AJ39" s="209"/>
      <c r="AK39" s="213"/>
      <c r="AL39" s="214"/>
      <c r="AM39" s="211"/>
      <c r="AN39" s="501"/>
      <c r="AO39" s="209"/>
      <c r="AP39" s="213"/>
      <c r="AQ39" s="214"/>
      <c r="AR39" s="211"/>
      <c r="AS39" s="501"/>
      <c r="AT39" s="209"/>
      <c r="AU39" s="213"/>
      <c r="AV39" s="214"/>
      <c r="AW39" s="211"/>
      <c r="AX39" s="501"/>
    </row>
    <row r="40" spans="1:50" ht="14.25" hidden="1" customHeight="1" outlineLevel="1">
      <c r="B40" s="460"/>
      <c r="C40" s="209">
        <v>14</v>
      </c>
      <c r="D40" s="212"/>
      <c r="E40" s="213"/>
      <c r="F40" s="209"/>
      <c r="G40" s="214"/>
      <c r="H40" s="501"/>
      <c r="I40" s="215"/>
      <c r="J40" s="215"/>
      <c r="K40" s="216"/>
      <c r="L40" s="502"/>
      <c r="M40" s="215"/>
      <c r="N40" s="460"/>
      <c r="O40" s="460"/>
      <c r="P40" s="209"/>
      <c r="Q40" s="213"/>
      <c r="R40" s="209"/>
      <c r="S40" s="211"/>
      <c r="T40" s="501"/>
      <c r="U40" s="209"/>
      <c r="V40" s="213"/>
      <c r="W40" s="214"/>
      <c r="X40" s="211"/>
      <c r="Y40" s="501"/>
      <c r="Z40" s="209"/>
      <c r="AA40" s="213"/>
      <c r="AB40" s="214"/>
      <c r="AC40" s="211"/>
      <c r="AD40" s="501"/>
      <c r="AE40" s="209"/>
      <c r="AF40" s="213"/>
      <c r="AG40" s="214"/>
      <c r="AH40" s="211"/>
      <c r="AI40" s="501"/>
      <c r="AJ40" s="209"/>
      <c r="AK40" s="213"/>
      <c r="AL40" s="214"/>
      <c r="AM40" s="211"/>
      <c r="AN40" s="501"/>
      <c r="AO40" s="209"/>
      <c r="AP40" s="213"/>
      <c r="AQ40" s="214"/>
      <c r="AR40" s="211"/>
      <c r="AS40" s="501"/>
      <c r="AT40" s="209"/>
      <c r="AU40" s="213"/>
      <c r="AV40" s="214"/>
      <c r="AW40" s="211"/>
      <c r="AX40" s="501"/>
    </row>
    <row r="41" spans="1:50" ht="14.25" hidden="1" customHeight="1" outlineLevel="1">
      <c r="B41" s="460"/>
      <c r="C41" s="209">
        <v>15</v>
      </c>
      <c r="D41" s="212"/>
      <c r="E41" s="209"/>
      <c r="F41" s="209"/>
      <c r="G41" s="209"/>
      <c r="H41" s="501"/>
      <c r="I41" s="215"/>
      <c r="J41" s="215"/>
      <c r="K41" s="216"/>
      <c r="L41" s="502"/>
      <c r="M41" s="215"/>
      <c r="N41" s="460"/>
      <c r="O41" s="460"/>
      <c r="P41" s="209"/>
      <c r="Q41" s="213"/>
      <c r="R41" s="214"/>
      <c r="S41" s="211"/>
      <c r="T41" s="501"/>
      <c r="U41" s="209"/>
      <c r="V41" s="213"/>
      <c r="W41" s="214"/>
      <c r="X41" s="211"/>
      <c r="Y41" s="501"/>
      <c r="Z41" s="209"/>
      <c r="AA41" s="213"/>
      <c r="AB41" s="214"/>
      <c r="AC41" s="211"/>
      <c r="AD41" s="501"/>
      <c r="AE41" s="209"/>
      <c r="AF41" s="213"/>
      <c r="AG41" s="214"/>
      <c r="AH41" s="211"/>
      <c r="AI41" s="501"/>
      <c r="AJ41" s="209"/>
      <c r="AK41" s="213"/>
      <c r="AL41" s="214"/>
      <c r="AM41" s="211"/>
      <c r="AN41" s="501"/>
      <c r="AO41" s="209"/>
      <c r="AP41" s="213"/>
      <c r="AQ41" s="214"/>
      <c r="AR41" s="211"/>
      <c r="AS41" s="501"/>
      <c r="AT41" s="209"/>
      <c r="AU41" s="213"/>
      <c r="AV41" s="214"/>
      <c r="AW41" s="211"/>
      <c r="AX41" s="501"/>
    </row>
    <row r="42" spans="1:50" ht="14.25" hidden="1" customHeight="1" outlineLevel="1" collapsed="1">
      <c r="B42" s="552" t="s">
        <v>224</v>
      </c>
      <c r="C42" s="503"/>
      <c r="D42" s="503"/>
      <c r="E42" s="503"/>
      <c r="F42" s="503"/>
      <c r="G42" s="503"/>
      <c r="H42" s="503"/>
      <c r="I42" s="503"/>
      <c r="J42" s="503"/>
      <c r="K42" s="503"/>
      <c r="L42" s="503"/>
      <c r="M42" s="504"/>
      <c r="N42" s="521" t="s">
        <v>128</v>
      </c>
      <c r="O42" s="521" t="s">
        <v>77</v>
      </c>
      <c r="P42" s="559">
        <v>45881</v>
      </c>
      <c r="Q42" s="560"/>
      <c r="R42" s="560"/>
      <c r="S42" s="560"/>
      <c r="T42" s="560"/>
      <c r="U42" s="561">
        <f>P42+1</f>
        <v>45882</v>
      </c>
      <c r="V42" s="562"/>
      <c r="W42" s="562"/>
      <c r="X42" s="562"/>
      <c r="Y42" s="562"/>
      <c r="Z42" s="559">
        <f t="shared" ref="Z42" si="35">U42+1</f>
        <v>45883</v>
      </c>
      <c r="AA42" s="560"/>
      <c r="AB42" s="560"/>
      <c r="AC42" s="560"/>
      <c r="AD42" s="560"/>
      <c r="AE42" s="561">
        <f t="shared" ref="AE42" si="36">Z42+1</f>
        <v>45884</v>
      </c>
      <c r="AF42" s="562"/>
      <c r="AG42" s="562"/>
      <c r="AH42" s="562"/>
      <c r="AI42" s="562"/>
      <c r="AJ42" s="563">
        <f t="shared" ref="AJ42" si="37">AE42+1</f>
        <v>45885</v>
      </c>
      <c r="AK42" s="564"/>
      <c r="AL42" s="564"/>
      <c r="AM42" s="564"/>
      <c r="AN42" s="565"/>
      <c r="AO42" s="561">
        <f t="shared" ref="AO42" si="38">AJ42+1</f>
        <v>45886</v>
      </c>
      <c r="AP42" s="562"/>
      <c r="AQ42" s="562"/>
      <c r="AR42" s="562"/>
      <c r="AS42" s="562"/>
      <c r="AT42" s="563">
        <f t="shared" ref="AT42" si="39">AO42+1</f>
        <v>45887</v>
      </c>
      <c r="AU42" s="564"/>
      <c r="AV42" s="564"/>
      <c r="AW42" s="564"/>
      <c r="AX42" s="565"/>
    </row>
    <row r="43" spans="1:50" ht="14.25" hidden="1" customHeight="1" outlineLevel="1">
      <c r="B43" s="505"/>
      <c r="C43" s="505"/>
      <c r="D43" s="505"/>
      <c r="E43" s="505"/>
      <c r="F43" s="505"/>
      <c r="G43" s="505"/>
      <c r="H43" s="505"/>
      <c r="I43" s="505"/>
      <c r="J43" s="505"/>
      <c r="K43" s="505"/>
      <c r="L43" s="505"/>
      <c r="M43" s="506"/>
      <c r="N43" s="523"/>
      <c r="O43" s="523"/>
      <c r="P43" s="566">
        <f>P42</f>
        <v>45881</v>
      </c>
      <c r="Q43" s="566"/>
      <c r="R43" s="566"/>
      <c r="S43" s="566"/>
      <c r="T43" s="566"/>
      <c r="U43" s="567">
        <f>U42</f>
        <v>45882</v>
      </c>
      <c r="V43" s="567"/>
      <c r="W43" s="567"/>
      <c r="X43" s="567"/>
      <c r="Y43" s="567"/>
      <c r="Z43" s="566">
        <f t="shared" ref="Z43" si="40">Z42</f>
        <v>45883</v>
      </c>
      <c r="AA43" s="566"/>
      <c r="AB43" s="566"/>
      <c r="AC43" s="566"/>
      <c r="AD43" s="566"/>
      <c r="AE43" s="567">
        <f t="shared" ref="AE43" si="41">AE42</f>
        <v>45884</v>
      </c>
      <c r="AF43" s="567"/>
      <c r="AG43" s="567"/>
      <c r="AH43" s="567"/>
      <c r="AI43" s="567"/>
      <c r="AJ43" s="568">
        <f t="shared" ref="AJ43" si="42">AJ42</f>
        <v>45885</v>
      </c>
      <c r="AK43" s="569"/>
      <c r="AL43" s="569"/>
      <c r="AM43" s="569"/>
      <c r="AN43" s="570"/>
      <c r="AO43" s="567">
        <f t="shared" ref="AO43" si="43">AO42</f>
        <v>45886</v>
      </c>
      <c r="AP43" s="567"/>
      <c r="AQ43" s="567"/>
      <c r="AR43" s="567"/>
      <c r="AS43" s="567"/>
      <c r="AT43" s="568">
        <f t="shared" ref="AT43" si="44">AT42</f>
        <v>45887</v>
      </c>
      <c r="AU43" s="569"/>
      <c r="AV43" s="569"/>
      <c r="AW43" s="569"/>
      <c r="AX43" s="570"/>
    </row>
    <row r="44" spans="1:50" ht="14.25" hidden="1" customHeight="1" outlineLevel="1">
      <c r="B44" s="460" t="s">
        <v>129</v>
      </c>
      <c r="C44" s="460" t="s">
        <v>130</v>
      </c>
      <c r="D44" s="460"/>
      <c r="E44" s="460" t="s">
        <v>131</v>
      </c>
      <c r="F44" s="460"/>
      <c r="G44" s="460"/>
      <c r="H44" s="460" t="s">
        <v>132</v>
      </c>
      <c r="I44" s="499" t="s">
        <v>133</v>
      </c>
      <c r="J44" s="499"/>
      <c r="K44" s="499"/>
      <c r="L44" s="499" t="s">
        <v>132</v>
      </c>
      <c r="M44" s="499" t="s">
        <v>134</v>
      </c>
      <c r="N44" s="460"/>
      <c r="O44" s="460" t="s">
        <v>135</v>
      </c>
      <c r="P44" s="460" t="s">
        <v>136</v>
      </c>
      <c r="Q44" s="460"/>
      <c r="R44" s="460"/>
      <c r="S44" s="460"/>
      <c r="T44" s="460" t="s">
        <v>132</v>
      </c>
      <c r="U44" s="460" t="s">
        <v>136</v>
      </c>
      <c r="V44" s="460"/>
      <c r="W44" s="460"/>
      <c r="X44" s="460"/>
      <c r="Y44" s="460" t="s">
        <v>132</v>
      </c>
      <c r="Z44" s="460" t="s">
        <v>136</v>
      </c>
      <c r="AA44" s="460"/>
      <c r="AB44" s="460"/>
      <c r="AC44" s="460"/>
      <c r="AD44" s="460" t="s">
        <v>132</v>
      </c>
      <c r="AE44" s="460" t="s">
        <v>136</v>
      </c>
      <c r="AF44" s="460"/>
      <c r="AG44" s="460"/>
      <c r="AH44" s="460"/>
      <c r="AI44" s="460" t="s">
        <v>132</v>
      </c>
      <c r="AJ44" s="460" t="s">
        <v>136</v>
      </c>
      <c r="AK44" s="460"/>
      <c r="AL44" s="460"/>
      <c r="AM44" s="460"/>
      <c r="AN44" s="460" t="s">
        <v>132</v>
      </c>
      <c r="AO44" s="460" t="s">
        <v>136</v>
      </c>
      <c r="AP44" s="460"/>
      <c r="AQ44" s="460"/>
      <c r="AR44" s="460"/>
      <c r="AS44" s="460" t="s">
        <v>132</v>
      </c>
      <c r="AT44" s="460" t="s">
        <v>136</v>
      </c>
      <c r="AU44" s="460"/>
      <c r="AV44" s="460"/>
      <c r="AW44" s="460"/>
      <c r="AX44" s="460" t="s">
        <v>132</v>
      </c>
    </row>
    <row r="45" spans="1:50" ht="14.25" hidden="1" customHeight="1" outlineLevel="1">
      <c r="B45" s="460"/>
      <c r="C45" s="460"/>
      <c r="D45" s="460"/>
      <c r="E45" s="460" t="s">
        <v>137</v>
      </c>
      <c r="F45" s="460"/>
      <c r="G45" s="460"/>
      <c r="H45" s="460"/>
      <c r="I45" s="499" t="s">
        <v>137</v>
      </c>
      <c r="J45" s="499"/>
      <c r="K45" s="499"/>
      <c r="L45" s="499"/>
      <c r="M45" s="499"/>
      <c r="N45" s="460"/>
      <c r="O45" s="460"/>
      <c r="P45" s="460" t="s">
        <v>138</v>
      </c>
      <c r="Q45" s="460"/>
      <c r="R45" s="460"/>
      <c r="S45" s="460"/>
      <c r="T45" s="460"/>
      <c r="U45" s="460" t="s">
        <v>138</v>
      </c>
      <c r="V45" s="460"/>
      <c r="W45" s="460"/>
      <c r="X45" s="460"/>
      <c r="Y45" s="460"/>
      <c r="Z45" s="460" t="s">
        <v>138</v>
      </c>
      <c r="AA45" s="460"/>
      <c r="AB45" s="460"/>
      <c r="AC45" s="460"/>
      <c r="AD45" s="460"/>
      <c r="AE45" s="460" t="s">
        <v>138</v>
      </c>
      <c r="AF45" s="460"/>
      <c r="AG45" s="460"/>
      <c r="AH45" s="460"/>
      <c r="AI45" s="460"/>
      <c r="AJ45" s="460" t="s">
        <v>138</v>
      </c>
      <c r="AK45" s="460"/>
      <c r="AL45" s="460"/>
      <c r="AM45" s="460"/>
      <c r="AN45" s="460"/>
      <c r="AO45" s="460" t="s">
        <v>138</v>
      </c>
      <c r="AP45" s="460"/>
      <c r="AQ45" s="460"/>
      <c r="AR45" s="460"/>
      <c r="AS45" s="460"/>
      <c r="AT45" s="460" t="s">
        <v>138</v>
      </c>
      <c r="AU45" s="460"/>
      <c r="AV45" s="460"/>
      <c r="AW45" s="460"/>
      <c r="AX45" s="460"/>
    </row>
    <row r="46" spans="1:50" ht="14.25" hidden="1" customHeight="1" outlineLevel="1">
      <c r="B46" s="460"/>
      <c r="C46" s="460"/>
      <c r="D46" s="460"/>
      <c r="E46" s="209" t="s">
        <v>139</v>
      </c>
      <c r="F46" s="209" t="s">
        <v>140</v>
      </c>
      <c r="G46" s="209" t="s">
        <v>141</v>
      </c>
      <c r="H46" s="460"/>
      <c r="I46" s="210" t="s">
        <v>139</v>
      </c>
      <c r="J46" s="210" t="s">
        <v>140</v>
      </c>
      <c r="K46" s="210" t="s">
        <v>141</v>
      </c>
      <c r="L46" s="499"/>
      <c r="M46" s="499"/>
      <c r="N46" s="460"/>
      <c r="O46" s="460"/>
      <c r="P46" s="209" t="s">
        <v>139</v>
      </c>
      <c r="Q46" s="209" t="s">
        <v>140</v>
      </c>
      <c r="R46" s="209" t="s">
        <v>141</v>
      </c>
      <c r="S46" s="211" t="s">
        <v>134</v>
      </c>
      <c r="T46" s="460"/>
      <c r="U46" s="209" t="s">
        <v>139</v>
      </c>
      <c r="V46" s="209" t="s">
        <v>140</v>
      </c>
      <c r="W46" s="209" t="s">
        <v>141</v>
      </c>
      <c r="X46" s="211" t="s">
        <v>134</v>
      </c>
      <c r="Y46" s="460"/>
      <c r="Z46" s="209" t="s">
        <v>139</v>
      </c>
      <c r="AA46" s="209" t="s">
        <v>140</v>
      </c>
      <c r="AB46" s="209" t="s">
        <v>141</v>
      </c>
      <c r="AC46" s="211" t="s">
        <v>134</v>
      </c>
      <c r="AD46" s="460"/>
      <c r="AE46" s="209" t="s">
        <v>139</v>
      </c>
      <c r="AF46" s="209" t="s">
        <v>140</v>
      </c>
      <c r="AG46" s="209" t="s">
        <v>141</v>
      </c>
      <c r="AH46" s="211" t="s">
        <v>134</v>
      </c>
      <c r="AI46" s="460"/>
      <c r="AJ46" s="209" t="s">
        <v>139</v>
      </c>
      <c r="AK46" s="209" t="s">
        <v>140</v>
      </c>
      <c r="AL46" s="209" t="s">
        <v>141</v>
      </c>
      <c r="AM46" s="211" t="s">
        <v>134</v>
      </c>
      <c r="AN46" s="460"/>
      <c r="AO46" s="209" t="s">
        <v>139</v>
      </c>
      <c r="AP46" s="209" t="s">
        <v>140</v>
      </c>
      <c r="AQ46" s="209" t="s">
        <v>141</v>
      </c>
      <c r="AR46" s="211" t="s">
        <v>134</v>
      </c>
      <c r="AS46" s="460"/>
      <c r="AT46" s="209" t="s">
        <v>139</v>
      </c>
      <c r="AU46" s="209" t="s">
        <v>140</v>
      </c>
      <c r="AV46" s="209" t="s">
        <v>141</v>
      </c>
      <c r="AW46" s="211" t="s">
        <v>134</v>
      </c>
      <c r="AX46" s="460"/>
    </row>
    <row r="47" spans="1:50" ht="14.25" hidden="1" customHeight="1" outlineLevel="1">
      <c r="A47" s="286"/>
      <c r="B47" s="460" t="s">
        <v>113</v>
      </c>
      <c r="C47" s="209">
        <v>1</v>
      </c>
      <c r="D47" s="212" t="s">
        <v>274</v>
      </c>
      <c r="E47" s="209">
        <v>21</v>
      </c>
      <c r="F47" s="209">
        <v>2000</v>
      </c>
      <c r="G47" s="214">
        <f t="shared" ref="G47:G56" si="45">F47/E47</f>
        <v>95.238095238095241</v>
      </c>
      <c r="H47" s="501">
        <f>AVERAGE(G47:G61)</f>
        <v>91.057132798551564</v>
      </c>
      <c r="I47" s="215">
        <f>AVERAGE(P47,U47,Z47,AE47,AJ47,AO47,AT47)</f>
        <v>21</v>
      </c>
      <c r="J47" s="215">
        <f>AVERAGE(Q47,V47,AA47,AF47,AK47,AP47,AU47)</f>
        <v>1675.6477020004288</v>
      </c>
      <c r="K47" s="216">
        <f>AVERAGE(R47,W47,AB47,AG47,AL47,AQ47,AV47)</f>
        <v>79.792747714306145</v>
      </c>
      <c r="L47" s="502">
        <f>IFERROR(AVERAGE(K47:K61),"-")</f>
        <v>77.072501106187303</v>
      </c>
      <c r="M47" s="215">
        <f>RANK(K47, K$47:$K$61)</f>
        <v>3</v>
      </c>
      <c r="N47" s="460"/>
      <c r="O47" s="460"/>
      <c r="P47" s="209">
        <v>21</v>
      </c>
      <c r="Q47" s="213">
        <v>1672.5330856744833</v>
      </c>
      <c r="R47" s="214">
        <f t="shared" ref="R47:R56" si="46">Q47/P47</f>
        <v>79.644432651165872</v>
      </c>
      <c r="S47" s="211">
        <f>RANK(R47, R$47:R$61)</f>
        <v>3</v>
      </c>
      <c r="T47" s="501">
        <f>AVERAGE(R47:R61)</f>
        <v>76.900129539250003</v>
      </c>
      <c r="U47" s="209">
        <v>21</v>
      </c>
      <c r="V47" s="213">
        <v>1672.7534148094896</v>
      </c>
      <c r="W47" s="214">
        <f t="shared" ref="W47:W56" si="47">V47/U47</f>
        <v>79.654924514737601</v>
      </c>
      <c r="X47" s="211">
        <f>RANK(W47, W$47:W$61)</f>
        <v>3</v>
      </c>
      <c r="Y47" s="501">
        <f>AVERAGE(W47:W61)</f>
        <v>76.90094012949838</v>
      </c>
      <c r="Z47" s="209">
        <v>21</v>
      </c>
      <c r="AA47" s="213">
        <v>1673.2394366197184</v>
      </c>
      <c r="AB47" s="214">
        <f>AA47/Z47</f>
        <v>79.678068410462785</v>
      </c>
      <c r="AC47" s="211">
        <f>RANK(AB47, AB$47:AB$61)</f>
        <v>3</v>
      </c>
      <c r="AD47" s="501">
        <f>AVERAGE(AB47:AB61)</f>
        <v>77.166358872643656</v>
      </c>
      <c r="AE47" s="209">
        <v>21</v>
      </c>
      <c r="AF47" s="213">
        <v>1673.5560412113641</v>
      </c>
      <c r="AG47" s="214">
        <f t="shared" ref="AG47:AG56" si="48">AF47/AE47</f>
        <v>79.693144819588767</v>
      </c>
      <c r="AH47" s="211">
        <f>RANK(AG47, AG$47:AG$61)</f>
        <v>3</v>
      </c>
      <c r="AI47" s="501">
        <f>AVERAGE(AG47:AG61)</f>
        <v>77.125310855780526</v>
      </c>
      <c r="AJ47" s="209">
        <v>21</v>
      </c>
      <c r="AK47" s="213">
        <v>1673.2075471698122</v>
      </c>
      <c r="AL47" s="214">
        <f t="shared" ref="AL47:AL56" si="49">AK47/AJ47</f>
        <v>79.676549865229148</v>
      </c>
      <c r="AM47" s="211">
        <f>RANK(AL47, AL$47:AL$61)</f>
        <v>2</v>
      </c>
      <c r="AN47" s="501">
        <f>AVERAGE(AL47:AL61)</f>
        <v>75.782386231486882</v>
      </c>
      <c r="AO47" s="209">
        <v>21</v>
      </c>
      <c r="AP47" s="213">
        <v>1676.2984803810382</v>
      </c>
      <c r="AQ47" s="214">
        <f t="shared" ref="AQ47:AQ56" si="50">AP47/AO47</f>
        <v>79.823737161001816</v>
      </c>
      <c r="AR47" s="211">
        <f>RANK(AQ47, AQ$47:AQ$61)</f>
        <v>2</v>
      </c>
      <c r="AS47" s="501">
        <f>AVERAGE(AQ47:AQ61)</f>
        <v>75.86541526538015</v>
      </c>
      <c r="AT47" s="209">
        <v>21</v>
      </c>
      <c r="AU47" s="213">
        <v>1687.9459081370949</v>
      </c>
      <c r="AV47" s="214">
        <f t="shared" ref="AV47:AV56" si="51">AU47/AT47</f>
        <v>80.378376577956899</v>
      </c>
      <c r="AW47" s="211">
        <f>RANK(AV47, AV$47:AV$61)</f>
        <v>2</v>
      </c>
      <c r="AX47" s="501">
        <f>AVERAGE(AV47:AV61)</f>
        <v>75.980722539219499</v>
      </c>
    </row>
    <row r="48" spans="1:50" ht="14.25" hidden="1" customHeight="1" outlineLevel="1">
      <c r="A48" s="286"/>
      <c r="B48" s="460"/>
      <c r="C48" s="209">
        <v>2</v>
      </c>
      <c r="D48" s="212" t="s">
        <v>275</v>
      </c>
      <c r="E48" s="209">
        <v>25</v>
      </c>
      <c r="F48" s="209">
        <v>2000</v>
      </c>
      <c r="G48" s="214">
        <f t="shared" si="45"/>
        <v>80</v>
      </c>
      <c r="H48" s="501"/>
      <c r="I48" s="215">
        <f t="shared" ref="I48:K56" si="52">AVERAGE(P48,U48,Z48,AE48,AJ48,AO48,AT48)</f>
        <v>25</v>
      </c>
      <c r="J48" s="215">
        <f t="shared" si="52"/>
        <v>1740.3473927029902</v>
      </c>
      <c r="K48" s="216">
        <f t="shared" si="52"/>
        <v>69.613895708119614</v>
      </c>
      <c r="L48" s="502"/>
      <c r="M48" s="215">
        <f>RANK(K48, K$47:$K$61)</f>
        <v>7</v>
      </c>
      <c r="N48" s="460"/>
      <c r="O48" s="460"/>
      <c r="P48" s="209">
        <v>25</v>
      </c>
      <c r="Q48" s="213">
        <v>1738.8700216116081</v>
      </c>
      <c r="R48" s="214">
        <f t="shared" si="46"/>
        <v>69.554800864464326</v>
      </c>
      <c r="S48" s="211">
        <f t="shared" ref="S48:S56" si="53">RANK(R48, R$47:R$61)</f>
        <v>6</v>
      </c>
      <c r="T48" s="501"/>
      <c r="U48" s="209">
        <v>25</v>
      </c>
      <c r="V48" s="213">
        <v>1739.4332110234991</v>
      </c>
      <c r="W48" s="214">
        <f t="shared" si="47"/>
        <v>69.577328440939965</v>
      </c>
      <c r="X48" s="211">
        <f t="shared" ref="X48:X56" si="54">RANK(W48, W$47:W$61)</f>
        <v>6</v>
      </c>
      <c r="Y48" s="501"/>
      <c r="Z48" s="209">
        <v>25</v>
      </c>
      <c r="AA48" s="213">
        <v>1739.5540431628897</v>
      </c>
      <c r="AB48" s="214">
        <f t="shared" ref="AB48:AB56" si="55">AA48/Z48</f>
        <v>69.582161726515594</v>
      </c>
      <c r="AC48" s="211">
        <f t="shared" ref="AC48:AC56" si="56">RANK(AB48, AB$47:AB$61)</f>
        <v>7</v>
      </c>
      <c r="AD48" s="501"/>
      <c r="AE48" s="209">
        <v>25</v>
      </c>
      <c r="AF48" s="213">
        <v>1739.6032329169725</v>
      </c>
      <c r="AG48" s="214">
        <f t="shared" si="48"/>
        <v>69.584129316678897</v>
      </c>
      <c r="AH48" s="211">
        <f t="shared" ref="AH48:AH56" si="57">RANK(AG48, AG$47:AG$61)</f>
        <v>7</v>
      </c>
      <c r="AI48" s="501"/>
      <c r="AJ48" s="209">
        <v>25</v>
      </c>
      <c r="AK48" s="213">
        <v>1739.2046109510081</v>
      </c>
      <c r="AL48" s="214">
        <f t="shared" si="49"/>
        <v>69.568184438040319</v>
      </c>
      <c r="AM48" s="211">
        <f t="shared" ref="AM48:AM56" si="58">RANK(AL48, AL$47:AL$61)</f>
        <v>6</v>
      </c>
      <c r="AN48" s="501"/>
      <c r="AO48" s="209">
        <v>25</v>
      </c>
      <c r="AP48" s="213">
        <v>1742.8468572251415</v>
      </c>
      <c r="AQ48" s="214">
        <f t="shared" si="50"/>
        <v>69.713874289005659</v>
      </c>
      <c r="AR48" s="211">
        <f t="shared" ref="AR48:AR56" si="59">RANK(AQ48, AQ$47:AQ$61)</f>
        <v>6</v>
      </c>
      <c r="AS48" s="501"/>
      <c r="AT48" s="209">
        <v>25</v>
      </c>
      <c r="AU48" s="213">
        <v>1742.9197720298116</v>
      </c>
      <c r="AV48" s="214">
        <f t="shared" si="51"/>
        <v>69.716790881192466</v>
      </c>
      <c r="AW48" s="211">
        <f t="shared" ref="AW48:AW56" si="60">RANK(AV48, AV$47:AV$61)</f>
        <v>6</v>
      </c>
      <c r="AX48" s="501"/>
    </row>
    <row r="49" spans="1:50" ht="14.25" hidden="1" customHeight="1" outlineLevel="1">
      <c r="A49" s="286"/>
      <c r="B49" s="460"/>
      <c r="C49" s="209">
        <v>3</v>
      </c>
      <c r="D49" s="212" t="s">
        <v>281</v>
      </c>
      <c r="E49" s="209">
        <v>25</v>
      </c>
      <c r="F49" s="209">
        <v>2000</v>
      </c>
      <c r="G49" s="214">
        <f t="shared" si="45"/>
        <v>80</v>
      </c>
      <c r="H49" s="501"/>
      <c r="I49" s="215">
        <f t="shared" si="52"/>
        <v>24.285714285714285</v>
      </c>
      <c r="J49" s="215">
        <f t="shared" si="52"/>
        <v>1720.2324053853813</v>
      </c>
      <c r="K49" s="216">
        <f t="shared" si="52"/>
        <v>70.857730674298125</v>
      </c>
      <c r="L49" s="502"/>
      <c r="M49" s="215">
        <f>RANK(K49, K$47:$K$61)</f>
        <v>5</v>
      </c>
      <c r="N49" s="460"/>
      <c r="O49" s="460"/>
      <c r="P49" s="209">
        <v>25</v>
      </c>
      <c r="Q49" s="213">
        <v>1719.2410714285706</v>
      </c>
      <c r="R49" s="214">
        <f t="shared" si="46"/>
        <v>68.769642857142827</v>
      </c>
      <c r="S49" s="211">
        <f t="shared" si="53"/>
        <v>7</v>
      </c>
      <c r="T49" s="501"/>
      <c r="U49" s="209">
        <v>25</v>
      </c>
      <c r="V49" s="213">
        <v>1718.9610389610361</v>
      </c>
      <c r="W49" s="214">
        <f t="shared" si="47"/>
        <v>68.758441558441447</v>
      </c>
      <c r="X49" s="211">
        <f t="shared" si="54"/>
        <v>7</v>
      </c>
      <c r="Y49" s="501"/>
      <c r="Z49" s="209">
        <v>24</v>
      </c>
      <c r="AA49" s="213">
        <v>1718.9573459715637</v>
      </c>
      <c r="AB49" s="214">
        <f t="shared" si="55"/>
        <v>71.623222748815152</v>
      </c>
      <c r="AC49" s="211">
        <f t="shared" si="56"/>
        <v>5</v>
      </c>
      <c r="AD49" s="501"/>
      <c r="AE49" s="209">
        <v>24</v>
      </c>
      <c r="AF49" s="213">
        <v>1719.6785775346195</v>
      </c>
      <c r="AG49" s="214">
        <f t="shared" si="48"/>
        <v>71.653274063942476</v>
      </c>
      <c r="AH49" s="211">
        <f t="shared" si="57"/>
        <v>5</v>
      </c>
      <c r="AI49" s="501"/>
      <c r="AJ49" s="209">
        <v>24</v>
      </c>
      <c r="AK49" s="213">
        <v>1719.7565389044232</v>
      </c>
      <c r="AL49" s="214">
        <f t="shared" si="49"/>
        <v>71.656522454350963</v>
      </c>
      <c r="AM49" s="211">
        <f t="shared" si="58"/>
        <v>4</v>
      </c>
      <c r="AN49" s="501"/>
      <c r="AO49" s="209">
        <v>24</v>
      </c>
      <c r="AP49" s="213">
        <v>1721.7535763728658</v>
      </c>
      <c r="AQ49" s="214">
        <f t="shared" si="50"/>
        <v>71.73973234886941</v>
      </c>
      <c r="AR49" s="211">
        <f t="shared" si="59"/>
        <v>4</v>
      </c>
      <c r="AS49" s="501"/>
      <c r="AT49" s="209">
        <v>24</v>
      </c>
      <c r="AU49" s="213">
        <v>1723.2786885245898</v>
      </c>
      <c r="AV49" s="214">
        <f t="shared" si="51"/>
        <v>71.803278688524571</v>
      </c>
      <c r="AW49" s="211">
        <f t="shared" si="60"/>
        <v>4</v>
      </c>
      <c r="AX49" s="501"/>
    </row>
    <row r="50" spans="1:50" ht="14.25" hidden="1" customHeight="1" outlineLevel="1">
      <c r="A50" s="286"/>
      <c r="B50" s="460"/>
      <c r="C50" s="209">
        <v>4</v>
      </c>
      <c r="D50" s="212" t="s">
        <v>280</v>
      </c>
      <c r="E50" s="209">
        <v>24</v>
      </c>
      <c r="F50" s="209">
        <v>2000</v>
      </c>
      <c r="G50" s="214">
        <f t="shared" si="45"/>
        <v>83.333333333333329</v>
      </c>
      <c r="H50" s="501"/>
      <c r="I50" s="215">
        <f t="shared" si="52"/>
        <v>24</v>
      </c>
      <c r="J50" s="215">
        <f t="shared" si="52"/>
        <v>1690.8325249964892</v>
      </c>
      <c r="K50" s="216">
        <f t="shared" si="52"/>
        <v>70.451355208187053</v>
      </c>
      <c r="L50" s="502"/>
      <c r="M50" s="215">
        <f>RANK(K50, K$47:$K$61)</f>
        <v>6</v>
      </c>
      <c r="N50" s="460"/>
      <c r="O50" s="460"/>
      <c r="P50" s="209">
        <v>24</v>
      </c>
      <c r="Q50" s="213">
        <v>1691.3730255164021</v>
      </c>
      <c r="R50" s="214">
        <f t="shared" si="46"/>
        <v>70.473876063183425</v>
      </c>
      <c r="S50" s="211">
        <f t="shared" si="53"/>
        <v>5</v>
      </c>
      <c r="T50" s="501"/>
      <c r="U50" s="209">
        <v>24</v>
      </c>
      <c r="V50" s="213">
        <v>1691.11599121581</v>
      </c>
      <c r="W50" s="214">
        <f t="shared" si="47"/>
        <v>70.463166300658756</v>
      </c>
      <c r="X50" s="211">
        <f t="shared" si="54"/>
        <v>5</v>
      </c>
      <c r="Y50" s="501"/>
      <c r="Z50" s="209">
        <v>24</v>
      </c>
      <c r="AA50" s="213">
        <v>1691.0163934426212</v>
      </c>
      <c r="AB50" s="214">
        <f t="shared" si="55"/>
        <v>70.459016393442553</v>
      </c>
      <c r="AC50" s="211">
        <f t="shared" si="56"/>
        <v>6</v>
      </c>
      <c r="AD50" s="501"/>
      <c r="AE50" s="209">
        <v>24</v>
      </c>
      <c r="AF50" s="213">
        <v>1691.3187143286243</v>
      </c>
      <c r="AG50" s="214">
        <f t="shared" si="48"/>
        <v>70.471613097026008</v>
      </c>
      <c r="AH50" s="211">
        <f t="shared" si="57"/>
        <v>6</v>
      </c>
      <c r="AI50" s="501"/>
      <c r="AJ50" s="209">
        <v>24</v>
      </c>
      <c r="AK50" s="213">
        <v>1689.3975903614437</v>
      </c>
      <c r="AL50" s="214">
        <f t="shared" si="49"/>
        <v>70.391566265060149</v>
      </c>
      <c r="AM50" s="211">
        <f t="shared" si="58"/>
        <v>5</v>
      </c>
      <c r="AN50" s="501"/>
      <c r="AO50" s="209">
        <v>24</v>
      </c>
      <c r="AP50" s="213">
        <v>1689.9173553719002</v>
      </c>
      <c r="AQ50" s="214">
        <f t="shared" si="50"/>
        <v>70.413223140495845</v>
      </c>
      <c r="AR50" s="211">
        <f t="shared" si="59"/>
        <v>5</v>
      </c>
      <c r="AS50" s="501"/>
      <c r="AT50" s="209">
        <v>24</v>
      </c>
      <c r="AU50" s="213">
        <v>1691.6886047386236</v>
      </c>
      <c r="AV50" s="214">
        <f t="shared" si="51"/>
        <v>70.487025197442648</v>
      </c>
      <c r="AW50" s="211">
        <f t="shared" si="60"/>
        <v>5</v>
      </c>
      <c r="AX50" s="501"/>
    </row>
    <row r="51" spans="1:50" ht="14.25" hidden="1" customHeight="1" outlineLevel="1">
      <c r="A51" s="286"/>
      <c r="B51" s="460"/>
      <c r="C51" s="209">
        <v>5</v>
      </c>
      <c r="D51" s="212" t="s">
        <v>277</v>
      </c>
      <c r="E51" s="209">
        <v>14</v>
      </c>
      <c r="F51" s="209">
        <v>2000</v>
      </c>
      <c r="G51" s="214">
        <f t="shared" si="45"/>
        <v>142.85714285714286</v>
      </c>
      <c r="H51" s="501"/>
      <c r="I51" s="215">
        <f t="shared" si="52"/>
        <v>14</v>
      </c>
      <c r="J51" s="215">
        <f t="shared" si="52"/>
        <v>1649.5362179846029</v>
      </c>
      <c r="K51" s="216">
        <f t="shared" si="52"/>
        <v>117.82401557032878</v>
      </c>
      <c r="L51" s="502"/>
      <c r="M51" s="215">
        <f>RANK(K51, K$47:$K$61)</f>
        <v>1</v>
      </c>
      <c r="N51" s="460"/>
      <c r="O51" s="460"/>
      <c r="P51" s="209">
        <v>14</v>
      </c>
      <c r="Q51" s="213">
        <v>1652.8534704370149</v>
      </c>
      <c r="R51" s="214">
        <f t="shared" si="46"/>
        <v>118.0609621740725</v>
      </c>
      <c r="S51" s="211">
        <f t="shared" si="53"/>
        <v>1</v>
      </c>
      <c r="T51" s="501"/>
      <c r="U51" s="209">
        <v>14</v>
      </c>
      <c r="V51" s="213">
        <v>1652.9247910863542</v>
      </c>
      <c r="W51" s="214">
        <f t="shared" si="47"/>
        <v>118.06605650616815</v>
      </c>
      <c r="X51" s="211">
        <f t="shared" si="54"/>
        <v>1</v>
      </c>
      <c r="Y51" s="501"/>
      <c r="Z51" s="209">
        <v>14</v>
      </c>
      <c r="AA51" s="213">
        <v>1652.925672113859</v>
      </c>
      <c r="AB51" s="214">
        <f t="shared" si="55"/>
        <v>118.06611943670421</v>
      </c>
      <c r="AC51" s="211">
        <f t="shared" si="56"/>
        <v>1</v>
      </c>
      <c r="AD51" s="501"/>
      <c r="AE51" s="209">
        <v>14</v>
      </c>
      <c r="AF51" s="213">
        <v>1649.3303571428539</v>
      </c>
      <c r="AG51" s="214">
        <f t="shared" si="48"/>
        <v>117.80931122448956</v>
      </c>
      <c r="AH51" s="211">
        <f t="shared" si="57"/>
        <v>1</v>
      </c>
      <c r="AI51" s="501"/>
      <c r="AJ51" s="209">
        <v>14</v>
      </c>
      <c r="AK51" s="213">
        <v>1645.6546929316357</v>
      </c>
      <c r="AL51" s="214">
        <f t="shared" si="49"/>
        <v>117.54676378083113</v>
      </c>
      <c r="AM51" s="211">
        <f t="shared" si="58"/>
        <v>1</v>
      </c>
      <c r="AN51" s="501"/>
      <c r="AO51" s="209">
        <v>14</v>
      </c>
      <c r="AP51" s="213">
        <v>1646.3821892393287</v>
      </c>
      <c r="AQ51" s="214">
        <f t="shared" si="50"/>
        <v>117.59872780280919</v>
      </c>
      <c r="AR51" s="211">
        <f t="shared" si="59"/>
        <v>1</v>
      </c>
      <c r="AS51" s="501"/>
      <c r="AT51" s="209">
        <v>14</v>
      </c>
      <c r="AU51" s="213">
        <v>1646.6823529411745</v>
      </c>
      <c r="AV51" s="214">
        <f t="shared" si="51"/>
        <v>117.62016806722674</v>
      </c>
      <c r="AW51" s="211">
        <f t="shared" si="60"/>
        <v>1</v>
      </c>
      <c r="AX51" s="501"/>
    </row>
    <row r="52" spans="1:50" ht="14.25" hidden="1" customHeight="1" outlineLevel="1">
      <c r="A52" s="286"/>
      <c r="B52" s="460"/>
      <c r="C52" s="209">
        <v>6</v>
      </c>
      <c r="D52" s="212" t="s">
        <v>282</v>
      </c>
      <c r="E52" s="209">
        <v>25</v>
      </c>
      <c r="F52" s="209">
        <v>2000</v>
      </c>
      <c r="G52" s="214">
        <f t="shared" si="45"/>
        <v>80</v>
      </c>
      <c r="H52" s="501"/>
      <c r="I52" s="215">
        <f t="shared" si="52"/>
        <v>25</v>
      </c>
      <c r="J52" s="215">
        <f t="shared" si="52"/>
        <v>1697.2333024242112</v>
      </c>
      <c r="K52" s="216">
        <f t="shared" si="52"/>
        <v>67.889332096968431</v>
      </c>
      <c r="L52" s="502"/>
      <c r="M52" s="215">
        <f>RANK(K52, K$47:$K$61)</f>
        <v>8</v>
      </c>
      <c r="N52" s="460"/>
      <c r="O52" s="460"/>
      <c r="P52" s="209">
        <v>25</v>
      </c>
      <c r="Q52" s="213">
        <v>1695.1086956521742</v>
      </c>
      <c r="R52" s="214">
        <f t="shared" si="46"/>
        <v>67.804347826086968</v>
      </c>
      <c r="S52" s="211">
        <f t="shared" si="53"/>
        <v>8</v>
      </c>
      <c r="T52" s="501"/>
      <c r="U52" s="209">
        <v>25</v>
      </c>
      <c r="V52" s="213">
        <v>1696.4145827056341</v>
      </c>
      <c r="W52" s="214">
        <f t="shared" si="47"/>
        <v>67.856583308225368</v>
      </c>
      <c r="X52" s="211">
        <f t="shared" si="54"/>
        <v>8</v>
      </c>
      <c r="Y52" s="501"/>
      <c r="Z52" s="209">
        <v>25</v>
      </c>
      <c r="AA52" s="213">
        <v>1696.7959527824621</v>
      </c>
      <c r="AB52" s="214">
        <f t="shared" si="55"/>
        <v>67.871838111298487</v>
      </c>
      <c r="AC52" s="211">
        <f t="shared" si="56"/>
        <v>8</v>
      </c>
      <c r="AD52" s="501"/>
      <c r="AE52" s="209">
        <v>25</v>
      </c>
      <c r="AF52" s="213">
        <v>1696.9418257070565</v>
      </c>
      <c r="AG52" s="214">
        <f t="shared" si="48"/>
        <v>67.87767302828226</v>
      </c>
      <c r="AH52" s="211">
        <f t="shared" si="57"/>
        <v>8</v>
      </c>
      <c r="AI52" s="501"/>
      <c r="AJ52" s="209">
        <v>25</v>
      </c>
      <c r="AK52" s="213">
        <v>1696.5432603804441</v>
      </c>
      <c r="AL52" s="214">
        <f t="shared" si="49"/>
        <v>67.861730415217764</v>
      </c>
      <c r="AM52" s="211">
        <f t="shared" si="58"/>
        <v>7</v>
      </c>
      <c r="AN52" s="501"/>
      <c r="AO52" s="209">
        <v>25</v>
      </c>
      <c r="AP52" s="213">
        <v>1698.4615384615381</v>
      </c>
      <c r="AQ52" s="214">
        <f t="shared" si="50"/>
        <v>67.938461538461524</v>
      </c>
      <c r="AR52" s="211">
        <f t="shared" si="59"/>
        <v>7</v>
      </c>
      <c r="AS52" s="501"/>
      <c r="AT52" s="209">
        <v>25</v>
      </c>
      <c r="AU52" s="213">
        <v>1700.367261280167</v>
      </c>
      <c r="AV52" s="214">
        <f t="shared" si="51"/>
        <v>68.014690451206675</v>
      </c>
      <c r="AW52" s="211">
        <f t="shared" si="60"/>
        <v>7</v>
      </c>
      <c r="AX52" s="501"/>
    </row>
    <row r="53" spans="1:50" ht="14.25" hidden="1" customHeight="1" outlineLevel="1">
      <c r="A53" s="286"/>
      <c r="B53" s="460"/>
      <c r="C53" s="209">
        <v>7</v>
      </c>
      <c r="D53" s="212" t="s">
        <v>271</v>
      </c>
      <c r="E53" s="209">
        <v>23</v>
      </c>
      <c r="F53" s="209">
        <v>2000</v>
      </c>
      <c r="G53" s="214">
        <f t="shared" si="45"/>
        <v>86.956521739130437</v>
      </c>
      <c r="H53" s="501"/>
      <c r="I53" s="215">
        <f t="shared" si="52"/>
        <v>23</v>
      </c>
      <c r="J53" s="215">
        <f t="shared" si="52"/>
        <v>1688.8132341560593</v>
      </c>
      <c r="K53" s="216">
        <f t="shared" si="52"/>
        <v>73.426662354611281</v>
      </c>
      <c r="L53" s="502"/>
      <c r="M53" s="215">
        <f>RANK(K53, K$47:$K$61)</f>
        <v>4</v>
      </c>
      <c r="N53" s="460"/>
      <c r="O53" s="460"/>
      <c r="P53" s="209">
        <v>23</v>
      </c>
      <c r="Q53" s="213">
        <v>1692.9368029739776</v>
      </c>
      <c r="R53" s="214">
        <f t="shared" si="46"/>
        <v>73.605947955390334</v>
      </c>
      <c r="S53" s="211">
        <f t="shared" si="53"/>
        <v>4</v>
      </c>
      <c r="T53" s="501"/>
      <c r="U53" s="209">
        <v>23</v>
      </c>
      <c r="V53" s="213">
        <v>1692.2535211267605</v>
      </c>
      <c r="W53" s="214">
        <f t="shared" si="47"/>
        <v>73.57624004898959</v>
      </c>
      <c r="X53" s="211">
        <f t="shared" si="54"/>
        <v>4</v>
      </c>
      <c r="Y53" s="501"/>
      <c r="Z53" s="209">
        <v>23</v>
      </c>
      <c r="AA53" s="213">
        <v>1691.4446002805059</v>
      </c>
      <c r="AB53" s="214">
        <f t="shared" si="55"/>
        <v>73.541069577413296</v>
      </c>
      <c r="AC53" s="211">
        <f t="shared" si="56"/>
        <v>4</v>
      </c>
      <c r="AD53" s="501"/>
      <c r="AE53" s="209">
        <v>23</v>
      </c>
      <c r="AF53" s="213">
        <v>1687.7447425670771</v>
      </c>
      <c r="AG53" s="214">
        <f t="shared" si="48"/>
        <v>73.380206198568573</v>
      </c>
      <c r="AH53" s="211">
        <f t="shared" si="57"/>
        <v>4</v>
      </c>
      <c r="AI53" s="501"/>
      <c r="AJ53" s="209">
        <v>23</v>
      </c>
      <c r="AK53" s="213">
        <v>1684.0677966101707</v>
      </c>
      <c r="AL53" s="214">
        <f t="shared" si="49"/>
        <v>73.220338983050894</v>
      </c>
      <c r="AM53" s="211">
        <f t="shared" si="58"/>
        <v>3</v>
      </c>
      <c r="AN53" s="501"/>
      <c r="AO53" s="209">
        <v>23</v>
      </c>
      <c r="AP53" s="213">
        <v>1685.6074766355139</v>
      </c>
      <c r="AQ53" s="214">
        <f t="shared" si="50"/>
        <v>73.28728159284843</v>
      </c>
      <c r="AR53" s="211">
        <f t="shared" si="59"/>
        <v>3</v>
      </c>
      <c r="AS53" s="501"/>
      <c r="AT53" s="209">
        <v>23</v>
      </c>
      <c r="AU53" s="213">
        <v>1687.6376988984082</v>
      </c>
      <c r="AV53" s="214">
        <f t="shared" si="51"/>
        <v>73.375552126017752</v>
      </c>
      <c r="AW53" s="211">
        <f t="shared" si="60"/>
        <v>3</v>
      </c>
      <c r="AX53" s="501"/>
    </row>
    <row r="54" spans="1:50" ht="14.25" hidden="1" customHeight="1" outlineLevel="1">
      <c r="A54" s="286"/>
      <c r="B54" s="460"/>
      <c r="C54" s="209">
        <v>8</v>
      </c>
      <c r="D54" s="212" t="s">
        <v>272</v>
      </c>
      <c r="E54" s="209">
        <v>19</v>
      </c>
      <c r="F54" s="209">
        <v>2000</v>
      </c>
      <c r="G54" s="214">
        <f t="shared" si="45"/>
        <v>105.26315789473684</v>
      </c>
      <c r="H54" s="501"/>
      <c r="I54" s="215">
        <f t="shared" si="52"/>
        <v>19</v>
      </c>
      <c r="J54" s="215">
        <f t="shared" si="52"/>
        <v>1681.4427918651684</v>
      </c>
      <c r="K54" s="216">
        <f t="shared" si="52"/>
        <v>88.496989045535173</v>
      </c>
      <c r="L54" s="502"/>
      <c r="M54" s="215">
        <f>RANK(K54, K$47:$K$61)</f>
        <v>2</v>
      </c>
      <c r="N54" s="460"/>
      <c r="O54" s="460"/>
      <c r="P54" s="209">
        <v>19</v>
      </c>
      <c r="Q54" s="213">
        <v>1683.6611802488962</v>
      </c>
      <c r="R54" s="214">
        <f t="shared" si="46"/>
        <v>88.613746328889277</v>
      </c>
      <c r="S54" s="211">
        <f t="shared" si="53"/>
        <v>2</v>
      </c>
      <c r="T54" s="501"/>
      <c r="U54" s="209">
        <v>19</v>
      </c>
      <c r="V54" s="213">
        <v>1683.2764505119428</v>
      </c>
      <c r="W54" s="214">
        <f t="shared" si="47"/>
        <v>88.593497395365418</v>
      </c>
      <c r="X54" s="211">
        <f t="shared" si="54"/>
        <v>2</v>
      </c>
      <c r="Y54" s="501"/>
      <c r="Z54" s="209">
        <v>19</v>
      </c>
      <c r="AA54" s="213">
        <v>1679.3692509855473</v>
      </c>
      <c r="AB54" s="214">
        <f t="shared" si="55"/>
        <v>88.387855315028801</v>
      </c>
      <c r="AC54" s="211">
        <f t="shared" si="56"/>
        <v>2</v>
      </c>
      <c r="AD54" s="501"/>
      <c r="AE54" s="209">
        <v>19</v>
      </c>
      <c r="AF54" s="213">
        <v>1679.4642857142869</v>
      </c>
      <c r="AG54" s="214">
        <f t="shared" si="48"/>
        <v>88.39285714285721</v>
      </c>
      <c r="AH54" s="211">
        <f t="shared" si="57"/>
        <v>2</v>
      </c>
      <c r="AI54" s="501"/>
      <c r="AJ54" s="209"/>
      <c r="AK54" s="213"/>
      <c r="AL54" s="214"/>
      <c r="AM54" s="211"/>
      <c r="AN54" s="501"/>
      <c r="AO54" s="209"/>
      <c r="AP54" s="213"/>
      <c r="AQ54" s="214"/>
      <c r="AR54" s="211"/>
      <c r="AS54" s="501"/>
      <c r="AT54" s="209"/>
      <c r="AU54" s="213"/>
      <c r="AV54" s="214"/>
      <c r="AW54" s="211"/>
      <c r="AX54" s="501"/>
    </row>
    <row r="55" spans="1:50" ht="14.25" hidden="1" customHeight="1" outlineLevel="1">
      <c r="A55" s="286"/>
      <c r="B55" s="460"/>
      <c r="C55" s="209">
        <v>9</v>
      </c>
      <c r="D55" s="212" t="s">
        <v>279</v>
      </c>
      <c r="E55" s="209">
        <v>25</v>
      </c>
      <c r="F55" s="209">
        <v>2000</v>
      </c>
      <c r="G55" s="214">
        <f t="shared" si="45"/>
        <v>80</v>
      </c>
      <c r="H55" s="501"/>
      <c r="I55" s="215">
        <f t="shared" si="52"/>
        <v>25</v>
      </c>
      <c r="J55" s="215">
        <f t="shared" si="52"/>
        <v>1675.9026391235136</v>
      </c>
      <c r="K55" s="216">
        <f t="shared" si="52"/>
        <v>67.03610556494057</v>
      </c>
      <c r="L55" s="502"/>
      <c r="M55" s="215">
        <f>RANK(K55, K$47:$K$61)</f>
        <v>9</v>
      </c>
      <c r="N55" s="460"/>
      <c r="O55" s="460"/>
      <c r="P55" s="209">
        <v>25</v>
      </c>
      <c r="Q55" s="213">
        <v>1678.1954887218021</v>
      </c>
      <c r="R55" s="214">
        <f t="shared" si="46"/>
        <v>67.127819548872083</v>
      </c>
      <c r="S55" s="211">
        <f t="shared" si="53"/>
        <v>9</v>
      </c>
      <c r="T55" s="501"/>
      <c r="U55" s="209">
        <v>25</v>
      </c>
      <c r="V55" s="213">
        <v>1677.9661016949128</v>
      </c>
      <c r="W55" s="214">
        <f t="shared" si="47"/>
        <v>67.118644067796509</v>
      </c>
      <c r="X55" s="211">
        <f t="shared" si="54"/>
        <v>9</v>
      </c>
      <c r="Y55" s="501"/>
      <c r="Z55" s="209">
        <v>25</v>
      </c>
      <c r="AA55" s="213">
        <v>1677.384196185287</v>
      </c>
      <c r="AB55" s="214">
        <f t="shared" si="55"/>
        <v>67.095367847411481</v>
      </c>
      <c r="AC55" s="211">
        <f t="shared" si="56"/>
        <v>9</v>
      </c>
      <c r="AD55" s="501"/>
      <c r="AE55" s="209">
        <v>25</v>
      </c>
      <c r="AF55" s="213">
        <v>1676.7654986522921</v>
      </c>
      <c r="AG55" s="214">
        <f t="shared" si="48"/>
        <v>67.070619946091682</v>
      </c>
      <c r="AH55" s="211">
        <f t="shared" si="57"/>
        <v>9</v>
      </c>
      <c r="AI55" s="501"/>
      <c r="AJ55" s="209">
        <v>25</v>
      </c>
      <c r="AK55" s="213">
        <v>1671.36340598074</v>
      </c>
      <c r="AL55" s="214">
        <f t="shared" si="49"/>
        <v>66.854536239229603</v>
      </c>
      <c r="AM55" s="211">
        <f t="shared" si="58"/>
        <v>8</v>
      </c>
      <c r="AN55" s="501"/>
      <c r="AO55" s="209">
        <v>25</v>
      </c>
      <c r="AP55" s="213">
        <v>1673.3503463361292</v>
      </c>
      <c r="AQ55" s="214">
        <f t="shared" si="50"/>
        <v>66.934013853445165</v>
      </c>
      <c r="AR55" s="211">
        <f t="shared" si="59"/>
        <v>8</v>
      </c>
      <c r="AS55" s="501"/>
      <c r="AT55" s="209">
        <v>25</v>
      </c>
      <c r="AU55" s="213">
        <v>1676.2934362934338</v>
      </c>
      <c r="AV55" s="214">
        <f t="shared" si="51"/>
        <v>67.051737451737353</v>
      </c>
      <c r="AW55" s="211">
        <f t="shared" si="60"/>
        <v>8</v>
      </c>
      <c r="AX55" s="501"/>
    </row>
    <row r="56" spans="1:50" ht="14.25" hidden="1" customHeight="1" outlineLevel="1">
      <c r="A56" s="286"/>
      <c r="B56" s="460"/>
      <c r="C56" s="209">
        <v>10</v>
      </c>
      <c r="D56" s="212" t="s">
        <v>270</v>
      </c>
      <c r="E56" s="209">
        <v>26</v>
      </c>
      <c r="F56" s="209">
        <v>2000</v>
      </c>
      <c r="G56" s="214">
        <f t="shared" si="45"/>
        <v>76.92307692307692</v>
      </c>
      <c r="H56" s="501"/>
      <c r="I56" s="215">
        <f t="shared" si="52"/>
        <v>26</v>
      </c>
      <c r="J56" s="215">
        <f t="shared" si="52"/>
        <v>1698.7406052390204</v>
      </c>
      <c r="K56" s="216">
        <f t="shared" si="52"/>
        <v>65.336177124577716</v>
      </c>
      <c r="L56" s="502"/>
      <c r="M56" s="215">
        <f>RANK(K56, K$47:$K$61)</f>
        <v>10</v>
      </c>
      <c r="N56" s="460"/>
      <c r="O56" s="460"/>
      <c r="P56" s="209">
        <v>26</v>
      </c>
      <c r="Q56" s="213">
        <v>1698.9886972040447</v>
      </c>
      <c r="R56" s="214">
        <f t="shared" si="46"/>
        <v>65.345719123232485</v>
      </c>
      <c r="S56" s="211">
        <f t="shared" si="53"/>
        <v>10</v>
      </c>
      <c r="T56" s="501"/>
      <c r="U56" s="209">
        <v>26</v>
      </c>
      <c r="V56" s="213">
        <v>1698.9574979951881</v>
      </c>
      <c r="W56" s="214">
        <f t="shared" si="47"/>
        <v>65.344519153661082</v>
      </c>
      <c r="X56" s="211">
        <f t="shared" si="54"/>
        <v>10</v>
      </c>
      <c r="Y56" s="501"/>
      <c r="Z56" s="209">
        <v>26</v>
      </c>
      <c r="AA56" s="213">
        <v>1699.3305981429503</v>
      </c>
      <c r="AB56" s="214">
        <f t="shared" si="55"/>
        <v>65.358869159344238</v>
      </c>
      <c r="AC56" s="211">
        <f t="shared" si="56"/>
        <v>10</v>
      </c>
      <c r="AD56" s="501"/>
      <c r="AE56" s="209">
        <v>26</v>
      </c>
      <c r="AF56" s="213">
        <v>1698.3272727272738</v>
      </c>
      <c r="AG56" s="214">
        <f t="shared" si="48"/>
        <v>65.320279720279757</v>
      </c>
      <c r="AH56" s="211">
        <f t="shared" si="57"/>
        <v>10</v>
      </c>
      <c r="AI56" s="501"/>
      <c r="AJ56" s="209">
        <v>26</v>
      </c>
      <c r="AK56" s="213">
        <v>1696.8973747016701</v>
      </c>
      <c r="AL56" s="214">
        <f t="shared" si="49"/>
        <v>65.265283642371926</v>
      </c>
      <c r="AM56" s="211">
        <f t="shared" si="58"/>
        <v>9</v>
      </c>
      <c r="AN56" s="501"/>
      <c r="AO56" s="209">
        <v>26</v>
      </c>
      <c r="AP56" s="213">
        <v>1698.83182719859</v>
      </c>
      <c r="AQ56" s="214">
        <f t="shared" si="50"/>
        <v>65.339685661484225</v>
      </c>
      <c r="AR56" s="211">
        <f t="shared" si="59"/>
        <v>9</v>
      </c>
      <c r="AS56" s="501"/>
      <c r="AT56" s="209">
        <v>26</v>
      </c>
      <c r="AU56" s="213">
        <v>1699.8509687034282</v>
      </c>
      <c r="AV56" s="214">
        <f t="shared" si="51"/>
        <v>65.378883411670316</v>
      </c>
      <c r="AW56" s="211">
        <f t="shared" si="60"/>
        <v>9</v>
      </c>
      <c r="AX56" s="501"/>
    </row>
    <row r="57" spans="1:50" ht="14.25" hidden="1" customHeight="1" outlineLevel="1">
      <c r="A57" s="286"/>
      <c r="B57" s="460"/>
      <c r="C57" s="209">
        <v>11</v>
      </c>
      <c r="D57" s="212"/>
      <c r="E57" s="209"/>
      <c r="F57" s="209"/>
      <c r="G57" s="209"/>
      <c r="H57" s="501"/>
      <c r="I57" s="215"/>
      <c r="J57" s="215"/>
      <c r="K57" s="216"/>
      <c r="L57" s="502"/>
      <c r="M57" s="215"/>
      <c r="N57" s="460"/>
      <c r="O57" s="460"/>
      <c r="P57" s="209"/>
      <c r="Q57" s="213"/>
      <c r="R57" s="214"/>
      <c r="S57" s="211"/>
      <c r="T57" s="501"/>
      <c r="U57" s="209"/>
      <c r="V57" s="213"/>
      <c r="W57" s="214"/>
      <c r="X57" s="211"/>
      <c r="Y57" s="501"/>
      <c r="Z57" s="209"/>
      <c r="AA57" s="213"/>
      <c r="AB57" s="214"/>
      <c r="AC57" s="211"/>
      <c r="AD57" s="501"/>
      <c r="AE57" s="209"/>
      <c r="AF57" s="213"/>
      <c r="AG57" s="214"/>
      <c r="AH57" s="211"/>
      <c r="AI57" s="501"/>
      <c r="AJ57" s="209"/>
      <c r="AK57" s="213"/>
      <c r="AL57" s="214"/>
      <c r="AM57" s="211"/>
      <c r="AN57" s="501"/>
      <c r="AO57" s="209"/>
      <c r="AP57" s="213"/>
      <c r="AQ57" s="214"/>
      <c r="AR57" s="211"/>
      <c r="AS57" s="501"/>
      <c r="AT57" s="209"/>
      <c r="AU57" s="213"/>
      <c r="AV57" s="214"/>
      <c r="AW57" s="211"/>
      <c r="AX57" s="501"/>
    </row>
    <row r="58" spans="1:50" ht="14.25" hidden="1" customHeight="1" outlineLevel="1">
      <c r="A58" s="286"/>
      <c r="B58" s="460"/>
      <c r="C58" s="209">
        <v>12</v>
      </c>
      <c r="D58" s="212"/>
      <c r="E58" s="209"/>
      <c r="F58" s="209"/>
      <c r="G58" s="209"/>
      <c r="H58" s="501"/>
      <c r="I58" s="215"/>
      <c r="J58" s="215"/>
      <c r="K58" s="216"/>
      <c r="L58" s="502"/>
      <c r="M58" s="215"/>
      <c r="N58" s="460"/>
      <c r="O58" s="460"/>
      <c r="P58" s="209"/>
      <c r="Q58" s="213"/>
      <c r="R58" s="214"/>
      <c r="S58" s="211"/>
      <c r="T58" s="501"/>
      <c r="U58" s="209"/>
      <c r="V58" s="213"/>
      <c r="W58" s="214"/>
      <c r="X58" s="211"/>
      <c r="Y58" s="501"/>
      <c r="Z58" s="209"/>
      <c r="AA58" s="213"/>
      <c r="AB58" s="214"/>
      <c r="AC58" s="211"/>
      <c r="AD58" s="501"/>
      <c r="AE58" s="209"/>
      <c r="AF58" s="213"/>
      <c r="AG58" s="214"/>
      <c r="AH58" s="211"/>
      <c r="AI58" s="501"/>
      <c r="AJ58" s="209"/>
      <c r="AK58" s="213"/>
      <c r="AL58" s="214"/>
      <c r="AM58" s="211"/>
      <c r="AN58" s="501"/>
      <c r="AO58" s="209"/>
      <c r="AP58" s="213"/>
      <c r="AQ58" s="214"/>
      <c r="AR58" s="211"/>
      <c r="AS58" s="501"/>
      <c r="AT58" s="209"/>
      <c r="AU58" s="213"/>
      <c r="AV58" s="214"/>
      <c r="AW58" s="211"/>
      <c r="AX58" s="501"/>
    </row>
    <row r="59" spans="1:50" ht="14.25" hidden="1" customHeight="1" outlineLevel="1">
      <c r="A59" s="286"/>
      <c r="B59" s="460"/>
      <c r="C59" s="209">
        <v>13</v>
      </c>
      <c r="D59" s="212"/>
      <c r="E59" s="209"/>
      <c r="F59" s="209"/>
      <c r="G59" s="209"/>
      <c r="H59" s="501"/>
      <c r="I59" s="215"/>
      <c r="J59" s="215"/>
      <c r="K59" s="216"/>
      <c r="L59" s="502"/>
      <c r="M59" s="215"/>
      <c r="N59" s="460"/>
      <c r="O59" s="460"/>
      <c r="P59" s="209"/>
      <c r="Q59" s="213"/>
      <c r="R59" s="214"/>
      <c r="S59" s="211"/>
      <c r="T59" s="501"/>
      <c r="U59" s="209"/>
      <c r="V59" s="213"/>
      <c r="W59" s="214"/>
      <c r="X59" s="211"/>
      <c r="Y59" s="501"/>
      <c r="Z59" s="209"/>
      <c r="AA59" s="213"/>
      <c r="AB59" s="214"/>
      <c r="AC59" s="211"/>
      <c r="AD59" s="501"/>
      <c r="AE59" s="209"/>
      <c r="AF59" s="213"/>
      <c r="AG59" s="214"/>
      <c r="AH59" s="211"/>
      <c r="AI59" s="501"/>
      <c r="AJ59" s="209"/>
      <c r="AK59" s="213"/>
      <c r="AL59" s="214"/>
      <c r="AM59" s="211"/>
      <c r="AN59" s="501"/>
      <c r="AO59" s="209"/>
      <c r="AP59" s="213"/>
      <c r="AQ59" s="214"/>
      <c r="AR59" s="211"/>
      <c r="AS59" s="501"/>
      <c r="AT59" s="209"/>
      <c r="AU59" s="213"/>
      <c r="AV59" s="214"/>
      <c r="AW59" s="211"/>
      <c r="AX59" s="501"/>
    </row>
    <row r="60" spans="1:50" ht="14.25" hidden="1" customHeight="1" outlineLevel="1">
      <c r="B60" s="460"/>
      <c r="C60" s="209">
        <v>14</v>
      </c>
      <c r="D60" s="212"/>
      <c r="E60" s="209"/>
      <c r="F60" s="209"/>
      <c r="G60" s="209"/>
      <c r="H60" s="501"/>
      <c r="I60" s="215"/>
      <c r="J60" s="215"/>
      <c r="K60" s="216"/>
      <c r="L60" s="502"/>
      <c r="M60" s="215"/>
      <c r="N60" s="460"/>
      <c r="O60" s="460"/>
      <c r="P60" s="209"/>
      <c r="Q60" s="213"/>
      <c r="R60" s="214"/>
      <c r="S60" s="211"/>
      <c r="T60" s="501"/>
      <c r="U60" s="209"/>
      <c r="V60" s="213"/>
      <c r="W60" s="214"/>
      <c r="X60" s="211"/>
      <c r="Y60" s="501"/>
      <c r="Z60" s="209"/>
      <c r="AA60" s="213"/>
      <c r="AB60" s="214"/>
      <c r="AC60" s="211"/>
      <c r="AD60" s="501"/>
      <c r="AE60" s="209"/>
      <c r="AF60" s="213"/>
      <c r="AG60" s="214"/>
      <c r="AH60" s="211"/>
      <c r="AI60" s="501"/>
      <c r="AJ60" s="209"/>
      <c r="AK60" s="213"/>
      <c r="AL60" s="214"/>
      <c r="AM60" s="211"/>
      <c r="AN60" s="501"/>
      <c r="AO60" s="209"/>
      <c r="AP60" s="213"/>
      <c r="AQ60" s="214"/>
      <c r="AR60" s="211"/>
      <c r="AS60" s="501"/>
      <c r="AT60" s="209"/>
      <c r="AU60" s="213"/>
      <c r="AV60" s="214"/>
      <c r="AW60" s="211"/>
      <c r="AX60" s="501"/>
    </row>
    <row r="61" spans="1:50" ht="14.25" hidden="1" customHeight="1" outlineLevel="1">
      <c r="B61" s="460"/>
      <c r="C61" s="209">
        <v>15</v>
      </c>
      <c r="D61" s="212"/>
      <c r="E61" s="209"/>
      <c r="F61" s="209"/>
      <c r="G61" s="209"/>
      <c r="H61" s="501"/>
      <c r="I61" s="215"/>
      <c r="J61" s="215"/>
      <c r="K61" s="216"/>
      <c r="L61" s="502"/>
      <c r="M61" s="215"/>
      <c r="N61" s="460"/>
      <c r="O61" s="460"/>
      <c r="P61" s="209"/>
      <c r="Q61" s="213"/>
      <c r="R61" s="214"/>
      <c r="S61" s="211"/>
      <c r="T61" s="501"/>
      <c r="U61" s="209"/>
      <c r="V61" s="213"/>
      <c r="W61" s="214"/>
      <c r="X61" s="211"/>
      <c r="Y61" s="501"/>
      <c r="Z61" s="209"/>
      <c r="AA61" s="213"/>
      <c r="AB61" s="214"/>
      <c r="AC61" s="211"/>
      <c r="AD61" s="501"/>
      <c r="AE61" s="209"/>
      <c r="AF61" s="213"/>
      <c r="AG61" s="214"/>
      <c r="AH61" s="211"/>
      <c r="AI61" s="501"/>
      <c r="AJ61" s="209"/>
      <c r="AK61" s="213"/>
      <c r="AL61" s="214"/>
      <c r="AM61" s="211"/>
      <c r="AN61" s="501"/>
      <c r="AO61" s="209"/>
      <c r="AP61" s="213"/>
      <c r="AQ61" s="214"/>
      <c r="AR61" s="211"/>
      <c r="AS61" s="501"/>
      <c r="AT61" s="209"/>
      <c r="AU61" s="213"/>
      <c r="AV61" s="214"/>
      <c r="AW61" s="211"/>
      <c r="AX61" s="501"/>
    </row>
    <row r="62" spans="1:50" ht="14.25" hidden="1" customHeight="1" outlineLevel="1" collapsed="1">
      <c r="B62" s="552" t="s">
        <v>200</v>
      </c>
      <c r="C62" s="503"/>
      <c r="D62" s="503"/>
      <c r="E62" s="503"/>
      <c r="F62" s="503"/>
      <c r="G62" s="503"/>
      <c r="H62" s="503"/>
      <c r="I62" s="503"/>
      <c r="J62" s="503"/>
      <c r="K62" s="503"/>
      <c r="L62" s="503"/>
      <c r="M62" s="504"/>
      <c r="N62" s="521" t="s">
        <v>128</v>
      </c>
      <c r="O62" s="521" t="s">
        <v>77</v>
      </c>
      <c r="P62" s="559">
        <v>45888</v>
      </c>
      <c r="Q62" s="560"/>
      <c r="R62" s="560"/>
      <c r="S62" s="560"/>
      <c r="T62" s="560"/>
      <c r="U62" s="561">
        <f>P62+1</f>
        <v>45889</v>
      </c>
      <c r="V62" s="562"/>
      <c r="W62" s="562"/>
      <c r="X62" s="562"/>
      <c r="Y62" s="562"/>
      <c r="Z62" s="559">
        <f t="shared" ref="Z62" si="61">U62+1</f>
        <v>45890</v>
      </c>
      <c r="AA62" s="560"/>
      <c r="AB62" s="560"/>
      <c r="AC62" s="560"/>
      <c r="AD62" s="560"/>
      <c r="AE62" s="561">
        <f t="shared" ref="AE62" si="62">Z62+1</f>
        <v>45891</v>
      </c>
      <c r="AF62" s="562"/>
      <c r="AG62" s="562"/>
      <c r="AH62" s="562"/>
      <c r="AI62" s="562"/>
      <c r="AJ62" s="563">
        <f t="shared" ref="AJ62" si="63">AE62+1</f>
        <v>45892</v>
      </c>
      <c r="AK62" s="564"/>
      <c r="AL62" s="564"/>
      <c r="AM62" s="564"/>
      <c r="AN62" s="565"/>
      <c r="AO62" s="561">
        <f t="shared" ref="AO62" si="64">AJ62+1</f>
        <v>45893</v>
      </c>
      <c r="AP62" s="562"/>
      <c r="AQ62" s="562"/>
      <c r="AR62" s="562"/>
      <c r="AS62" s="562"/>
      <c r="AT62" s="563">
        <f t="shared" ref="AT62" si="65">AO62+1</f>
        <v>45894</v>
      </c>
      <c r="AU62" s="564"/>
      <c r="AV62" s="564"/>
      <c r="AW62" s="564"/>
      <c r="AX62" s="565"/>
    </row>
    <row r="63" spans="1:50" ht="14.25" hidden="1" customHeight="1" outlineLevel="1">
      <c r="B63" s="505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6"/>
      <c r="N63" s="523"/>
      <c r="O63" s="523"/>
      <c r="P63" s="566">
        <f>P62</f>
        <v>45888</v>
      </c>
      <c r="Q63" s="566"/>
      <c r="R63" s="566"/>
      <c r="S63" s="566"/>
      <c r="T63" s="566"/>
      <c r="U63" s="567">
        <f>U62</f>
        <v>45889</v>
      </c>
      <c r="V63" s="567"/>
      <c r="W63" s="567"/>
      <c r="X63" s="567"/>
      <c r="Y63" s="567"/>
      <c r="Z63" s="566">
        <f t="shared" ref="Z63" si="66">Z62</f>
        <v>45890</v>
      </c>
      <c r="AA63" s="566"/>
      <c r="AB63" s="566"/>
      <c r="AC63" s="566"/>
      <c r="AD63" s="566"/>
      <c r="AE63" s="567">
        <f t="shared" ref="AE63" si="67">AE62</f>
        <v>45891</v>
      </c>
      <c r="AF63" s="567"/>
      <c r="AG63" s="567"/>
      <c r="AH63" s="567"/>
      <c r="AI63" s="567"/>
      <c r="AJ63" s="568">
        <f t="shared" ref="AJ63" si="68">AJ62</f>
        <v>45892</v>
      </c>
      <c r="AK63" s="569"/>
      <c r="AL63" s="569"/>
      <c r="AM63" s="569"/>
      <c r="AN63" s="570"/>
      <c r="AO63" s="567">
        <f t="shared" ref="AO63" si="69">AO62</f>
        <v>45893</v>
      </c>
      <c r="AP63" s="567"/>
      <c r="AQ63" s="567"/>
      <c r="AR63" s="567"/>
      <c r="AS63" s="567"/>
      <c r="AT63" s="568">
        <f t="shared" ref="AT63" si="70">AT62</f>
        <v>45894</v>
      </c>
      <c r="AU63" s="569"/>
      <c r="AV63" s="569"/>
      <c r="AW63" s="569"/>
      <c r="AX63" s="570"/>
    </row>
    <row r="64" spans="1:50" ht="14.25" hidden="1" customHeight="1" outlineLevel="1">
      <c r="B64" s="460" t="s">
        <v>129</v>
      </c>
      <c r="C64" s="460" t="s">
        <v>130</v>
      </c>
      <c r="D64" s="460"/>
      <c r="E64" s="460" t="s">
        <v>131</v>
      </c>
      <c r="F64" s="460"/>
      <c r="G64" s="460"/>
      <c r="H64" s="460" t="s">
        <v>132</v>
      </c>
      <c r="I64" s="499" t="s">
        <v>133</v>
      </c>
      <c r="J64" s="499"/>
      <c r="K64" s="499"/>
      <c r="L64" s="499" t="s">
        <v>132</v>
      </c>
      <c r="M64" s="499" t="s">
        <v>134</v>
      </c>
      <c r="N64" s="460"/>
      <c r="O64" s="460" t="s">
        <v>135</v>
      </c>
      <c r="P64" s="460" t="s">
        <v>136</v>
      </c>
      <c r="Q64" s="460"/>
      <c r="R64" s="460"/>
      <c r="S64" s="460"/>
      <c r="T64" s="460" t="s">
        <v>132</v>
      </c>
      <c r="U64" s="460" t="s">
        <v>136</v>
      </c>
      <c r="V64" s="460"/>
      <c r="W64" s="460"/>
      <c r="X64" s="460"/>
      <c r="Y64" s="460" t="s">
        <v>132</v>
      </c>
      <c r="Z64" s="460" t="s">
        <v>136</v>
      </c>
      <c r="AA64" s="460"/>
      <c r="AB64" s="460"/>
      <c r="AC64" s="460"/>
      <c r="AD64" s="460" t="s">
        <v>132</v>
      </c>
      <c r="AE64" s="460" t="s">
        <v>136</v>
      </c>
      <c r="AF64" s="460"/>
      <c r="AG64" s="460"/>
      <c r="AH64" s="460"/>
      <c r="AI64" s="460" t="s">
        <v>132</v>
      </c>
      <c r="AJ64" s="460" t="s">
        <v>136</v>
      </c>
      <c r="AK64" s="460"/>
      <c r="AL64" s="460"/>
      <c r="AM64" s="460"/>
      <c r="AN64" s="460" t="s">
        <v>132</v>
      </c>
      <c r="AO64" s="460" t="s">
        <v>136</v>
      </c>
      <c r="AP64" s="460"/>
      <c r="AQ64" s="460"/>
      <c r="AR64" s="460"/>
      <c r="AS64" s="460" t="s">
        <v>132</v>
      </c>
      <c r="AT64" s="460" t="s">
        <v>136</v>
      </c>
      <c r="AU64" s="460"/>
      <c r="AV64" s="460"/>
      <c r="AW64" s="460"/>
      <c r="AX64" s="460" t="s">
        <v>132</v>
      </c>
    </row>
    <row r="65" spans="2:50" ht="14.25" hidden="1" customHeight="1" outlineLevel="1">
      <c r="B65" s="460"/>
      <c r="C65" s="460"/>
      <c r="D65" s="460"/>
      <c r="E65" s="460" t="s">
        <v>137</v>
      </c>
      <c r="F65" s="460"/>
      <c r="G65" s="460"/>
      <c r="H65" s="460"/>
      <c r="I65" s="499" t="s">
        <v>137</v>
      </c>
      <c r="J65" s="499"/>
      <c r="K65" s="499"/>
      <c r="L65" s="499"/>
      <c r="M65" s="499"/>
      <c r="N65" s="460"/>
      <c r="O65" s="460"/>
      <c r="P65" s="460" t="s">
        <v>138</v>
      </c>
      <c r="Q65" s="460"/>
      <c r="R65" s="460"/>
      <c r="S65" s="460"/>
      <c r="T65" s="460"/>
      <c r="U65" s="460" t="s">
        <v>138</v>
      </c>
      <c r="V65" s="460"/>
      <c r="W65" s="460"/>
      <c r="X65" s="460"/>
      <c r="Y65" s="460"/>
      <c r="Z65" s="460" t="s">
        <v>138</v>
      </c>
      <c r="AA65" s="460"/>
      <c r="AB65" s="460"/>
      <c r="AC65" s="460"/>
      <c r="AD65" s="460"/>
      <c r="AE65" s="460" t="s">
        <v>138</v>
      </c>
      <c r="AF65" s="460"/>
      <c r="AG65" s="460"/>
      <c r="AH65" s="460"/>
      <c r="AI65" s="460"/>
      <c r="AJ65" s="460" t="s">
        <v>138</v>
      </c>
      <c r="AK65" s="460"/>
      <c r="AL65" s="460"/>
      <c r="AM65" s="460"/>
      <c r="AN65" s="460"/>
      <c r="AO65" s="460" t="s">
        <v>138</v>
      </c>
      <c r="AP65" s="460"/>
      <c r="AQ65" s="460"/>
      <c r="AR65" s="460"/>
      <c r="AS65" s="460"/>
      <c r="AT65" s="460" t="s">
        <v>138</v>
      </c>
      <c r="AU65" s="460"/>
      <c r="AV65" s="460"/>
      <c r="AW65" s="460"/>
      <c r="AX65" s="460"/>
    </row>
    <row r="66" spans="2:50" ht="14.25" hidden="1" customHeight="1" outlineLevel="1">
      <c r="B66" s="460"/>
      <c r="C66" s="460"/>
      <c r="D66" s="460"/>
      <c r="E66" s="209" t="s">
        <v>139</v>
      </c>
      <c r="F66" s="209" t="s">
        <v>140</v>
      </c>
      <c r="G66" s="209" t="s">
        <v>141</v>
      </c>
      <c r="H66" s="460"/>
      <c r="I66" s="210" t="s">
        <v>139</v>
      </c>
      <c r="J66" s="210" t="s">
        <v>140</v>
      </c>
      <c r="K66" s="210" t="s">
        <v>141</v>
      </c>
      <c r="L66" s="499"/>
      <c r="M66" s="499"/>
      <c r="N66" s="460"/>
      <c r="O66" s="460"/>
      <c r="P66" s="209" t="s">
        <v>139</v>
      </c>
      <c r="Q66" s="209" t="s">
        <v>140</v>
      </c>
      <c r="R66" s="209" t="s">
        <v>141</v>
      </c>
      <c r="S66" s="211" t="s">
        <v>134</v>
      </c>
      <c r="T66" s="460"/>
      <c r="U66" s="209" t="s">
        <v>139</v>
      </c>
      <c r="V66" s="209" t="s">
        <v>140</v>
      </c>
      <c r="W66" s="209" t="s">
        <v>141</v>
      </c>
      <c r="X66" s="211" t="s">
        <v>134</v>
      </c>
      <c r="Y66" s="460"/>
      <c r="Z66" s="209" t="s">
        <v>139</v>
      </c>
      <c r="AA66" s="209" t="s">
        <v>140</v>
      </c>
      <c r="AB66" s="209" t="s">
        <v>141</v>
      </c>
      <c r="AC66" s="211" t="s">
        <v>134</v>
      </c>
      <c r="AD66" s="460"/>
      <c r="AE66" s="209" t="s">
        <v>139</v>
      </c>
      <c r="AF66" s="209" t="s">
        <v>140</v>
      </c>
      <c r="AG66" s="209" t="s">
        <v>141</v>
      </c>
      <c r="AH66" s="211" t="s">
        <v>134</v>
      </c>
      <c r="AI66" s="460"/>
      <c r="AJ66" s="209" t="s">
        <v>139</v>
      </c>
      <c r="AK66" s="209" t="s">
        <v>140</v>
      </c>
      <c r="AL66" s="209" t="s">
        <v>141</v>
      </c>
      <c r="AM66" s="211" t="s">
        <v>134</v>
      </c>
      <c r="AN66" s="460"/>
      <c r="AO66" s="209" t="s">
        <v>139</v>
      </c>
      <c r="AP66" s="209" t="s">
        <v>140</v>
      </c>
      <c r="AQ66" s="209" t="s">
        <v>141</v>
      </c>
      <c r="AR66" s="211" t="s">
        <v>134</v>
      </c>
      <c r="AS66" s="460"/>
      <c r="AT66" s="209" t="s">
        <v>139</v>
      </c>
      <c r="AU66" s="209" t="s">
        <v>140</v>
      </c>
      <c r="AV66" s="209" t="s">
        <v>141</v>
      </c>
      <c r="AW66" s="211" t="s">
        <v>134</v>
      </c>
      <c r="AX66" s="460"/>
    </row>
    <row r="67" spans="2:50" ht="14.25" hidden="1" customHeight="1" outlineLevel="1">
      <c r="B67" s="460" t="s">
        <v>113</v>
      </c>
      <c r="C67" s="209">
        <v>1</v>
      </c>
      <c r="D67" s="212" t="s">
        <v>274</v>
      </c>
      <c r="E67" s="209">
        <v>21</v>
      </c>
      <c r="F67" s="209">
        <v>2000</v>
      </c>
      <c r="G67" s="214">
        <f t="shared" ref="G67:G75" si="71">F67/E67</f>
        <v>95.238095238095241</v>
      </c>
      <c r="H67" s="501">
        <f>AVERAGE(G67:G81)</f>
        <v>89.849055936012448</v>
      </c>
      <c r="I67" s="215">
        <f>AVERAGE(P67,U67,Z67,AE67,AJ67,AO67,AT67)</f>
        <v>21</v>
      </c>
      <c r="J67" s="215">
        <f>AVERAGE(Q67,V67,AA67,AF67,AK67,AP67,AU67)</f>
        <v>1694.2615420349382</v>
      </c>
      <c r="K67" s="216">
        <f>AVERAGE(R67,W67,AB67,AG67,AL67,AQ67,AV67)</f>
        <v>80.67912104928277</v>
      </c>
      <c r="L67" s="502">
        <f>IFERROR(AVERAGE(K67:K81),"-")</f>
        <v>76.191551053134546</v>
      </c>
      <c r="M67" s="215">
        <f>RANK(K67, K$67:$K$81)</f>
        <v>2</v>
      </c>
      <c r="N67" s="460"/>
      <c r="O67" s="460"/>
      <c r="P67" s="209">
        <v>21</v>
      </c>
      <c r="Q67" s="213">
        <v>1689.441624365483</v>
      </c>
      <c r="R67" s="214">
        <f t="shared" ref="R67:R75" si="72">Q67/P67</f>
        <v>80.449601160261096</v>
      </c>
      <c r="S67" s="211">
        <f>RANK(R67, R$67:R$81)</f>
        <v>2</v>
      </c>
      <c r="T67" s="501">
        <f>AVERAGE(R67:R81)</f>
        <v>76.123434462973023</v>
      </c>
      <c r="U67" s="209">
        <v>21</v>
      </c>
      <c r="V67" s="213">
        <v>1690.97651421508</v>
      </c>
      <c r="W67" s="214">
        <f t="shared" ref="W67:W75" si="73">V67/U67</f>
        <v>80.522691153099046</v>
      </c>
      <c r="X67" s="211">
        <f>RANK(W67, W$67:W$81)</f>
        <v>2</v>
      </c>
      <c r="Y67" s="501">
        <f>AVERAGE(W67:W81)</f>
        <v>76.133497208724862</v>
      </c>
      <c r="Z67" s="209">
        <v>21</v>
      </c>
      <c r="AA67" s="213">
        <v>1691.5662650602387</v>
      </c>
      <c r="AB67" s="214">
        <f t="shared" ref="AB67:AB75" si="74">AA67/Z67</f>
        <v>80.55077452667804</v>
      </c>
      <c r="AC67" s="211">
        <f>RANK(AB67, AB$67:AB$81)</f>
        <v>2</v>
      </c>
      <c r="AD67" s="501">
        <f>AVERAGE(AB67:AB81)</f>
        <v>76.145886678965724</v>
      </c>
      <c r="AE67" s="209">
        <v>21</v>
      </c>
      <c r="AF67" s="213">
        <v>1695.550017799929</v>
      </c>
      <c r="AG67" s="214">
        <f t="shared" ref="AG67:AG75" si="75">AF67/AE67</f>
        <v>80.740477038091854</v>
      </c>
      <c r="AH67" s="211">
        <f>RANK(AG67, AG$67:AG$81)</f>
        <v>2</v>
      </c>
      <c r="AI67" s="501">
        <f>AVERAGE(AG67:AG81)</f>
        <v>76.200014196455911</v>
      </c>
      <c r="AJ67" s="209">
        <v>21</v>
      </c>
      <c r="AK67" s="213">
        <v>1695.9700093720705</v>
      </c>
      <c r="AL67" s="214">
        <f t="shared" ref="AL67:AL75" si="76">AK67/AJ67</f>
        <v>80.760476636765262</v>
      </c>
      <c r="AM67" s="211">
        <f>RANK(AL67, AL$67:AL$81)</f>
        <v>2</v>
      </c>
      <c r="AN67" s="501">
        <f>AVERAGE(AL67:AL81)</f>
        <v>76.544767808866652</v>
      </c>
      <c r="AO67" s="209">
        <v>21</v>
      </c>
      <c r="AP67" s="213">
        <v>1696.1140492067134</v>
      </c>
      <c r="AQ67" s="214">
        <f t="shared" ref="AQ67:AQ75" si="77">AP67/AO67</f>
        <v>80.767335676510157</v>
      </c>
      <c r="AR67" s="211">
        <f>RANK(AQ67, AQ$67:AQ$81)</f>
        <v>2</v>
      </c>
      <c r="AS67" s="501">
        <f>AVERAGE(AQ67:AQ81)</f>
        <v>76.54627738380276</v>
      </c>
      <c r="AT67" s="209">
        <v>21</v>
      </c>
      <c r="AU67" s="213">
        <v>1700.212314225053</v>
      </c>
      <c r="AV67" s="214">
        <f t="shared" ref="AV67:AV75" si="78">AU67/AT67</f>
        <v>80.96249115357395</v>
      </c>
      <c r="AW67" s="211">
        <f>RANK(AV67, AV$67:AV$81)</f>
        <v>2</v>
      </c>
      <c r="AX67" s="501">
        <f>AVERAGE(AV67:AV81)</f>
        <v>76.662692904482384</v>
      </c>
    </row>
    <row r="68" spans="2:50" ht="14.25" hidden="1" customHeight="1" outlineLevel="1">
      <c r="B68" s="460"/>
      <c r="C68" s="209">
        <v>2</v>
      </c>
      <c r="D68" s="212" t="s">
        <v>275</v>
      </c>
      <c r="E68" s="209">
        <v>25</v>
      </c>
      <c r="F68" s="209">
        <v>2000</v>
      </c>
      <c r="G68" s="214">
        <f t="shared" si="71"/>
        <v>80</v>
      </c>
      <c r="H68" s="501"/>
      <c r="I68" s="215">
        <f t="shared" ref="I68:K75" si="79">AVERAGE(P68,U68,Z68,AE68,AJ68,AO68,AT68)</f>
        <v>25</v>
      </c>
      <c r="J68" s="215">
        <f t="shared" si="79"/>
        <v>1746.592138041877</v>
      </c>
      <c r="K68" s="216">
        <f t="shared" si="79"/>
        <v>69.86368552167508</v>
      </c>
      <c r="L68" s="502"/>
      <c r="M68" s="215">
        <f>RANK(K68, K$67:$K$81)</f>
        <v>6</v>
      </c>
      <c r="N68" s="460"/>
      <c r="O68" s="460"/>
      <c r="P68" s="209">
        <v>25</v>
      </c>
      <c r="Q68" s="213">
        <v>1746.3302752293575</v>
      </c>
      <c r="R68" s="214">
        <f t="shared" si="72"/>
        <v>69.853211009174302</v>
      </c>
      <c r="S68" s="211">
        <f t="shared" ref="S68:S75" si="80">RANK(R68, R$67:R$81)</f>
        <v>6</v>
      </c>
      <c r="T68" s="501"/>
      <c r="U68" s="209">
        <v>25</v>
      </c>
      <c r="V68" s="213">
        <v>1746.3591604042504</v>
      </c>
      <c r="W68" s="214">
        <f t="shared" si="73"/>
        <v>69.854366416170009</v>
      </c>
      <c r="X68" s="211">
        <f t="shared" ref="X68:X75" si="81">RANK(W68, W$67:W$81)</f>
        <v>6</v>
      </c>
      <c r="Y68" s="501"/>
      <c r="Z68" s="209">
        <v>25</v>
      </c>
      <c r="AA68" s="213">
        <v>1746.3439490445853</v>
      </c>
      <c r="AB68" s="214">
        <f t="shared" si="74"/>
        <v>69.853757961783415</v>
      </c>
      <c r="AC68" s="211">
        <f t="shared" ref="AC68:AC75" si="82">RANK(AB68, AB$67:AB$81)</f>
        <v>6</v>
      </c>
      <c r="AD68" s="501"/>
      <c r="AE68" s="209">
        <v>25</v>
      </c>
      <c r="AF68" s="213">
        <v>1746.4996315401618</v>
      </c>
      <c r="AG68" s="214">
        <f t="shared" si="75"/>
        <v>69.859985261606468</v>
      </c>
      <c r="AH68" s="211">
        <f t="shared" ref="AH68:AH75" si="83">RANK(AG68, AG$67:AG$81)</f>
        <v>6</v>
      </c>
      <c r="AI68" s="501"/>
      <c r="AJ68" s="209">
        <v>25</v>
      </c>
      <c r="AK68" s="213">
        <v>1746.6866428489109</v>
      </c>
      <c r="AL68" s="214">
        <f t="shared" si="76"/>
        <v>69.867465713956435</v>
      </c>
      <c r="AM68" s="211">
        <f t="shared" ref="AM68:AM75" si="84">RANK(AL68, AL$67:AL$81)</f>
        <v>5</v>
      </c>
      <c r="AN68" s="501"/>
      <c r="AO68" s="209">
        <v>25</v>
      </c>
      <c r="AP68" s="213">
        <v>1746.7266775777412</v>
      </c>
      <c r="AQ68" s="214">
        <f t="shared" si="77"/>
        <v>69.869067103109643</v>
      </c>
      <c r="AR68" s="211">
        <f t="shared" ref="AR68:AR75" si="85">RANK(AQ68, AQ$67:AQ$81)</f>
        <v>5</v>
      </c>
      <c r="AS68" s="501"/>
      <c r="AT68" s="209">
        <v>25</v>
      </c>
      <c r="AU68" s="213">
        <v>1747.1986296481336</v>
      </c>
      <c r="AV68" s="214">
        <f t="shared" si="78"/>
        <v>69.887945185925346</v>
      </c>
      <c r="AW68" s="211">
        <f t="shared" ref="AW68:AW75" si="86">RANK(AV68, AV$67:AV$81)</f>
        <v>5</v>
      </c>
      <c r="AX68" s="501"/>
    </row>
    <row r="69" spans="2:50" ht="14.25" hidden="1" customHeight="1" outlineLevel="1">
      <c r="B69" s="460"/>
      <c r="C69" s="209">
        <v>3</v>
      </c>
      <c r="D69" s="212" t="s">
        <v>281</v>
      </c>
      <c r="E69" s="209">
        <v>24</v>
      </c>
      <c r="F69" s="209">
        <v>2000</v>
      </c>
      <c r="G69" s="214">
        <f t="shared" si="71"/>
        <v>83.333333333333329</v>
      </c>
      <c r="H69" s="501"/>
      <c r="I69" s="215">
        <f t="shared" si="79"/>
        <v>24</v>
      </c>
      <c r="J69" s="215">
        <f t="shared" si="79"/>
        <v>1724.4701934546433</v>
      </c>
      <c r="K69" s="216">
        <f t="shared" si="79"/>
        <v>71.852924727276815</v>
      </c>
      <c r="L69" s="502"/>
      <c r="M69" s="215">
        <f>RANK(K69, K$67:$K$81)</f>
        <v>4</v>
      </c>
      <c r="N69" s="460"/>
      <c r="O69" s="460"/>
      <c r="P69" s="209">
        <v>24</v>
      </c>
      <c r="Q69" s="213">
        <v>1723.9235870533498</v>
      </c>
      <c r="R69" s="214">
        <f t="shared" si="72"/>
        <v>71.830149460556243</v>
      </c>
      <c r="S69" s="211">
        <f t="shared" si="80"/>
        <v>4</v>
      </c>
      <c r="T69" s="501"/>
      <c r="U69" s="209">
        <v>24</v>
      </c>
      <c r="V69" s="213">
        <v>1723.9591836734683</v>
      </c>
      <c r="W69" s="214">
        <f t="shared" si="73"/>
        <v>71.831632653061178</v>
      </c>
      <c r="X69" s="211">
        <f t="shared" si="81"/>
        <v>4</v>
      </c>
      <c r="Y69" s="501"/>
      <c r="Z69" s="209">
        <v>24</v>
      </c>
      <c r="AA69" s="213">
        <v>1724.0827523145508</v>
      </c>
      <c r="AB69" s="214">
        <f t="shared" si="74"/>
        <v>71.836781346439622</v>
      </c>
      <c r="AC69" s="211">
        <f t="shared" si="82"/>
        <v>4</v>
      </c>
      <c r="AD69" s="501"/>
      <c r="AE69" s="209">
        <v>24</v>
      </c>
      <c r="AF69" s="213">
        <v>1724.287652645861</v>
      </c>
      <c r="AG69" s="214">
        <f t="shared" si="75"/>
        <v>71.845318860244205</v>
      </c>
      <c r="AH69" s="211">
        <f t="shared" si="83"/>
        <v>4</v>
      </c>
      <c r="AI69" s="501"/>
      <c r="AJ69" s="209">
        <v>24</v>
      </c>
      <c r="AK69" s="213">
        <v>1724.3058938139297</v>
      </c>
      <c r="AL69" s="214">
        <f t="shared" si="76"/>
        <v>71.846078908913739</v>
      </c>
      <c r="AM69" s="211">
        <f t="shared" si="84"/>
        <v>3</v>
      </c>
      <c r="AN69" s="501"/>
      <c r="AO69" s="209">
        <v>24</v>
      </c>
      <c r="AP69" s="213">
        <v>1724.2620185549622</v>
      </c>
      <c r="AQ69" s="214">
        <f t="shared" si="77"/>
        <v>71.84425077312342</v>
      </c>
      <c r="AR69" s="211">
        <f t="shared" si="85"/>
        <v>3</v>
      </c>
      <c r="AS69" s="501"/>
      <c r="AT69" s="209">
        <v>24</v>
      </c>
      <c r="AU69" s="213">
        <v>1726.4702661263823</v>
      </c>
      <c r="AV69" s="214">
        <f t="shared" si="78"/>
        <v>71.936261088599267</v>
      </c>
      <c r="AW69" s="211">
        <f t="shared" si="86"/>
        <v>3</v>
      </c>
      <c r="AX69" s="501"/>
    </row>
    <row r="70" spans="2:50" ht="14.25" hidden="1" customHeight="1" outlineLevel="1">
      <c r="B70" s="460"/>
      <c r="C70" s="209">
        <v>4</v>
      </c>
      <c r="D70" s="212" t="s">
        <v>280</v>
      </c>
      <c r="E70" s="209">
        <v>24</v>
      </c>
      <c r="F70" s="209">
        <v>2000</v>
      </c>
      <c r="G70" s="214">
        <f t="shared" si="71"/>
        <v>83.333333333333329</v>
      </c>
      <c r="H70" s="501"/>
      <c r="I70" s="215">
        <f t="shared" si="79"/>
        <v>24</v>
      </c>
      <c r="J70" s="215">
        <f t="shared" si="79"/>
        <v>1703.0811195975309</v>
      </c>
      <c r="K70" s="216">
        <f t="shared" si="79"/>
        <v>70.961713316563774</v>
      </c>
      <c r="L70" s="502"/>
      <c r="M70" s="215">
        <f>RANK(K70, K$67:$K$81)</f>
        <v>5</v>
      </c>
      <c r="N70" s="460"/>
      <c r="O70" s="460"/>
      <c r="P70" s="209">
        <v>24</v>
      </c>
      <c r="Q70" s="213">
        <v>1699.7459448895829</v>
      </c>
      <c r="R70" s="214">
        <f t="shared" si="72"/>
        <v>70.822747703732617</v>
      </c>
      <c r="S70" s="211">
        <f t="shared" si="80"/>
        <v>5</v>
      </c>
      <c r="T70" s="501"/>
      <c r="U70" s="209">
        <v>24</v>
      </c>
      <c r="V70" s="213">
        <v>1701.5681544028964</v>
      </c>
      <c r="W70" s="214">
        <f t="shared" si="73"/>
        <v>70.898673100120689</v>
      </c>
      <c r="X70" s="211">
        <f t="shared" si="81"/>
        <v>5</v>
      </c>
      <c r="Y70" s="501"/>
      <c r="Z70" s="209">
        <v>24</v>
      </c>
      <c r="AA70" s="213">
        <v>1701.8957345971562</v>
      </c>
      <c r="AB70" s="214">
        <f t="shared" si="74"/>
        <v>70.912322274881504</v>
      </c>
      <c r="AC70" s="211">
        <f t="shared" si="82"/>
        <v>5</v>
      </c>
      <c r="AD70" s="501"/>
      <c r="AE70" s="209">
        <v>24</v>
      </c>
      <c r="AF70" s="213">
        <v>1703.5098915124447</v>
      </c>
      <c r="AG70" s="214">
        <f t="shared" si="75"/>
        <v>70.979578813018534</v>
      </c>
      <c r="AH70" s="211">
        <f t="shared" si="83"/>
        <v>5</v>
      </c>
      <c r="AI70" s="501"/>
      <c r="AJ70" s="209">
        <v>24</v>
      </c>
      <c r="AK70" s="213">
        <v>1703.9443155452395</v>
      </c>
      <c r="AL70" s="214">
        <f t="shared" si="76"/>
        <v>70.997679814384981</v>
      </c>
      <c r="AM70" s="211">
        <f t="shared" si="84"/>
        <v>4</v>
      </c>
      <c r="AN70" s="501"/>
      <c r="AO70" s="209">
        <v>24</v>
      </c>
      <c r="AP70" s="213">
        <v>1704.031209362809</v>
      </c>
      <c r="AQ70" s="214">
        <f t="shared" si="77"/>
        <v>71.001300390117038</v>
      </c>
      <c r="AR70" s="211">
        <f t="shared" si="85"/>
        <v>4</v>
      </c>
      <c r="AS70" s="501"/>
      <c r="AT70" s="209">
        <v>24</v>
      </c>
      <c r="AU70" s="213">
        <v>1706.8725868725862</v>
      </c>
      <c r="AV70" s="214">
        <f t="shared" si="78"/>
        <v>71.119691119691097</v>
      </c>
      <c r="AW70" s="211">
        <f t="shared" si="86"/>
        <v>4</v>
      </c>
      <c r="AX70" s="501"/>
    </row>
    <row r="71" spans="2:50" ht="14.25" hidden="1" customHeight="1" outlineLevel="1">
      <c r="B71" s="460"/>
      <c r="C71" s="209">
        <v>5</v>
      </c>
      <c r="D71" s="212" t="s">
        <v>277</v>
      </c>
      <c r="E71" s="209">
        <v>14</v>
      </c>
      <c r="F71" s="209">
        <v>2000</v>
      </c>
      <c r="G71" s="214">
        <f t="shared" si="71"/>
        <v>142.85714285714286</v>
      </c>
      <c r="H71" s="501"/>
      <c r="I71" s="215">
        <f t="shared" si="79"/>
        <v>14</v>
      </c>
      <c r="J71" s="215">
        <f t="shared" si="79"/>
        <v>1652.6379217708047</v>
      </c>
      <c r="K71" s="216">
        <f t="shared" si="79"/>
        <v>118.04556584077177</v>
      </c>
      <c r="L71" s="502"/>
      <c r="M71" s="215">
        <f>RANK(K71, K$67:$K$81)</f>
        <v>1</v>
      </c>
      <c r="N71" s="460"/>
      <c r="O71" s="460"/>
      <c r="P71" s="209">
        <v>14</v>
      </c>
      <c r="Q71" s="213">
        <v>1651.3083632632113</v>
      </c>
      <c r="R71" s="214">
        <f t="shared" si="72"/>
        <v>117.95059737594366</v>
      </c>
      <c r="S71" s="211">
        <f t="shared" si="80"/>
        <v>1</v>
      </c>
      <c r="T71" s="501"/>
      <c r="U71" s="209">
        <v>14</v>
      </c>
      <c r="V71" s="213">
        <v>1651.5090543259457</v>
      </c>
      <c r="W71" s="214">
        <f t="shared" si="73"/>
        <v>117.96493245185327</v>
      </c>
      <c r="X71" s="211">
        <f t="shared" si="81"/>
        <v>1</v>
      </c>
      <c r="Y71" s="501"/>
      <c r="Z71" s="209">
        <v>14</v>
      </c>
      <c r="AA71" s="213">
        <v>1651.9893899204169</v>
      </c>
      <c r="AB71" s="214">
        <f t="shared" si="74"/>
        <v>117.99924213717263</v>
      </c>
      <c r="AC71" s="211">
        <f t="shared" si="82"/>
        <v>1</v>
      </c>
      <c r="AD71" s="501"/>
      <c r="AE71" s="209">
        <v>14</v>
      </c>
      <c r="AF71" s="213">
        <v>1652.4983344437028</v>
      </c>
      <c r="AG71" s="214">
        <f t="shared" si="75"/>
        <v>118.03559531740734</v>
      </c>
      <c r="AH71" s="211">
        <f t="shared" si="83"/>
        <v>1</v>
      </c>
      <c r="AI71" s="501"/>
      <c r="AJ71" s="209">
        <v>14</v>
      </c>
      <c r="AK71" s="213">
        <v>1653.1268612269191</v>
      </c>
      <c r="AL71" s="214">
        <f t="shared" si="76"/>
        <v>118.08049008763707</v>
      </c>
      <c r="AM71" s="211">
        <f t="shared" si="84"/>
        <v>1</v>
      </c>
      <c r="AN71" s="501"/>
      <c r="AO71" s="209">
        <v>14</v>
      </c>
      <c r="AP71" s="213">
        <v>1652.8610354223442</v>
      </c>
      <c r="AQ71" s="214">
        <f t="shared" si="77"/>
        <v>118.06150253016745</v>
      </c>
      <c r="AR71" s="211">
        <f t="shared" si="85"/>
        <v>1</v>
      </c>
      <c r="AS71" s="501"/>
      <c r="AT71" s="209">
        <v>14</v>
      </c>
      <c r="AU71" s="213">
        <v>1655.172413793093</v>
      </c>
      <c r="AV71" s="214">
        <f t="shared" si="78"/>
        <v>118.22660098522093</v>
      </c>
      <c r="AW71" s="211">
        <f t="shared" si="86"/>
        <v>1</v>
      </c>
      <c r="AX71" s="501"/>
    </row>
    <row r="72" spans="2:50" ht="14.25" hidden="1" customHeight="1" outlineLevel="1">
      <c r="B72" s="460"/>
      <c r="C72" s="209">
        <v>6</v>
      </c>
      <c r="D72" s="212" t="s">
        <v>282</v>
      </c>
      <c r="E72" s="209">
        <v>25</v>
      </c>
      <c r="F72" s="209">
        <v>2000</v>
      </c>
      <c r="G72" s="214">
        <f t="shared" si="71"/>
        <v>80</v>
      </c>
      <c r="H72" s="501"/>
      <c r="I72" s="215">
        <f t="shared" si="79"/>
        <v>25</v>
      </c>
      <c r="J72" s="215">
        <f t="shared" si="79"/>
        <v>1704.5166762581744</v>
      </c>
      <c r="K72" s="216">
        <f t="shared" si="79"/>
        <v>68.18066705032696</v>
      </c>
      <c r="L72" s="502"/>
      <c r="M72" s="215">
        <f>RANK(K72, K$67:$K$81)</f>
        <v>7</v>
      </c>
      <c r="N72" s="460"/>
      <c r="O72" s="460"/>
      <c r="P72" s="209">
        <v>25</v>
      </c>
      <c r="Q72" s="213">
        <v>1700.5390835579512</v>
      </c>
      <c r="R72" s="214">
        <f t="shared" si="72"/>
        <v>68.021563342318046</v>
      </c>
      <c r="S72" s="211">
        <f t="shared" si="80"/>
        <v>7</v>
      </c>
      <c r="T72" s="501"/>
      <c r="U72" s="209">
        <v>25</v>
      </c>
      <c r="V72" s="213">
        <v>1700.9987339991558</v>
      </c>
      <c r="W72" s="214">
        <f t="shared" si="73"/>
        <v>68.039949359966229</v>
      </c>
      <c r="X72" s="211">
        <f t="shared" si="81"/>
        <v>7</v>
      </c>
      <c r="Y72" s="501"/>
      <c r="Z72" s="209">
        <v>25</v>
      </c>
      <c r="AA72" s="213">
        <v>1701.7177914110432</v>
      </c>
      <c r="AB72" s="214">
        <f t="shared" si="74"/>
        <v>68.068711656441735</v>
      </c>
      <c r="AC72" s="211">
        <f t="shared" si="82"/>
        <v>7</v>
      </c>
      <c r="AD72" s="501"/>
      <c r="AE72" s="209">
        <v>25</v>
      </c>
      <c r="AF72" s="213">
        <v>1705.6310679611661</v>
      </c>
      <c r="AG72" s="214">
        <f t="shared" si="75"/>
        <v>68.225242718446637</v>
      </c>
      <c r="AH72" s="211">
        <f t="shared" si="83"/>
        <v>7</v>
      </c>
      <c r="AI72" s="501"/>
      <c r="AJ72" s="209">
        <v>25</v>
      </c>
      <c r="AK72" s="213">
        <v>1705.7768508863408</v>
      </c>
      <c r="AL72" s="214">
        <f t="shared" si="76"/>
        <v>68.231074035453631</v>
      </c>
      <c r="AM72" s="211">
        <f t="shared" si="84"/>
        <v>6</v>
      </c>
      <c r="AN72" s="501"/>
      <c r="AO72" s="209">
        <v>25</v>
      </c>
      <c r="AP72" s="213">
        <v>1706.569137712758</v>
      </c>
      <c r="AQ72" s="214">
        <f t="shared" si="77"/>
        <v>68.262765508510313</v>
      </c>
      <c r="AR72" s="211">
        <f t="shared" si="85"/>
        <v>6</v>
      </c>
      <c r="AS72" s="501"/>
      <c r="AT72" s="209">
        <v>25</v>
      </c>
      <c r="AU72" s="213">
        <v>1710.3840682788045</v>
      </c>
      <c r="AV72" s="214">
        <f t="shared" si="78"/>
        <v>68.415362731152186</v>
      </c>
      <c r="AW72" s="211">
        <f t="shared" si="86"/>
        <v>6</v>
      </c>
      <c r="AX72" s="501"/>
    </row>
    <row r="73" spans="2:50" ht="14.25" hidden="1" customHeight="1" outlineLevel="1">
      <c r="B73" s="460"/>
      <c r="C73" s="209">
        <v>7</v>
      </c>
      <c r="D73" s="212" t="s">
        <v>271</v>
      </c>
      <c r="E73" s="209">
        <v>23</v>
      </c>
      <c r="F73" s="209">
        <v>2000</v>
      </c>
      <c r="G73" s="214">
        <f t="shared" si="71"/>
        <v>86.956521739130437</v>
      </c>
      <c r="H73" s="501"/>
      <c r="I73" s="215">
        <f t="shared" si="79"/>
        <v>23</v>
      </c>
      <c r="J73" s="215">
        <f t="shared" si="79"/>
        <v>1691.3611096207533</v>
      </c>
      <c r="K73" s="216">
        <f t="shared" si="79"/>
        <v>73.537439548728415</v>
      </c>
      <c r="L73" s="502"/>
      <c r="M73" s="215">
        <f>RANK(K73, K$67:$K$81)</f>
        <v>3</v>
      </c>
      <c r="N73" s="460"/>
      <c r="O73" s="460"/>
      <c r="P73" s="209">
        <v>23</v>
      </c>
      <c r="Q73" s="213">
        <v>1690.1856763925716</v>
      </c>
      <c r="R73" s="214">
        <f t="shared" si="72"/>
        <v>73.486333756198761</v>
      </c>
      <c r="S73" s="211">
        <f t="shared" si="80"/>
        <v>3</v>
      </c>
      <c r="T73" s="501"/>
      <c r="U73" s="209">
        <v>23</v>
      </c>
      <c r="V73" s="213">
        <v>1691.5998966141126</v>
      </c>
      <c r="W73" s="214">
        <f t="shared" si="73"/>
        <v>73.547821591917938</v>
      </c>
      <c r="X73" s="211">
        <f t="shared" si="81"/>
        <v>3</v>
      </c>
      <c r="Y73" s="501"/>
      <c r="Z73" s="209">
        <v>23</v>
      </c>
      <c r="AA73" s="213">
        <v>1691.7912725053425</v>
      </c>
      <c r="AB73" s="214">
        <f t="shared" si="74"/>
        <v>73.55614228284098</v>
      </c>
      <c r="AC73" s="211">
        <f t="shared" si="82"/>
        <v>3</v>
      </c>
      <c r="AD73" s="501"/>
      <c r="AE73" s="209">
        <v>23</v>
      </c>
      <c r="AF73" s="213">
        <v>1691.8675929709866</v>
      </c>
      <c r="AG73" s="214">
        <f t="shared" si="75"/>
        <v>73.559460563955938</v>
      </c>
      <c r="AH73" s="211">
        <f t="shared" si="83"/>
        <v>3</v>
      </c>
      <c r="AI73" s="501"/>
      <c r="AJ73" s="209"/>
      <c r="AK73" s="213"/>
      <c r="AL73" s="214"/>
      <c r="AM73" s="211"/>
      <c r="AN73" s="501"/>
      <c r="AO73" s="209"/>
      <c r="AP73" s="213"/>
      <c r="AQ73" s="214"/>
      <c r="AR73" s="211"/>
      <c r="AS73" s="501"/>
      <c r="AT73" s="209"/>
      <c r="AU73" s="213"/>
      <c r="AV73" s="214"/>
      <c r="AW73" s="211"/>
      <c r="AX73" s="501"/>
    </row>
    <row r="74" spans="2:50" ht="14.25" hidden="1" customHeight="1" outlineLevel="1">
      <c r="B74" s="460"/>
      <c r="C74" s="209">
        <v>8</v>
      </c>
      <c r="D74" s="212" t="s">
        <v>279</v>
      </c>
      <c r="E74" s="209">
        <v>25</v>
      </c>
      <c r="F74" s="209">
        <v>2000</v>
      </c>
      <c r="G74" s="214">
        <f t="shared" si="71"/>
        <v>80</v>
      </c>
      <c r="H74" s="501"/>
      <c r="I74" s="215">
        <f t="shared" si="79"/>
        <v>25</v>
      </c>
      <c r="J74" s="215">
        <f t="shared" si="79"/>
        <v>1681.4738951428074</v>
      </c>
      <c r="K74" s="216">
        <f t="shared" si="79"/>
        <v>67.25895580571229</v>
      </c>
      <c r="L74" s="502"/>
      <c r="M74" s="215">
        <f>RANK(K74, K$67:$K$81)</f>
        <v>8</v>
      </c>
      <c r="N74" s="460"/>
      <c r="O74" s="460"/>
      <c r="P74" s="209">
        <v>25</v>
      </c>
      <c r="Q74" s="213">
        <v>1681.1085450346413</v>
      </c>
      <c r="R74" s="214">
        <f t="shared" si="72"/>
        <v>67.244341801385659</v>
      </c>
      <c r="S74" s="211">
        <f t="shared" si="80"/>
        <v>8</v>
      </c>
      <c r="T74" s="501"/>
      <c r="U74" s="209">
        <v>25</v>
      </c>
      <c r="V74" s="213">
        <v>1680.7727690892343</v>
      </c>
      <c r="W74" s="214">
        <f t="shared" si="73"/>
        <v>67.230910763569369</v>
      </c>
      <c r="X74" s="211">
        <f t="shared" si="81"/>
        <v>8</v>
      </c>
      <c r="Y74" s="501"/>
      <c r="Z74" s="209">
        <v>25</v>
      </c>
      <c r="AA74" s="213">
        <v>1680.5223068552793</v>
      </c>
      <c r="AB74" s="214">
        <f t="shared" si="74"/>
        <v>67.220892274211167</v>
      </c>
      <c r="AC74" s="211">
        <f t="shared" si="82"/>
        <v>8</v>
      </c>
      <c r="AD74" s="501"/>
      <c r="AE74" s="209">
        <v>25</v>
      </c>
      <c r="AF74" s="213">
        <v>1680.8435852372552</v>
      </c>
      <c r="AG74" s="214">
        <f t="shared" si="75"/>
        <v>67.233743409490202</v>
      </c>
      <c r="AH74" s="211">
        <f t="shared" si="83"/>
        <v>8</v>
      </c>
      <c r="AI74" s="501"/>
      <c r="AJ74" s="209">
        <v>25</v>
      </c>
      <c r="AK74" s="213">
        <v>1681.0400866738917</v>
      </c>
      <c r="AL74" s="214">
        <f t="shared" si="76"/>
        <v>67.241603466955667</v>
      </c>
      <c r="AM74" s="211">
        <f t="shared" si="84"/>
        <v>7</v>
      </c>
      <c r="AN74" s="501"/>
      <c r="AO74" s="209">
        <v>25</v>
      </c>
      <c r="AP74" s="213">
        <v>1680.7897984368587</v>
      </c>
      <c r="AQ74" s="214">
        <f t="shared" si="77"/>
        <v>67.231591937474349</v>
      </c>
      <c r="AR74" s="211">
        <f t="shared" si="85"/>
        <v>7</v>
      </c>
      <c r="AS74" s="501"/>
      <c r="AT74" s="209">
        <v>25</v>
      </c>
      <c r="AU74" s="213">
        <v>1685.2401746724893</v>
      </c>
      <c r="AV74" s="214">
        <f t="shared" si="78"/>
        <v>67.409606986899576</v>
      </c>
      <c r="AW74" s="211">
        <f t="shared" si="86"/>
        <v>7</v>
      </c>
      <c r="AX74" s="501"/>
    </row>
    <row r="75" spans="2:50" ht="14.25" hidden="1" customHeight="1" outlineLevel="1">
      <c r="B75" s="460"/>
      <c r="C75" s="209">
        <v>9</v>
      </c>
      <c r="D75" s="212" t="s">
        <v>270</v>
      </c>
      <c r="E75" s="209">
        <v>26</v>
      </c>
      <c r="F75" s="209">
        <v>2000</v>
      </c>
      <c r="G75" s="214">
        <f t="shared" si="71"/>
        <v>76.92307692307692</v>
      </c>
      <c r="H75" s="501"/>
      <c r="I75" s="215">
        <f t="shared" si="79"/>
        <v>26</v>
      </c>
      <c r="J75" s="215">
        <f t="shared" si="79"/>
        <v>1698.9410520646954</v>
      </c>
      <c r="K75" s="216">
        <f t="shared" si="79"/>
        <v>65.343886617872911</v>
      </c>
      <c r="L75" s="502"/>
      <c r="M75" s="215">
        <f>RANK(K75, K$67:$K$81)</f>
        <v>9</v>
      </c>
      <c r="N75" s="460"/>
      <c r="O75" s="460"/>
      <c r="P75" s="209">
        <v>26</v>
      </c>
      <c r="Q75" s="213">
        <v>1701.7614784868606</v>
      </c>
      <c r="R75" s="214">
        <f t="shared" si="72"/>
        <v>65.452364557186939</v>
      </c>
      <c r="S75" s="211">
        <f t="shared" si="80"/>
        <v>9</v>
      </c>
      <c r="T75" s="501"/>
      <c r="U75" s="209">
        <v>26</v>
      </c>
      <c r="V75" s="213">
        <v>1698.0729321079166</v>
      </c>
      <c r="W75" s="214">
        <f t="shared" si="73"/>
        <v>65.310497388766024</v>
      </c>
      <c r="X75" s="211">
        <f t="shared" si="81"/>
        <v>9</v>
      </c>
      <c r="Y75" s="501"/>
      <c r="Z75" s="209">
        <v>26</v>
      </c>
      <c r="AA75" s="213">
        <v>1698.1732469063054</v>
      </c>
      <c r="AB75" s="214">
        <f t="shared" si="74"/>
        <v>65.314355650242518</v>
      </c>
      <c r="AC75" s="211">
        <f t="shared" si="82"/>
        <v>9</v>
      </c>
      <c r="AD75" s="501"/>
      <c r="AE75" s="209">
        <v>26</v>
      </c>
      <c r="AF75" s="213">
        <v>1698.3388704318925</v>
      </c>
      <c r="AG75" s="214">
        <f t="shared" si="75"/>
        <v>65.320725785842015</v>
      </c>
      <c r="AH75" s="211">
        <f t="shared" si="83"/>
        <v>9</v>
      </c>
      <c r="AI75" s="501"/>
      <c r="AJ75" s="209">
        <v>26</v>
      </c>
      <c r="AK75" s="213">
        <v>1698.6651189785259</v>
      </c>
      <c r="AL75" s="214">
        <f t="shared" si="76"/>
        <v>65.333273806866387</v>
      </c>
      <c r="AM75" s="211">
        <f t="shared" si="84"/>
        <v>8</v>
      </c>
      <c r="AN75" s="501"/>
      <c r="AO75" s="209">
        <v>26</v>
      </c>
      <c r="AP75" s="213">
        <v>1698.6425339366524</v>
      </c>
      <c r="AQ75" s="214">
        <f t="shared" si="77"/>
        <v>65.332405151409702</v>
      </c>
      <c r="AR75" s="211">
        <f t="shared" si="85"/>
        <v>8</v>
      </c>
      <c r="AS75" s="501"/>
      <c r="AT75" s="209">
        <v>26</v>
      </c>
      <c r="AU75" s="213">
        <v>1698.9331836047154</v>
      </c>
      <c r="AV75" s="214">
        <f t="shared" si="78"/>
        <v>65.343583984796751</v>
      </c>
      <c r="AW75" s="211">
        <f t="shared" si="86"/>
        <v>8</v>
      </c>
      <c r="AX75" s="501"/>
    </row>
    <row r="76" spans="2:50" ht="14.25" hidden="1" customHeight="1" outlineLevel="1">
      <c r="B76" s="460"/>
      <c r="C76" s="209">
        <v>10</v>
      </c>
      <c r="D76" s="212"/>
      <c r="E76" s="209"/>
      <c r="F76" s="209"/>
      <c r="G76" s="214"/>
      <c r="H76" s="501"/>
      <c r="I76" s="215"/>
      <c r="J76" s="215"/>
      <c r="K76" s="216"/>
      <c r="L76" s="502"/>
      <c r="M76" s="215"/>
      <c r="N76" s="460"/>
      <c r="O76" s="460"/>
      <c r="P76" s="209"/>
      <c r="Q76" s="213"/>
      <c r="R76" s="214"/>
      <c r="S76" s="211"/>
      <c r="T76" s="501"/>
      <c r="U76" s="209"/>
      <c r="V76" s="213"/>
      <c r="W76" s="214"/>
      <c r="X76" s="211"/>
      <c r="Y76" s="501"/>
      <c r="Z76" s="209"/>
      <c r="AA76" s="213"/>
      <c r="AB76" s="214"/>
      <c r="AC76" s="211"/>
      <c r="AD76" s="501"/>
      <c r="AE76" s="209"/>
      <c r="AF76" s="213"/>
      <c r="AG76" s="214"/>
      <c r="AH76" s="211"/>
      <c r="AI76" s="501"/>
      <c r="AJ76" s="209"/>
      <c r="AK76" s="213"/>
      <c r="AL76" s="214"/>
      <c r="AM76" s="211"/>
      <c r="AN76" s="501"/>
      <c r="AO76" s="209"/>
      <c r="AP76" s="213"/>
      <c r="AQ76" s="214"/>
      <c r="AR76" s="211"/>
      <c r="AS76" s="501"/>
      <c r="AT76" s="209"/>
      <c r="AU76" s="213"/>
      <c r="AV76" s="214"/>
      <c r="AW76" s="211"/>
      <c r="AX76" s="501"/>
    </row>
    <row r="77" spans="2:50" ht="14.25" hidden="1" customHeight="1" outlineLevel="1">
      <c r="B77" s="460"/>
      <c r="C77" s="209">
        <v>11</v>
      </c>
      <c r="D77" s="212"/>
      <c r="E77" s="209"/>
      <c r="F77" s="209"/>
      <c r="G77" s="214"/>
      <c r="H77" s="501"/>
      <c r="I77" s="215"/>
      <c r="J77" s="215"/>
      <c r="K77" s="216"/>
      <c r="L77" s="502"/>
      <c r="M77" s="215"/>
      <c r="N77" s="460"/>
      <c r="O77" s="460"/>
      <c r="P77" s="209"/>
      <c r="Q77" s="213"/>
      <c r="R77" s="214"/>
      <c r="S77" s="211"/>
      <c r="T77" s="501"/>
      <c r="U77" s="209"/>
      <c r="V77" s="213"/>
      <c r="W77" s="214"/>
      <c r="X77" s="211"/>
      <c r="Y77" s="501"/>
      <c r="Z77" s="209"/>
      <c r="AA77" s="213"/>
      <c r="AB77" s="214"/>
      <c r="AC77" s="211"/>
      <c r="AD77" s="501"/>
      <c r="AE77" s="209"/>
      <c r="AF77" s="213"/>
      <c r="AG77" s="214"/>
      <c r="AH77" s="211"/>
      <c r="AI77" s="501"/>
      <c r="AJ77" s="209"/>
      <c r="AK77" s="213"/>
      <c r="AL77" s="214"/>
      <c r="AM77" s="211"/>
      <c r="AN77" s="501"/>
      <c r="AO77" s="209"/>
      <c r="AP77" s="213"/>
      <c r="AQ77" s="214"/>
      <c r="AR77" s="211"/>
      <c r="AS77" s="501"/>
      <c r="AT77" s="209"/>
      <c r="AU77" s="213"/>
      <c r="AV77" s="214"/>
      <c r="AW77" s="211"/>
      <c r="AX77" s="501"/>
    </row>
    <row r="78" spans="2:50" ht="14.25" hidden="1" customHeight="1" outlineLevel="1">
      <c r="B78" s="460"/>
      <c r="C78" s="209">
        <v>12</v>
      </c>
      <c r="D78" s="212"/>
      <c r="E78" s="209"/>
      <c r="F78" s="209"/>
      <c r="G78" s="214"/>
      <c r="H78" s="501"/>
      <c r="I78" s="215"/>
      <c r="J78" s="215"/>
      <c r="K78" s="216"/>
      <c r="L78" s="502"/>
      <c r="M78" s="215"/>
      <c r="N78" s="460"/>
      <c r="O78" s="460"/>
      <c r="P78" s="209"/>
      <c r="Q78" s="213"/>
      <c r="R78" s="214"/>
      <c r="S78" s="211"/>
      <c r="T78" s="501"/>
      <c r="U78" s="209"/>
      <c r="V78" s="213"/>
      <c r="W78" s="214"/>
      <c r="X78" s="211"/>
      <c r="Y78" s="501"/>
      <c r="Z78" s="209"/>
      <c r="AA78" s="213"/>
      <c r="AB78" s="214"/>
      <c r="AC78" s="211"/>
      <c r="AD78" s="501"/>
      <c r="AE78" s="209"/>
      <c r="AF78" s="213"/>
      <c r="AG78" s="214"/>
      <c r="AH78" s="211"/>
      <c r="AI78" s="501"/>
      <c r="AJ78" s="209"/>
      <c r="AK78" s="213"/>
      <c r="AL78" s="214"/>
      <c r="AM78" s="211"/>
      <c r="AN78" s="501"/>
      <c r="AO78" s="209"/>
      <c r="AP78" s="213"/>
      <c r="AQ78" s="214"/>
      <c r="AR78" s="211"/>
      <c r="AS78" s="501"/>
      <c r="AT78" s="209"/>
      <c r="AU78" s="213"/>
      <c r="AV78" s="214"/>
      <c r="AW78" s="211"/>
      <c r="AX78" s="501"/>
    </row>
    <row r="79" spans="2:50" ht="14.25" hidden="1" customHeight="1" outlineLevel="1">
      <c r="B79" s="460"/>
      <c r="C79" s="209">
        <v>13</v>
      </c>
      <c r="D79" s="212"/>
      <c r="E79" s="209"/>
      <c r="F79" s="209"/>
      <c r="G79" s="214"/>
      <c r="H79" s="501"/>
      <c r="I79" s="215"/>
      <c r="J79" s="215"/>
      <c r="K79" s="216"/>
      <c r="L79" s="502"/>
      <c r="M79" s="215"/>
      <c r="N79" s="460"/>
      <c r="O79" s="460"/>
      <c r="P79" s="209"/>
      <c r="Q79" s="213"/>
      <c r="R79" s="214"/>
      <c r="S79" s="211"/>
      <c r="T79" s="501"/>
      <c r="U79" s="209"/>
      <c r="V79" s="213"/>
      <c r="W79" s="214"/>
      <c r="X79" s="211"/>
      <c r="Y79" s="501"/>
      <c r="Z79" s="209"/>
      <c r="AA79" s="213"/>
      <c r="AB79" s="214"/>
      <c r="AC79" s="211"/>
      <c r="AD79" s="501"/>
      <c r="AE79" s="209"/>
      <c r="AF79" s="213"/>
      <c r="AG79" s="214"/>
      <c r="AH79" s="211"/>
      <c r="AI79" s="501"/>
      <c r="AJ79" s="209"/>
      <c r="AK79" s="213"/>
      <c r="AL79" s="214"/>
      <c r="AM79" s="211"/>
      <c r="AN79" s="501"/>
      <c r="AO79" s="209"/>
      <c r="AP79" s="213"/>
      <c r="AQ79" s="214"/>
      <c r="AR79" s="211"/>
      <c r="AS79" s="501"/>
      <c r="AT79" s="209"/>
      <c r="AU79" s="213"/>
      <c r="AV79" s="214"/>
      <c r="AW79" s="211"/>
      <c r="AX79" s="501"/>
    </row>
    <row r="80" spans="2:50" ht="14.25" hidden="1" customHeight="1" outlineLevel="1">
      <c r="B80" s="460"/>
      <c r="C80" s="209">
        <v>14</v>
      </c>
      <c r="D80" s="212"/>
      <c r="E80" s="209"/>
      <c r="F80" s="209"/>
      <c r="G80" s="214"/>
      <c r="H80" s="501"/>
      <c r="I80" s="215"/>
      <c r="J80" s="215"/>
      <c r="K80" s="216"/>
      <c r="L80" s="502"/>
      <c r="M80" s="215"/>
      <c r="N80" s="460"/>
      <c r="O80" s="460"/>
      <c r="P80" s="209"/>
      <c r="Q80" s="213"/>
      <c r="R80" s="214"/>
      <c r="S80" s="211"/>
      <c r="T80" s="501"/>
      <c r="U80" s="209"/>
      <c r="V80" s="213"/>
      <c r="W80" s="214"/>
      <c r="X80" s="211"/>
      <c r="Y80" s="501"/>
      <c r="Z80" s="209"/>
      <c r="AA80" s="213"/>
      <c r="AB80" s="214"/>
      <c r="AC80" s="211"/>
      <c r="AD80" s="501"/>
      <c r="AE80" s="209"/>
      <c r="AF80" s="213"/>
      <c r="AG80" s="214"/>
      <c r="AH80" s="211"/>
      <c r="AI80" s="501"/>
      <c r="AJ80" s="209"/>
      <c r="AK80" s="213"/>
      <c r="AL80" s="214"/>
      <c r="AM80" s="211"/>
      <c r="AN80" s="501"/>
      <c r="AO80" s="209"/>
      <c r="AP80" s="213"/>
      <c r="AQ80" s="214"/>
      <c r="AR80" s="211"/>
      <c r="AS80" s="501"/>
      <c r="AT80" s="209"/>
      <c r="AU80" s="213"/>
      <c r="AV80" s="214"/>
      <c r="AW80" s="211"/>
      <c r="AX80" s="501"/>
    </row>
    <row r="81" spans="2:50" ht="14.25" hidden="1" customHeight="1" outlineLevel="1">
      <c r="B81" s="460"/>
      <c r="C81" s="209">
        <v>15</v>
      </c>
      <c r="D81" s="212"/>
      <c r="E81" s="209"/>
      <c r="F81" s="209"/>
      <c r="G81" s="214"/>
      <c r="H81" s="501"/>
      <c r="I81" s="215"/>
      <c r="J81" s="215"/>
      <c r="K81" s="216"/>
      <c r="L81" s="502"/>
      <c r="M81" s="215"/>
      <c r="N81" s="460"/>
      <c r="O81" s="460"/>
      <c r="P81" s="209"/>
      <c r="Q81" s="213"/>
      <c r="R81" s="214"/>
      <c r="S81" s="211"/>
      <c r="T81" s="501"/>
      <c r="U81" s="209"/>
      <c r="V81" s="213"/>
      <c r="W81" s="214"/>
      <c r="X81" s="211"/>
      <c r="Y81" s="501"/>
      <c r="Z81" s="209"/>
      <c r="AA81" s="213"/>
      <c r="AB81" s="214"/>
      <c r="AC81" s="211"/>
      <c r="AD81" s="501"/>
      <c r="AE81" s="209"/>
      <c r="AF81" s="213"/>
      <c r="AG81" s="214"/>
      <c r="AH81" s="211"/>
      <c r="AI81" s="501"/>
      <c r="AJ81" s="209"/>
      <c r="AK81" s="213"/>
      <c r="AL81" s="214"/>
      <c r="AM81" s="211"/>
      <c r="AN81" s="501"/>
      <c r="AO81" s="209"/>
      <c r="AP81" s="213"/>
      <c r="AQ81" s="214"/>
      <c r="AR81" s="211"/>
      <c r="AS81" s="501"/>
      <c r="AT81" s="209"/>
      <c r="AU81" s="213"/>
      <c r="AV81" s="214"/>
      <c r="AW81" s="211"/>
      <c r="AX81" s="501"/>
    </row>
    <row r="82" spans="2:50" ht="14.25" hidden="1" customHeight="1" outlineLevel="1" collapsed="1">
      <c r="B82" s="503" t="s">
        <v>202</v>
      </c>
      <c r="C82" s="503"/>
      <c r="D82" s="503"/>
      <c r="E82" s="503"/>
      <c r="F82" s="503"/>
      <c r="G82" s="503"/>
      <c r="H82" s="503"/>
      <c r="I82" s="503"/>
      <c r="J82" s="503"/>
      <c r="K82" s="503"/>
      <c r="L82" s="503"/>
      <c r="M82" s="504"/>
      <c r="N82" s="521" t="s">
        <v>128</v>
      </c>
      <c r="O82" s="521" t="s">
        <v>77</v>
      </c>
      <c r="P82" s="559">
        <f>AT62+1</f>
        <v>45895</v>
      </c>
      <c r="Q82" s="560"/>
      <c r="R82" s="560"/>
      <c r="S82" s="560"/>
      <c r="T82" s="560"/>
      <c r="U82" s="561">
        <f>P82+1</f>
        <v>45896</v>
      </c>
      <c r="V82" s="562"/>
      <c r="W82" s="562"/>
      <c r="X82" s="562"/>
      <c r="Y82" s="562"/>
      <c r="Z82" s="559">
        <f t="shared" ref="Z82" si="87">U82+1</f>
        <v>45897</v>
      </c>
      <c r="AA82" s="560"/>
      <c r="AB82" s="560"/>
      <c r="AC82" s="560"/>
      <c r="AD82" s="560"/>
      <c r="AE82" s="561">
        <f t="shared" ref="AE82" si="88">Z82+1</f>
        <v>45898</v>
      </c>
      <c r="AF82" s="562"/>
      <c r="AG82" s="562"/>
      <c r="AH82" s="562"/>
      <c r="AI82" s="562"/>
      <c r="AJ82" s="563">
        <f t="shared" ref="AJ82" si="89">AE82+1</f>
        <v>45899</v>
      </c>
      <c r="AK82" s="564"/>
      <c r="AL82" s="564"/>
      <c r="AM82" s="564"/>
      <c r="AN82" s="565"/>
      <c r="AO82" s="561">
        <f t="shared" ref="AO82" si="90">AJ82+1</f>
        <v>45900</v>
      </c>
      <c r="AP82" s="562"/>
      <c r="AQ82" s="562"/>
      <c r="AR82" s="562"/>
      <c r="AS82" s="562"/>
      <c r="AT82" s="563">
        <f t="shared" ref="AT82" si="91">AO82+1</f>
        <v>45901</v>
      </c>
      <c r="AU82" s="564"/>
      <c r="AV82" s="564"/>
      <c r="AW82" s="564"/>
      <c r="AX82" s="565"/>
    </row>
    <row r="83" spans="2:50" ht="14.25" hidden="1" customHeight="1" outlineLevel="1">
      <c r="B83" s="505"/>
      <c r="C83" s="505"/>
      <c r="D83" s="505"/>
      <c r="E83" s="505"/>
      <c r="F83" s="505"/>
      <c r="G83" s="505"/>
      <c r="H83" s="505"/>
      <c r="I83" s="505"/>
      <c r="J83" s="505"/>
      <c r="K83" s="505"/>
      <c r="L83" s="505"/>
      <c r="M83" s="506"/>
      <c r="N83" s="523"/>
      <c r="O83" s="523"/>
      <c r="P83" s="566">
        <f>P82</f>
        <v>45895</v>
      </c>
      <c r="Q83" s="566"/>
      <c r="R83" s="566"/>
      <c r="S83" s="566"/>
      <c r="T83" s="566"/>
      <c r="U83" s="567">
        <f>U82</f>
        <v>45896</v>
      </c>
      <c r="V83" s="567"/>
      <c r="W83" s="567"/>
      <c r="X83" s="567"/>
      <c r="Y83" s="567"/>
      <c r="Z83" s="566">
        <f t="shared" ref="Z83" si="92">Z82</f>
        <v>45897</v>
      </c>
      <c r="AA83" s="566"/>
      <c r="AB83" s="566"/>
      <c r="AC83" s="566"/>
      <c r="AD83" s="566"/>
      <c r="AE83" s="567">
        <f t="shared" ref="AE83" si="93">AE82</f>
        <v>45898</v>
      </c>
      <c r="AF83" s="567"/>
      <c r="AG83" s="567"/>
      <c r="AH83" s="567"/>
      <c r="AI83" s="567"/>
      <c r="AJ83" s="568">
        <f t="shared" ref="AJ83" si="94">AJ82</f>
        <v>45899</v>
      </c>
      <c r="AK83" s="569"/>
      <c r="AL83" s="569"/>
      <c r="AM83" s="569"/>
      <c r="AN83" s="570"/>
      <c r="AO83" s="567">
        <f t="shared" ref="AO83" si="95">AO82</f>
        <v>45900</v>
      </c>
      <c r="AP83" s="567"/>
      <c r="AQ83" s="567"/>
      <c r="AR83" s="567"/>
      <c r="AS83" s="567"/>
      <c r="AT83" s="568">
        <f t="shared" ref="AT83" si="96">AT82</f>
        <v>45901</v>
      </c>
      <c r="AU83" s="569"/>
      <c r="AV83" s="569"/>
      <c r="AW83" s="569"/>
      <c r="AX83" s="570"/>
    </row>
    <row r="84" spans="2:50" ht="14.25" hidden="1" customHeight="1" outlineLevel="1">
      <c r="B84" s="460" t="s">
        <v>129</v>
      </c>
      <c r="C84" s="460" t="s">
        <v>130</v>
      </c>
      <c r="D84" s="460"/>
      <c r="E84" s="460" t="s">
        <v>131</v>
      </c>
      <c r="F84" s="460"/>
      <c r="G84" s="460"/>
      <c r="H84" s="460" t="s">
        <v>132</v>
      </c>
      <c r="I84" s="499" t="s">
        <v>133</v>
      </c>
      <c r="J84" s="499"/>
      <c r="K84" s="499"/>
      <c r="L84" s="499" t="s">
        <v>132</v>
      </c>
      <c r="M84" s="499" t="s">
        <v>134</v>
      </c>
      <c r="N84" s="460"/>
      <c r="O84" s="460" t="s">
        <v>135</v>
      </c>
      <c r="P84" s="460" t="s">
        <v>136</v>
      </c>
      <c r="Q84" s="460"/>
      <c r="R84" s="460"/>
      <c r="S84" s="460"/>
      <c r="T84" s="460" t="s">
        <v>132</v>
      </c>
      <c r="U84" s="460" t="s">
        <v>136</v>
      </c>
      <c r="V84" s="460"/>
      <c r="W84" s="460"/>
      <c r="X84" s="460"/>
      <c r="Y84" s="460" t="s">
        <v>132</v>
      </c>
      <c r="Z84" s="460" t="s">
        <v>136</v>
      </c>
      <c r="AA84" s="460"/>
      <c r="AB84" s="460"/>
      <c r="AC84" s="460"/>
      <c r="AD84" s="460" t="s">
        <v>132</v>
      </c>
      <c r="AE84" s="460" t="s">
        <v>136</v>
      </c>
      <c r="AF84" s="460"/>
      <c r="AG84" s="460"/>
      <c r="AH84" s="460"/>
      <c r="AI84" s="460" t="s">
        <v>132</v>
      </c>
      <c r="AJ84" s="460" t="s">
        <v>136</v>
      </c>
      <c r="AK84" s="460"/>
      <c r="AL84" s="460"/>
      <c r="AM84" s="460"/>
      <c r="AN84" s="460" t="s">
        <v>132</v>
      </c>
      <c r="AO84" s="460" t="s">
        <v>136</v>
      </c>
      <c r="AP84" s="460"/>
      <c r="AQ84" s="460"/>
      <c r="AR84" s="460"/>
      <c r="AS84" s="460" t="s">
        <v>132</v>
      </c>
      <c r="AT84" s="460" t="s">
        <v>136</v>
      </c>
      <c r="AU84" s="460"/>
      <c r="AV84" s="460"/>
      <c r="AW84" s="460"/>
      <c r="AX84" s="460" t="s">
        <v>132</v>
      </c>
    </row>
    <row r="85" spans="2:50" ht="14.25" hidden="1" customHeight="1" outlineLevel="1">
      <c r="B85" s="460"/>
      <c r="C85" s="460"/>
      <c r="D85" s="460"/>
      <c r="E85" s="460" t="s">
        <v>137</v>
      </c>
      <c r="F85" s="460"/>
      <c r="G85" s="460"/>
      <c r="H85" s="460"/>
      <c r="I85" s="499" t="s">
        <v>137</v>
      </c>
      <c r="J85" s="499"/>
      <c r="K85" s="499"/>
      <c r="L85" s="499"/>
      <c r="M85" s="499"/>
      <c r="N85" s="460"/>
      <c r="O85" s="460"/>
      <c r="P85" s="460" t="s">
        <v>138</v>
      </c>
      <c r="Q85" s="460"/>
      <c r="R85" s="460"/>
      <c r="S85" s="460"/>
      <c r="T85" s="460"/>
      <c r="U85" s="460" t="s">
        <v>138</v>
      </c>
      <c r="V85" s="460"/>
      <c r="W85" s="460"/>
      <c r="X85" s="460"/>
      <c r="Y85" s="460"/>
      <c r="Z85" s="460" t="s">
        <v>138</v>
      </c>
      <c r="AA85" s="460"/>
      <c r="AB85" s="460"/>
      <c r="AC85" s="460"/>
      <c r="AD85" s="460"/>
      <c r="AE85" s="460" t="s">
        <v>138</v>
      </c>
      <c r="AF85" s="460"/>
      <c r="AG85" s="460"/>
      <c r="AH85" s="460"/>
      <c r="AI85" s="460"/>
      <c r="AJ85" s="460" t="s">
        <v>138</v>
      </c>
      <c r="AK85" s="460"/>
      <c r="AL85" s="460"/>
      <c r="AM85" s="460"/>
      <c r="AN85" s="460"/>
      <c r="AO85" s="460" t="s">
        <v>138</v>
      </c>
      <c r="AP85" s="460"/>
      <c r="AQ85" s="460"/>
      <c r="AR85" s="460"/>
      <c r="AS85" s="460"/>
      <c r="AT85" s="460" t="s">
        <v>138</v>
      </c>
      <c r="AU85" s="460"/>
      <c r="AV85" s="460"/>
      <c r="AW85" s="460"/>
      <c r="AX85" s="460"/>
    </row>
    <row r="86" spans="2:50" ht="14.25" hidden="1" customHeight="1" outlineLevel="1">
      <c r="B86" s="460"/>
      <c r="C86" s="460"/>
      <c r="D86" s="460"/>
      <c r="E86" s="209" t="s">
        <v>139</v>
      </c>
      <c r="F86" s="209" t="s">
        <v>140</v>
      </c>
      <c r="G86" s="209" t="s">
        <v>141</v>
      </c>
      <c r="H86" s="460"/>
      <c r="I86" s="210" t="s">
        <v>139</v>
      </c>
      <c r="J86" s="210" t="s">
        <v>140</v>
      </c>
      <c r="K86" s="210" t="s">
        <v>141</v>
      </c>
      <c r="L86" s="499"/>
      <c r="M86" s="499"/>
      <c r="N86" s="460"/>
      <c r="O86" s="460"/>
      <c r="P86" s="209" t="s">
        <v>139</v>
      </c>
      <c r="Q86" s="209" t="s">
        <v>140</v>
      </c>
      <c r="R86" s="209" t="s">
        <v>141</v>
      </c>
      <c r="S86" s="211" t="s">
        <v>134</v>
      </c>
      <c r="T86" s="460"/>
      <c r="U86" s="209" t="s">
        <v>139</v>
      </c>
      <c r="V86" s="209" t="s">
        <v>140</v>
      </c>
      <c r="W86" s="209" t="s">
        <v>141</v>
      </c>
      <c r="X86" s="211" t="s">
        <v>134</v>
      </c>
      <c r="Y86" s="460"/>
      <c r="Z86" s="209" t="s">
        <v>139</v>
      </c>
      <c r="AA86" s="209" t="s">
        <v>140</v>
      </c>
      <c r="AB86" s="209" t="s">
        <v>141</v>
      </c>
      <c r="AC86" s="211" t="s">
        <v>134</v>
      </c>
      <c r="AD86" s="460"/>
      <c r="AE86" s="209" t="s">
        <v>139</v>
      </c>
      <c r="AF86" s="209" t="s">
        <v>140</v>
      </c>
      <c r="AG86" s="209" t="s">
        <v>141</v>
      </c>
      <c r="AH86" s="211" t="s">
        <v>134</v>
      </c>
      <c r="AI86" s="460"/>
      <c r="AJ86" s="209" t="s">
        <v>139</v>
      </c>
      <c r="AK86" s="209" t="s">
        <v>140</v>
      </c>
      <c r="AL86" s="209" t="s">
        <v>141</v>
      </c>
      <c r="AM86" s="211" t="s">
        <v>134</v>
      </c>
      <c r="AN86" s="460"/>
      <c r="AO86" s="209" t="s">
        <v>139</v>
      </c>
      <c r="AP86" s="209" t="s">
        <v>140</v>
      </c>
      <c r="AQ86" s="209" t="s">
        <v>141</v>
      </c>
      <c r="AR86" s="211" t="s">
        <v>134</v>
      </c>
      <c r="AS86" s="460"/>
      <c r="AT86" s="209" t="s">
        <v>139</v>
      </c>
      <c r="AU86" s="209" t="s">
        <v>140</v>
      </c>
      <c r="AV86" s="209" t="s">
        <v>141</v>
      </c>
      <c r="AW86" s="211" t="s">
        <v>134</v>
      </c>
      <c r="AX86" s="460"/>
    </row>
    <row r="87" spans="2:50" ht="14.25" hidden="1" customHeight="1" outlineLevel="1">
      <c r="B87" s="460" t="s">
        <v>113</v>
      </c>
      <c r="C87" s="209">
        <v>1</v>
      </c>
      <c r="D87" s="212" t="s">
        <v>274</v>
      </c>
      <c r="E87" s="209">
        <v>21</v>
      </c>
      <c r="F87" s="209">
        <v>2000</v>
      </c>
      <c r="G87" s="214">
        <f t="shared" ref="G87:G93" si="97">F87/E87</f>
        <v>95.238095238095241</v>
      </c>
      <c r="H87" s="501">
        <f>AVERAGE(G87:G101)</f>
        <v>82.689691261119833</v>
      </c>
      <c r="I87" s="215">
        <f>AVERAGE(P87,U87,Z87,AE87,AJ87,AO87,AT87)</f>
        <v>21</v>
      </c>
      <c r="J87" s="215">
        <f>AVERAGE(Q87,V87,AA87,AF87,AK87,AP87,AU87)</f>
        <v>1705.5359205863165</v>
      </c>
      <c r="K87" s="216">
        <f>AVERAGE(R87,W87,AB87,AG87,AL87,AQ87,AV87)</f>
        <v>81.215996218396</v>
      </c>
      <c r="L87" s="502">
        <f>IFERROR(AVERAGE(K87:K101),"-")</f>
        <v>70.900998539388169</v>
      </c>
      <c r="M87" s="215">
        <f>RANK(K87, K$87:$K$101)</f>
        <v>1</v>
      </c>
      <c r="N87" s="460"/>
      <c r="O87" s="460"/>
      <c r="P87" s="213">
        <v>21</v>
      </c>
      <c r="Q87" s="213">
        <v>1702.2919179734624</v>
      </c>
      <c r="R87" s="214">
        <f t="shared" ref="R87:R93" si="98">Q87/P87</f>
        <v>81.061519903498208</v>
      </c>
      <c r="S87" s="211">
        <f>RANK(R87, R$87:R$101)</f>
        <v>1</v>
      </c>
      <c r="T87" s="501">
        <f>AVERAGE(R87:R101)</f>
        <v>70.772233840147379</v>
      </c>
      <c r="U87" s="213">
        <v>21</v>
      </c>
      <c r="V87" s="213">
        <v>1702.5075225677024</v>
      </c>
      <c r="W87" s="214">
        <f t="shared" ref="W87:W93" si="99">V87/U87</f>
        <v>81.071786788938212</v>
      </c>
      <c r="X87" s="211">
        <f>RANK(W87, W$87:W$101)</f>
        <v>1</v>
      </c>
      <c r="Y87" s="501">
        <f>AVERAGE(W87:W101)</f>
        <v>70.802201130177409</v>
      </c>
      <c r="Z87" s="213">
        <v>21</v>
      </c>
      <c r="AA87" s="213">
        <v>1703.7720488466748</v>
      </c>
      <c r="AB87" s="214">
        <f t="shared" ref="AB87:AB93" si="100">AA87/Z87</f>
        <v>81.132002326032136</v>
      </c>
      <c r="AC87" s="211">
        <f>RANK(AB87, AB$87:AB$101)</f>
        <v>1</v>
      </c>
      <c r="AD87" s="501">
        <f>AVERAGE(AB87:AB101)</f>
        <v>70.854186672071251</v>
      </c>
      <c r="AE87" s="213">
        <v>21</v>
      </c>
      <c r="AF87" s="213">
        <v>1704.4851547694238</v>
      </c>
      <c r="AG87" s="214">
        <f t="shared" ref="AG87:AG93" si="101">AF87/AE87</f>
        <v>81.165959750924941</v>
      </c>
      <c r="AH87" s="211">
        <f>RANK(AG87, AG$87:AG$101)</f>
        <v>1</v>
      </c>
      <c r="AI87" s="501">
        <f>AVERAGE(AG87:AG101)</f>
        <v>70.896088666658216</v>
      </c>
      <c r="AJ87" s="213">
        <v>21</v>
      </c>
      <c r="AK87" s="213">
        <v>1706.611325229765</v>
      </c>
      <c r="AL87" s="214">
        <f t="shared" ref="AL87:AL93" si="102">AK87/AJ87</f>
        <v>81.267205963322141</v>
      </c>
      <c r="AM87" s="211">
        <f>RANK(AL87, AL$87:AL$101)</f>
        <v>1</v>
      </c>
      <c r="AN87" s="501">
        <f>AVERAGE(AL87:AL101)</f>
        <v>70.973134643475973</v>
      </c>
      <c r="AO87" s="213">
        <v>21</v>
      </c>
      <c r="AP87" s="213">
        <v>1706.8487117375032</v>
      </c>
      <c r="AQ87" s="214">
        <f t="shared" ref="AQ87:AQ93" si="103">AP87/AO87</f>
        <v>81.278510082738251</v>
      </c>
      <c r="AR87" s="211">
        <f>RANK(AQ87, AQ$87:AQ$101)</f>
        <v>1</v>
      </c>
      <c r="AS87" s="501">
        <f>AVERAGE(AQ87:AQ101)</f>
        <v>71.49251461287902</v>
      </c>
      <c r="AT87" s="213">
        <v>21</v>
      </c>
      <c r="AU87" s="213">
        <v>1712.2347629796836</v>
      </c>
      <c r="AV87" s="214">
        <f t="shared" ref="AV87:AV93" si="104">AU87/AT87</f>
        <v>81.53498871331827</v>
      </c>
      <c r="AW87" s="211">
        <f>RANK(AV87, AV$87:AV$101)</f>
        <v>1</v>
      </c>
      <c r="AX87" s="501">
        <f>AVERAGE(AV87:AV101)</f>
        <v>71.628580820084792</v>
      </c>
    </row>
    <row r="88" spans="2:50" ht="14.25" hidden="1" customHeight="1" outlineLevel="1">
      <c r="B88" s="460"/>
      <c r="C88" s="209">
        <v>2</v>
      </c>
      <c r="D88" s="212" t="s">
        <v>275</v>
      </c>
      <c r="E88" s="209">
        <v>25</v>
      </c>
      <c r="F88" s="209">
        <v>2000</v>
      </c>
      <c r="G88" s="214">
        <f t="shared" si="97"/>
        <v>80</v>
      </c>
      <c r="H88" s="501"/>
      <c r="I88" s="215">
        <f t="shared" ref="I88:K93" si="105">AVERAGE(P88,U88,Z88,AE88,AJ88,AO88,AT88)</f>
        <v>25</v>
      </c>
      <c r="J88" s="215">
        <f t="shared" si="105"/>
        <v>1748.7564911646746</v>
      </c>
      <c r="K88" s="216">
        <f t="shared" si="105"/>
        <v>69.950259646586986</v>
      </c>
      <c r="L88" s="502"/>
      <c r="M88" s="215">
        <f>RANK(K88, K$87:$K$101)</f>
        <v>4</v>
      </c>
      <c r="N88" s="460"/>
      <c r="O88" s="460"/>
      <c r="P88" s="213">
        <v>25</v>
      </c>
      <c r="Q88" s="213">
        <v>1747.6718034152432</v>
      </c>
      <c r="R88" s="214">
        <f t="shared" si="98"/>
        <v>69.906872136609721</v>
      </c>
      <c r="S88" s="211">
        <f t="shared" ref="S88:S93" si="106">RANK(R88, R$87:R$101)</f>
        <v>4</v>
      </c>
      <c r="T88" s="501"/>
      <c r="U88" s="213">
        <v>25</v>
      </c>
      <c r="V88" s="213">
        <v>1747.7423898583611</v>
      </c>
      <c r="W88" s="214">
        <f t="shared" si="99"/>
        <v>69.909695594334437</v>
      </c>
      <c r="X88" s="211">
        <f t="shared" ref="X88:X93" si="107">RANK(W88, W$87:W$101)</f>
        <v>4</v>
      </c>
      <c r="Y88" s="501"/>
      <c r="Z88" s="213">
        <v>25</v>
      </c>
      <c r="AA88" s="213">
        <v>1747.8445229681977</v>
      </c>
      <c r="AB88" s="214">
        <f t="shared" si="100"/>
        <v>69.913780918727909</v>
      </c>
      <c r="AC88" s="211">
        <f t="shared" ref="AC88:AC93" si="108">RANK(AB88, AB$87:AB$101)</f>
        <v>4</v>
      </c>
      <c r="AD88" s="501"/>
      <c r="AE88" s="213">
        <v>25</v>
      </c>
      <c r="AF88" s="213">
        <v>1748.0421686746979</v>
      </c>
      <c r="AG88" s="214">
        <f t="shared" si="101"/>
        <v>69.921686746987916</v>
      </c>
      <c r="AH88" s="211">
        <f t="shared" ref="AH88:AH93" si="109">RANK(AG88, AG$87:AG$101)</f>
        <v>4</v>
      </c>
      <c r="AI88" s="501"/>
      <c r="AJ88" s="213">
        <v>25</v>
      </c>
      <c r="AK88" s="213">
        <v>1749.0794791198907</v>
      </c>
      <c r="AL88" s="214">
        <f t="shared" si="102"/>
        <v>69.963179164795633</v>
      </c>
      <c r="AM88" s="211">
        <f t="shared" ref="AM88:AM93" si="110">RANK(AL88, AL$87:AL$101)</f>
        <v>4</v>
      </c>
      <c r="AN88" s="501"/>
      <c r="AO88" s="213">
        <v>25</v>
      </c>
      <c r="AP88" s="213">
        <v>1749.390045012721</v>
      </c>
      <c r="AQ88" s="214">
        <f t="shared" si="103"/>
        <v>69.975601800508841</v>
      </c>
      <c r="AR88" s="211">
        <f t="shared" ref="AR88:AR93" si="111">RANK(AQ88, AQ$87:AQ$101)</f>
        <v>4</v>
      </c>
      <c r="AS88" s="501"/>
      <c r="AT88" s="213">
        <v>25</v>
      </c>
      <c r="AU88" s="213">
        <v>1751.5250291036095</v>
      </c>
      <c r="AV88" s="214">
        <f t="shared" si="104"/>
        <v>70.061001164144386</v>
      </c>
      <c r="AW88" s="211">
        <f t="shared" ref="AW88:AW93" si="112">RANK(AV88, AV$87:AV$101)</f>
        <v>4</v>
      </c>
      <c r="AX88" s="501"/>
    </row>
    <row r="89" spans="2:50" ht="14.25" hidden="1" customHeight="1" outlineLevel="1">
      <c r="B89" s="460"/>
      <c r="C89" s="209">
        <v>3</v>
      </c>
      <c r="D89" s="212" t="s">
        <v>281</v>
      </c>
      <c r="E89" s="209">
        <v>24</v>
      </c>
      <c r="F89" s="209">
        <v>2000</v>
      </c>
      <c r="G89" s="214">
        <f t="shared" si="97"/>
        <v>83.333333333333329</v>
      </c>
      <c r="H89" s="501"/>
      <c r="I89" s="215">
        <f t="shared" si="105"/>
        <v>24</v>
      </c>
      <c r="J89" s="215">
        <f t="shared" si="105"/>
        <v>1727.77032946434</v>
      </c>
      <c r="K89" s="216">
        <f t="shared" si="105"/>
        <v>71.990430394347484</v>
      </c>
      <c r="L89" s="502"/>
      <c r="M89" s="215">
        <f>RANK(K89, K$87:$K$101)</f>
        <v>2</v>
      </c>
      <c r="N89" s="460"/>
      <c r="O89" s="460"/>
      <c r="P89" s="213">
        <v>24</v>
      </c>
      <c r="Q89" s="213">
        <v>1726.6239707227808</v>
      </c>
      <c r="R89" s="214">
        <f t="shared" si="98"/>
        <v>71.942665446782527</v>
      </c>
      <c r="S89" s="211">
        <f t="shared" si="106"/>
        <v>2</v>
      </c>
      <c r="T89" s="501"/>
      <c r="U89" s="213">
        <v>24</v>
      </c>
      <c r="V89" s="213">
        <v>1726.8582755203151</v>
      </c>
      <c r="W89" s="214">
        <f t="shared" si="99"/>
        <v>71.952428146679793</v>
      </c>
      <c r="X89" s="211">
        <f t="shared" si="107"/>
        <v>2</v>
      </c>
      <c r="Y89" s="501"/>
      <c r="Z89" s="213">
        <v>24</v>
      </c>
      <c r="AA89" s="213">
        <v>1726.9906928645296</v>
      </c>
      <c r="AB89" s="214">
        <f t="shared" si="100"/>
        <v>71.957945536022066</v>
      </c>
      <c r="AC89" s="211">
        <f t="shared" si="108"/>
        <v>2</v>
      </c>
      <c r="AD89" s="501"/>
      <c r="AE89" s="213">
        <v>24</v>
      </c>
      <c r="AF89" s="213">
        <v>1727.150084317032</v>
      </c>
      <c r="AG89" s="214">
        <f t="shared" si="101"/>
        <v>71.964586846543</v>
      </c>
      <c r="AH89" s="211">
        <f t="shared" si="109"/>
        <v>2</v>
      </c>
      <c r="AI89" s="501"/>
      <c r="AJ89" s="213">
        <v>24</v>
      </c>
      <c r="AK89" s="213">
        <v>1727.7844311377214</v>
      </c>
      <c r="AL89" s="214">
        <f t="shared" si="102"/>
        <v>71.99101796407173</v>
      </c>
      <c r="AM89" s="211">
        <f t="shared" si="110"/>
        <v>2</v>
      </c>
      <c r="AN89" s="501"/>
      <c r="AO89" s="213">
        <v>24</v>
      </c>
      <c r="AP89" s="213">
        <v>1728.2666196438015</v>
      </c>
      <c r="AQ89" s="214">
        <f t="shared" si="103"/>
        <v>72.011109151825067</v>
      </c>
      <c r="AR89" s="211">
        <f t="shared" si="111"/>
        <v>2</v>
      </c>
      <c r="AS89" s="501"/>
      <c r="AT89" s="213">
        <v>24</v>
      </c>
      <c r="AU89" s="213">
        <v>1730.7182320441982</v>
      </c>
      <c r="AV89" s="214">
        <f t="shared" si="104"/>
        <v>72.113259668508263</v>
      </c>
      <c r="AW89" s="211">
        <f t="shared" si="112"/>
        <v>2</v>
      </c>
      <c r="AX89" s="501"/>
    </row>
    <row r="90" spans="2:50" ht="14.25" hidden="1" customHeight="1" outlineLevel="1">
      <c r="B90" s="460"/>
      <c r="C90" s="209">
        <v>4</v>
      </c>
      <c r="D90" s="212" t="s">
        <v>280</v>
      </c>
      <c r="E90" s="209">
        <v>24</v>
      </c>
      <c r="F90" s="209">
        <v>2000</v>
      </c>
      <c r="G90" s="214">
        <f t="shared" si="97"/>
        <v>83.333333333333329</v>
      </c>
      <c r="H90" s="501"/>
      <c r="I90" s="215">
        <f t="shared" si="105"/>
        <v>24</v>
      </c>
      <c r="J90" s="215">
        <f t="shared" si="105"/>
        <v>1713.771473929713</v>
      </c>
      <c r="K90" s="216">
        <f t="shared" si="105"/>
        <v>71.407144747071371</v>
      </c>
      <c r="L90" s="502"/>
      <c r="M90" s="215">
        <f>RANK(K90, K$87:$K$101)</f>
        <v>3</v>
      </c>
      <c r="N90" s="460"/>
      <c r="O90" s="460"/>
      <c r="P90" s="213">
        <v>24</v>
      </c>
      <c r="Q90" s="213">
        <v>1708.9520900935277</v>
      </c>
      <c r="R90" s="214">
        <f t="shared" si="98"/>
        <v>71.206337087230324</v>
      </c>
      <c r="S90" s="211">
        <f t="shared" si="106"/>
        <v>3</v>
      </c>
      <c r="T90" s="501"/>
      <c r="U90" s="213">
        <v>24</v>
      </c>
      <c r="V90" s="213">
        <v>1709.24369747899</v>
      </c>
      <c r="W90" s="214">
        <f t="shared" si="99"/>
        <v>71.218487394957918</v>
      </c>
      <c r="X90" s="211">
        <f t="shared" si="107"/>
        <v>3</v>
      </c>
      <c r="Y90" s="501"/>
      <c r="Z90" s="213">
        <v>24</v>
      </c>
      <c r="AA90" s="213">
        <v>1713.2108108108084</v>
      </c>
      <c r="AB90" s="214">
        <f t="shared" si="100"/>
        <v>71.383783783783684</v>
      </c>
      <c r="AC90" s="211">
        <f t="shared" si="108"/>
        <v>3</v>
      </c>
      <c r="AD90" s="501"/>
      <c r="AE90" s="213">
        <v>24</v>
      </c>
      <c r="AF90" s="213">
        <v>1713.5916714864097</v>
      </c>
      <c r="AG90" s="214">
        <f t="shared" si="101"/>
        <v>71.3996529786004</v>
      </c>
      <c r="AH90" s="211">
        <f t="shared" si="109"/>
        <v>3</v>
      </c>
      <c r="AI90" s="501"/>
      <c r="AJ90" s="213">
        <v>24</v>
      </c>
      <c r="AK90" s="213">
        <v>1715.6802244039259</v>
      </c>
      <c r="AL90" s="214">
        <f t="shared" si="102"/>
        <v>71.486676016830245</v>
      </c>
      <c r="AM90" s="211">
        <f t="shared" si="110"/>
        <v>3</v>
      </c>
      <c r="AN90" s="501"/>
      <c r="AO90" s="213">
        <v>24</v>
      </c>
      <c r="AP90" s="213">
        <v>1716.0524017467251</v>
      </c>
      <c r="AQ90" s="214">
        <f t="shared" si="103"/>
        <v>71.502183406113545</v>
      </c>
      <c r="AR90" s="211">
        <f t="shared" si="111"/>
        <v>3</v>
      </c>
      <c r="AS90" s="501"/>
      <c r="AT90" s="213">
        <v>24</v>
      </c>
      <c r="AU90" s="213">
        <v>1719.669421487604</v>
      </c>
      <c r="AV90" s="214">
        <f t="shared" si="104"/>
        <v>71.652892561983506</v>
      </c>
      <c r="AW90" s="211">
        <f t="shared" si="112"/>
        <v>3</v>
      </c>
      <c r="AX90" s="501"/>
    </row>
    <row r="91" spans="2:50" ht="14.25" hidden="1" customHeight="1" outlineLevel="1">
      <c r="B91" s="460"/>
      <c r="C91" s="209">
        <v>5</v>
      </c>
      <c r="D91" s="212" t="s">
        <v>282</v>
      </c>
      <c r="E91" s="209">
        <v>25</v>
      </c>
      <c r="F91" s="209">
        <v>2000</v>
      </c>
      <c r="G91" s="214">
        <f t="shared" si="97"/>
        <v>80</v>
      </c>
      <c r="H91" s="501"/>
      <c r="I91" s="215">
        <f t="shared" si="105"/>
        <v>25</v>
      </c>
      <c r="J91" s="215">
        <f t="shared" si="105"/>
        <v>1716.2499446567747</v>
      </c>
      <c r="K91" s="216">
        <f t="shared" si="105"/>
        <v>68.649997786270987</v>
      </c>
      <c r="L91" s="502"/>
      <c r="M91" s="215">
        <f>RANK(K91, K$87:$K$101)</f>
        <v>5</v>
      </c>
      <c r="N91" s="460"/>
      <c r="O91" s="460"/>
      <c r="P91" s="213">
        <v>25</v>
      </c>
      <c r="Q91" s="213">
        <v>1712.5161290322565</v>
      </c>
      <c r="R91" s="214">
        <f t="shared" si="98"/>
        <v>68.500645161290265</v>
      </c>
      <c r="S91" s="211">
        <f t="shared" si="106"/>
        <v>5</v>
      </c>
      <c r="T91" s="501"/>
      <c r="U91" s="213">
        <v>25</v>
      </c>
      <c r="V91" s="213">
        <v>1712.8601128601103</v>
      </c>
      <c r="W91" s="214">
        <f t="shared" si="99"/>
        <v>68.514404514404418</v>
      </c>
      <c r="X91" s="211">
        <f t="shared" si="107"/>
        <v>5</v>
      </c>
      <c r="Y91" s="501"/>
      <c r="Z91" s="213">
        <v>25</v>
      </c>
      <c r="AA91" s="213">
        <v>1715.4283856283519</v>
      </c>
      <c r="AB91" s="214">
        <f t="shared" si="100"/>
        <v>68.61713542513408</v>
      </c>
      <c r="AC91" s="211">
        <f t="shared" si="108"/>
        <v>5</v>
      </c>
      <c r="AD91" s="501"/>
      <c r="AE91" s="213">
        <v>25</v>
      </c>
      <c r="AF91" s="213">
        <v>1715.7002676181983</v>
      </c>
      <c r="AG91" s="214">
        <f t="shared" si="101"/>
        <v>68.628010704727927</v>
      </c>
      <c r="AH91" s="211">
        <f t="shared" si="109"/>
        <v>5</v>
      </c>
      <c r="AI91" s="501"/>
      <c r="AJ91" s="213">
        <v>25</v>
      </c>
      <c r="AK91" s="213">
        <v>1717.2729252886081</v>
      </c>
      <c r="AL91" s="214">
        <f t="shared" si="102"/>
        <v>68.690917011544329</v>
      </c>
      <c r="AM91" s="211">
        <f t="shared" si="110"/>
        <v>5</v>
      </c>
      <c r="AN91" s="501"/>
      <c r="AO91" s="213">
        <v>25</v>
      </c>
      <c r="AP91" s="213">
        <v>1717.3964497041422</v>
      </c>
      <c r="AQ91" s="214">
        <f t="shared" si="103"/>
        <v>68.695857988165685</v>
      </c>
      <c r="AR91" s="211">
        <f t="shared" si="111"/>
        <v>5</v>
      </c>
      <c r="AS91" s="501"/>
      <c r="AT91" s="213">
        <v>25</v>
      </c>
      <c r="AU91" s="213">
        <v>1722.5753424657555</v>
      </c>
      <c r="AV91" s="214">
        <f t="shared" si="104"/>
        <v>68.903013698630218</v>
      </c>
      <c r="AW91" s="211">
        <f t="shared" si="112"/>
        <v>5</v>
      </c>
      <c r="AX91" s="501"/>
    </row>
    <row r="92" spans="2:50" ht="14.25" hidden="1" customHeight="1" outlineLevel="1">
      <c r="B92" s="460"/>
      <c r="C92" s="209">
        <v>6</v>
      </c>
      <c r="D92" s="212" t="s">
        <v>279</v>
      </c>
      <c r="E92" s="209">
        <v>25</v>
      </c>
      <c r="F92" s="209">
        <v>2000</v>
      </c>
      <c r="G92" s="214">
        <f t="shared" si="97"/>
        <v>80</v>
      </c>
      <c r="H92" s="501"/>
      <c r="I92" s="215">
        <f t="shared" si="105"/>
        <v>25</v>
      </c>
      <c r="J92" s="215">
        <f t="shared" si="105"/>
        <v>1691.7180145565726</v>
      </c>
      <c r="K92" s="216">
        <f t="shared" si="105"/>
        <v>67.668720582262907</v>
      </c>
      <c r="L92" s="502"/>
      <c r="M92" s="215">
        <f>RANK(K92, K$87:$K$101)</f>
        <v>6</v>
      </c>
      <c r="N92" s="460"/>
      <c r="O92" s="460"/>
      <c r="P92" s="213">
        <v>25</v>
      </c>
      <c r="Q92" s="213">
        <v>1685.8111380145256</v>
      </c>
      <c r="R92" s="214">
        <f t="shared" si="98"/>
        <v>67.432445520581027</v>
      </c>
      <c r="S92" s="211">
        <f t="shared" si="106"/>
        <v>6</v>
      </c>
      <c r="T92" s="501"/>
      <c r="U92" s="213">
        <v>25</v>
      </c>
      <c r="V92" s="213">
        <v>1689.4226327944564</v>
      </c>
      <c r="W92" s="214">
        <f t="shared" si="99"/>
        <v>67.576905311778262</v>
      </c>
      <c r="X92" s="211">
        <f t="shared" si="107"/>
        <v>6</v>
      </c>
      <c r="Y92" s="501"/>
      <c r="Z92" s="213">
        <v>25</v>
      </c>
      <c r="AA92" s="213">
        <v>1689.8754737412023</v>
      </c>
      <c r="AB92" s="214">
        <f t="shared" si="100"/>
        <v>67.595018949648093</v>
      </c>
      <c r="AC92" s="211">
        <f t="shared" si="108"/>
        <v>6</v>
      </c>
      <c r="AD92" s="501"/>
      <c r="AE92" s="213">
        <v>25</v>
      </c>
      <c r="AF92" s="213">
        <v>1695.1351351351339</v>
      </c>
      <c r="AG92" s="214">
        <f t="shared" si="101"/>
        <v>67.805405405405352</v>
      </c>
      <c r="AH92" s="211">
        <f t="shared" si="109"/>
        <v>6</v>
      </c>
      <c r="AI92" s="501"/>
      <c r="AJ92" s="213">
        <v>25</v>
      </c>
      <c r="AK92" s="213">
        <v>1698.3456930975449</v>
      </c>
      <c r="AL92" s="214">
        <f t="shared" si="102"/>
        <v>67.9338277239018</v>
      </c>
      <c r="AM92" s="211">
        <f t="shared" si="110"/>
        <v>6</v>
      </c>
      <c r="AN92" s="501"/>
      <c r="AO92" s="213"/>
      <c r="AP92" s="213"/>
      <c r="AQ92" s="214"/>
      <c r="AR92" s="211"/>
      <c r="AS92" s="501"/>
      <c r="AT92" s="213"/>
      <c r="AU92" s="213"/>
      <c r="AV92" s="214"/>
      <c r="AW92" s="211"/>
      <c r="AX92" s="501"/>
    </row>
    <row r="93" spans="2:50" ht="14.25" hidden="1" customHeight="1" outlineLevel="1">
      <c r="B93" s="460"/>
      <c r="C93" s="209">
        <v>7</v>
      </c>
      <c r="D93" s="212" t="s">
        <v>270</v>
      </c>
      <c r="E93" s="209">
        <v>26</v>
      </c>
      <c r="F93" s="209">
        <v>2000</v>
      </c>
      <c r="G93" s="214">
        <f t="shared" si="97"/>
        <v>76.92307692307692</v>
      </c>
      <c r="H93" s="501"/>
      <c r="I93" s="215">
        <f t="shared" si="105"/>
        <v>26</v>
      </c>
      <c r="J93" s="215">
        <f t="shared" si="105"/>
        <v>1701.0354504203169</v>
      </c>
      <c r="K93" s="216">
        <f t="shared" si="105"/>
        <v>65.424440400781435</v>
      </c>
      <c r="L93" s="502"/>
      <c r="M93" s="215">
        <f>RANK(K93, K$87:$K$101)</f>
        <v>7</v>
      </c>
      <c r="N93" s="460"/>
      <c r="O93" s="460"/>
      <c r="P93" s="213">
        <v>26</v>
      </c>
      <c r="Q93" s="213">
        <v>1699.233942251029</v>
      </c>
      <c r="R93" s="214">
        <f t="shared" si="98"/>
        <v>65.355151625039582</v>
      </c>
      <c r="S93" s="211">
        <f t="shared" si="106"/>
        <v>7</v>
      </c>
      <c r="T93" s="501"/>
      <c r="U93" s="213">
        <v>26</v>
      </c>
      <c r="V93" s="213">
        <v>1699.664204163869</v>
      </c>
      <c r="W93" s="214">
        <f t="shared" si="99"/>
        <v>65.371700160148805</v>
      </c>
      <c r="X93" s="211">
        <f t="shared" si="107"/>
        <v>7</v>
      </c>
      <c r="Y93" s="501"/>
      <c r="Z93" s="213">
        <v>26</v>
      </c>
      <c r="AA93" s="213">
        <v>1699.8706338939214</v>
      </c>
      <c r="AB93" s="214">
        <f t="shared" si="100"/>
        <v>65.379639765150827</v>
      </c>
      <c r="AC93" s="211">
        <f t="shared" si="108"/>
        <v>7</v>
      </c>
      <c r="AD93" s="501"/>
      <c r="AE93" s="213">
        <v>26</v>
      </c>
      <c r="AF93" s="213">
        <v>1700.0702740688673</v>
      </c>
      <c r="AG93" s="214">
        <f t="shared" si="101"/>
        <v>65.387318233417972</v>
      </c>
      <c r="AH93" s="211">
        <f t="shared" si="109"/>
        <v>7</v>
      </c>
      <c r="AI93" s="501"/>
      <c r="AJ93" s="213">
        <v>26</v>
      </c>
      <c r="AK93" s="213">
        <v>1702.4570851565124</v>
      </c>
      <c r="AL93" s="214">
        <f t="shared" si="102"/>
        <v>65.479118659865861</v>
      </c>
      <c r="AM93" s="211">
        <f t="shared" si="110"/>
        <v>7</v>
      </c>
      <c r="AN93" s="501"/>
      <c r="AO93" s="213">
        <v>26</v>
      </c>
      <c r="AP93" s="213">
        <v>1702.7874564459923</v>
      </c>
      <c r="AQ93" s="214">
        <f t="shared" si="103"/>
        <v>65.491825247922776</v>
      </c>
      <c r="AR93" s="211">
        <f t="shared" si="111"/>
        <v>6</v>
      </c>
      <c r="AS93" s="501"/>
      <c r="AT93" s="213">
        <v>26</v>
      </c>
      <c r="AU93" s="213">
        <v>1703.1645569620271</v>
      </c>
      <c r="AV93" s="214">
        <f t="shared" si="104"/>
        <v>65.506329113924124</v>
      </c>
      <c r="AW93" s="211">
        <f t="shared" si="112"/>
        <v>6</v>
      </c>
      <c r="AX93" s="501"/>
    </row>
    <row r="94" spans="2:50" ht="14.25" hidden="1" customHeight="1" outlineLevel="1">
      <c r="B94" s="460"/>
      <c r="C94" s="209">
        <v>8</v>
      </c>
      <c r="D94" s="212"/>
      <c r="E94" s="209"/>
      <c r="F94" s="209"/>
      <c r="G94" s="214"/>
      <c r="H94" s="501"/>
      <c r="I94" s="215"/>
      <c r="J94" s="215"/>
      <c r="K94" s="216"/>
      <c r="L94" s="502"/>
      <c r="M94" s="215"/>
      <c r="N94" s="460"/>
      <c r="O94" s="460"/>
      <c r="P94" s="209"/>
      <c r="Q94" s="209"/>
      <c r="R94" s="214"/>
      <c r="S94" s="211"/>
      <c r="T94" s="501"/>
      <c r="U94" s="209"/>
      <c r="V94" s="209"/>
      <c r="W94" s="214"/>
      <c r="X94" s="211"/>
      <c r="Y94" s="501"/>
      <c r="Z94" s="209"/>
      <c r="AA94" s="209"/>
      <c r="AB94" s="214"/>
      <c r="AC94" s="211"/>
      <c r="AD94" s="501"/>
      <c r="AE94" s="209"/>
      <c r="AF94" s="209"/>
      <c r="AG94" s="214"/>
      <c r="AH94" s="211"/>
      <c r="AI94" s="501"/>
      <c r="AJ94" s="209"/>
      <c r="AK94" s="209"/>
      <c r="AL94" s="214"/>
      <c r="AM94" s="211"/>
      <c r="AN94" s="501"/>
      <c r="AO94" s="209"/>
      <c r="AP94" s="209"/>
      <c r="AQ94" s="214"/>
      <c r="AR94" s="211"/>
      <c r="AS94" s="501"/>
      <c r="AT94" s="209"/>
      <c r="AU94" s="209"/>
      <c r="AV94" s="214"/>
      <c r="AW94" s="211"/>
      <c r="AX94" s="501"/>
    </row>
    <row r="95" spans="2:50" ht="14.25" hidden="1" customHeight="1" outlineLevel="1">
      <c r="B95" s="460"/>
      <c r="C95" s="209">
        <v>9</v>
      </c>
      <c r="D95" s="212"/>
      <c r="E95" s="209"/>
      <c r="F95" s="209"/>
      <c r="G95" s="214"/>
      <c r="H95" s="501"/>
      <c r="I95" s="215"/>
      <c r="J95" s="215"/>
      <c r="K95" s="216"/>
      <c r="L95" s="502"/>
      <c r="M95" s="215"/>
      <c r="N95" s="460"/>
      <c r="O95" s="460"/>
      <c r="P95" s="209"/>
      <c r="Q95" s="209"/>
      <c r="R95" s="214"/>
      <c r="S95" s="211"/>
      <c r="T95" s="501"/>
      <c r="U95" s="209"/>
      <c r="V95" s="209"/>
      <c r="W95" s="214"/>
      <c r="X95" s="211"/>
      <c r="Y95" s="501"/>
      <c r="Z95" s="209"/>
      <c r="AA95" s="209"/>
      <c r="AB95" s="214"/>
      <c r="AC95" s="211"/>
      <c r="AD95" s="501"/>
      <c r="AE95" s="209"/>
      <c r="AF95" s="209"/>
      <c r="AG95" s="214"/>
      <c r="AH95" s="211"/>
      <c r="AI95" s="501"/>
      <c r="AJ95" s="209"/>
      <c r="AK95" s="209"/>
      <c r="AL95" s="214"/>
      <c r="AM95" s="211"/>
      <c r="AN95" s="501"/>
      <c r="AO95" s="209"/>
      <c r="AP95" s="209"/>
      <c r="AQ95" s="214"/>
      <c r="AR95" s="211"/>
      <c r="AS95" s="501"/>
      <c r="AT95" s="209"/>
      <c r="AU95" s="209"/>
      <c r="AV95" s="214"/>
      <c r="AW95" s="211"/>
      <c r="AX95" s="501"/>
    </row>
    <row r="96" spans="2:50" ht="14.25" hidden="1" customHeight="1" outlineLevel="1">
      <c r="B96" s="460"/>
      <c r="C96" s="209">
        <v>10</v>
      </c>
      <c r="D96" s="212"/>
      <c r="E96" s="209"/>
      <c r="F96" s="209"/>
      <c r="G96" s="214"/>
      <c r="H96" s="501"/>
      <c r="I96" s="215"/>
      <c r="J96" s="215"/>
      <c r="K96" s="216"/>
      <c r="L96" s="502"/>
      <c r="M96" s="215"/>
      <c r="N96" s="460"/>
      <c r="O96" s="460"/>
      <c r="P96" s="209"/>
      <c r="Q96" s="209"/>
      <c r="R96" s="214"/>
      <c r="S96" s="211"/>
      <c r="T96" s="501"/>
      <c r="U96" s="209"/>
      <c r="V96" s="209"/>
      <c r="W96" s="214"/>
      <c r="X96" s="211"/>
      <c r="Y96" s="501"/>
      <c r="Z96" s="209"/>
      <c r="AA96" s="209"/>
      <c r="AB96" s="214"/>
      <c r="AC96" s="211"/>
      <c r="AD96" s="501"/>
      <c r="AE96" s="209"/>
      <c r="AF96" s="209"/>
      <c r="AG96" s="214"/>
      <c r="AH96" s="211"/>
      <c r="AI96" s="501"/>
      <c r="AJ96" s="209"/>
      <c r="AK96" s="209"/>
      <c r="AL96" s="214"/>
      <c r="AM96" s="211"/>
      <c r="AN96" s="501"/>
      <c r="AO96" s="209"/>
      <c r="AP96" s="209"/>
      <c r="AQ96" s="214"/>
      <c r="AR96" s="211"/>
      <c r="AS96" s="501"/>
      <c r="AT96" s="209"/>
      <c r="AU96" s="209"/>
      <c r="AV96" s="214"/>
      <c r="AW96" s="211"/>
      <c r="AX96" s="501"/>
    </row>
    <row r="97" spans="2:50" ht="14.25" hidden="1" customHeight="1" outlineLevel="1">
      <c r="B97" s="460"/>
      <c r="C97" s="209">
        <v>11</v>
      </c>
      <c r="D97" s="212"/>
      <c r="E97" s="209"/>
      <c r="F97" s="209"/>
      <c r="G97" s="214"/>
      <c r="H97" s="501"/>
      <c r="I97" s="215"/>
      <c r="J97" s="215"/>
      <c r="K97" s="216"/>
      <c r="L97" s="502"/>
      <c r="M97" s="215"/>
      <c r="N97" s="460"/>
      <c r="O97" s="460"/>
      <c r="P97" s="209"/>
      <c r="Q97" s="209"/>
      <c r="R97" s="214"/>
      <c r="S97" s="211"/>
      <c r="T97" s="501"/>
      <c r="U97" s="209"/>
      <c r="V97" s="209"/>
      <c r="W97" s="214"/>
      <c r="X97" s="211"/>
      <c r="Y97" s="501"/>
      <c r="Z97" s="209"/>
      <c r="AA97" s="209"/>
      <c r="AB97" s="214"/>
      <c r="AC97" s="211"/>
      <c r="AD97" s="501"/>
      <c r="AE97" s="209"/>
      <c r="AF97" s="209"/>
      <c r="AG97" s="214"/>
      <c r="AH97" s="211"/>
      <c r="AI97" s="501"/>
      <c r="AJ97" s="209"/>
      <c r="AK97" s="209"/>
      <c r="AL97" s="214"/>
      <c r="AM97" s="211"/>
      <c r="AN97" s="501"/>
      <c r="AO97" s="209"/>
      <c r="AP97" s="209"/>
      <c r="AQ97" s="214"/>
      <c r="AR97" s="211"/>
      <c r="AS97" s="501"/>
      <c r="AT97" s="209"/>
      <c r="AU97" s="209"/>
      <c r="AV97" s="214"/>
      <c r="AW97" s="211"/>
      <c r="AX97" s="501"/>
    </row>
    <row r="98" spans="2:50" ht="14.25" hidden="1" customHeight="1" outlineLevel="1">
      <c r="B98" s="460"/>
      <c r="C98" s="209">
        <v>12</v>
      </c>
      <c r="D98" s="212"/>
      <c r="E98" s="209"/>
      <c r="F98" s="209"/>
      <c r="G98" s="214"/>
      <c r="H98" s="501"/>
      <c r="I98" s="215"/>
      <c r="J98" s="215"/>
      <c r="K98" s="216"/>
      <c r="L98" s="502"/>
      <c r="M98" s="215"/>
      <c r="N98" s="460"/>
      <c r="O98" s="460"/>
      <c r="P98" s="209"/>
      <c r="Q98" s="209"/>
      <c r="R98" s="214"/>
      <c r="S98" s="211"/>
      <c r="T98" s="501"/>
      <c r="U98" s="209"/>
      <c r="V98" s="209"/>
      <c r="W98" s="214"/>
      <c r="X98" s="211"/>
      <c r="Y98" s="501"/>
      <c r="Z98" s="209"/>
      <c r="AA98" s="209"/>
      <c r="AB98" s="214"/>
      <c r="AC98" s="211"/>
      <c r="AD98" s="501"/>
      <c r="AE98" s="209"/>
      <c r="AF98" s="209"/>
      <c r="AG98" s="214"/>
      <c r="AH98" s="211"/>
      <c r="AI98" s="501"/>
      <c r="AJ98" s="209"/>
      <c r="AK98" s="209"/>
      <c r="AL98" s="214"/>
      <c r="AM98" s="211"/>
      <c r="AN98" s="501"/>
      <c r="AO98" s="209"/>
      <c r="AP98" s="209"/>
      <c r="AQ98" s="214"/>
      <c r="AR98" s="211"/>
      <c r="AS98" s="501"/>
      <c r="AT98" s="209"/>
      <c r="AU98" s="209"/>
      <c r="AV98" s="214"/>
      <c r="AW98" s="211"/>
      <c r="AX98" s="501"/>
    </row>
    <row r="99" spans="2:50" ht="14.25" hidden="1" customHeight="1" outlineLevel="1">
      <c r="B99" s="460"/>
      <c r="C99" s="209">
        <v>13</v>
      </c>
      <c r="D99" s="212"/>
      <c r="E99" s="209"/>
      <c r="F99" s="209"/>
      <c r="G99" s="214"/>
      <c r="H99" s="501"/>
      <c r="I99" s="215"/>
      <c r="J99" s="215"/>
      <c r="K99" s="216"/>
      <c r="L99" s="502"/>
      <c r="M99" s="215"/>
      <c r="N99" s="460"/>
      <c r="O99" s="460"/>
      <c r="P99" s="209"/>
      <c r="Q99" s="209"/>
      <c r="R99" s="214"/>
      <c r="S99" s="211"/>
      <c r="T99" s="501"/>
      <c r="U99" s="209"/>
      <c r="V99" s="209"/>
      <c r="W99" s="214"/>
      <c r="X99" s="211"/>
      <c r="Y99" s="501"/>
      <c r="Z99" s="209"/>
      <c r="AA99" s="209"/>
      <c r="AB99" s="214"/>
      <c r="AC99" s="211"/>
      <c r="AD99" s="501"/>
      <c r="AE99" s="209"/>
      <c r="AF99" s="209"/>
      <c r="AG99" s="214"/>
      <c r="AH99" s="211"/>
      <c r="AI99" s="501"/>
      <c r="AJ99" s="209"/>
      <c r="AK99" s="209"/>
      <c r="AL99" s="214"/>
      <c r="AM99" s="211"/>
      <c r="AN99" s="501"/>
      <c r="AO99" s="209"/>
      <c r="AP99" s="209"/>
      <c r="AQ99" s="214"/>
      <c r="AR99" s="211"/>
      <c r="AS99" s="501"/>
      <c r="AT99" s="209"/>
      <c r="AU99" s="209"/>
      <c r="AV99" s="214"/>
      <c r="AW99" s="211"/>
      <c r="AX99" s="501"/>
    </row>
    <row r="100" spans="2:50" ht="14.25" hidden="1" customHeight="1" outlineLevel="1">
      <c r="B100" s="460"/>
      <c r="C100" s="209">
        <v>14</v>
      </c>
      <c r="D100" s="212"/>
      <c r="E100" s="209"/>
      <c r="F100" s="209"/>
      <c r="G100" s="214"/>
      <c r="H100" s="501"/>
      <c r="I100" s="215"/>
      <c r="J100" s="215"/>
      <c r="K100" s="216"/>
      <c r="L100" s="502"/>
      <c r="M100" s="215"/>
      <c r="N100" s="460"/>
      <c r="O100" s="460"/>
      <c r="P100" s="209"/>
      <c r="Q100" s="209"/>
      <c r="R100" s="214"/>
      <c r="S100" s="211"/>
      <c r="T100" s="501"/>
      <c r="U100" s="209"/>
      <c r="V100" s="209"/>
      <c r="W100" s="214"/>
      <c r="X100" s="211"/>
      <c r="Y100" s="501"/>
      <c r="Z100" s="209"/>
      <c r="AA100" s="209"/>
      <c r="AB100" s="214"/>
      <c r="AC100" s="211"/>
      <c r="AD100" s="501"/>
      <c r="AE100" s="209"/>
      <c r="AF100" s="209"/>
      <c r="AG100" s="214"/>
      <c r="AH100" s="211"/>
      <c r="AI100" s="501"/>
      <c r="AJ100" s="209"/>
      <c r="AK100" s="209"/>
      <c r="AL100" s="214"/>
      <c r="AM100" s="211"/>
      <c r="AN100" s="501"/>
      <c r="AO100" s="209"/>
      <c r="AP100" s="209"/>
      <c r="AQ100" s="214"/>
      <c r="AR100" s="211"/>
      <c r="AS100" s="501"/>
      <c r="AT100" s="209"/>
      <c r="AU100" s="209"/>
      <c r="AV100" s="214"/>
      <c r="AW100" s="211"/>
      <c r="AX100" s="501"/>
    </row>
    <row r="101" spans="2:50" ht="14.25" hidden="1" customHeight="1" outlineLevel="1">
      <c r="B101" s="460"/>
      <c r="C101" s="209">
        <v>15</v>
      </c>
      <c r="D101" s="212"/>
      <c r="E101" s="209"/>
      <c r="F101" s="209"/>
      <c r="G101" s="214"/>
      <c r="H101" s="501"/>
      <c r="I101" s="215"/>
      <c r="J101" s="215"/>
      <c r="K101" s="216"/>
      <c r="L101" s="502"/>
      <c r="M101" s="215"/>
      <c r="N101" s="460"/>
      <c r="O101" s="460"/>
      <c r="P101" s="209"/>
      <c r="Q101" s="213"/>
      <c r="R101" s="214"/>
      <c r="S101" s="211"/>
      <c r="T101" s="501"/>
      <c r="U101" s="209"/>
      <c r="V101" s="209"/>
      <c r="W101" s="214"/>
      <c r="X101" s="211"/>
      <c r="Y101" s="501"/>
      <c r="Z101" s="209"/>
      <c r="AA101" s="209"/>
      <c r="AB101" s="214"/>
      <c r="AC101" s="211"/>
      <c r="AD101" s="501"/>
      <c r="AE101" s="209"/>
      <c r="AF101" s="209"/>
      <c r="AG101" s="214"/>
      <c r="AH101" s="211"/>
      <c r="AI101" s="501"/>
      <c r="AJ101" s="209"/>
      <c r="AK101" s="209"/>
      <c r="AL101" s="214"/>
      <c r="AM101" s="211"/>
      <c r="AN101" s="501"/>
      <c r="AO101" s="209"/>
      <c r="AP101" s="209"/>
      <c r="AQ101" s="214"/>
      <c r="AR101" s="211"/>
      <c r="AS101" s="501"/>
      <c r="AT101" s="209"/>
      <c r="AU101" s="209"/>
      <c r="AV101" s="214"/>
      <c r="AW101" s="211"/>
      <c r="AX101" s="501"/>
    </row>
    <row r="102" spans="2:50" ht="14.25" customHeight="1" collapsed="1">
      <c r="B102" s="552" t="s">
        <v>203</v>
      </c>
      <c r="C102" s="503"/>
      <c r="D102" s="503"/>
      <c r="E102" s="503"/>
      <c r="F102" s="503"/>
      <c r="G102" s="503"/>
      <c r="H102" s="503"/>
      <c r="I102" s="503"/>
      <c r="J102" s="503"/>
      <c r="K102" s="503"/>
      <c r="L102" s="503"/>
      <c r="M102" s="504"/>
      <c r="N102" s="521" t="s">
        <v>128</v>
      </c>
      <c r="O102" s="521" t="s">
        <v>77</v>
      </c>
      <c r="P102" s="559">
        <f>AT82+1</f>
        <v>45902</v>
      </c>
      <c r="Q102" s="560"/>
      <c r="R102" s="560"/>
      <c r="S102" s="560"/>
      <c r="T102" s="560"/>
      <c r="U102" s="561">
        <f>P102+1</f>
        <v>45903</v>
      </c>
      <c r="V102" s="562"/>
      <c r="W102" s="562"/>
      <c r="X102" s="562"/>
      <c r="Y102" s="562"/>
      <c r="Z102" s="559">
        <f t="shared" ref="Z102" si="113">U102+1</f>
        <v>45904</v>
      </c>
      <c r="AA102" s="560"/>
      <c r="AB102" s="560"/>
      <c r="AC102" s="560"/>
      <c r="AD102" s="560"/>
      <c r="AE102" s="561">
        <f t="shared" ref="AE102" si="114">Z102+1</f>
        <v>45905</v>
      </c>
      <c r="AF102" s="562"/>
      <c r="AG102" s="562"/>
      <c r="AH102" s="562"/>
      <c r="AI102" s="562"/>
      <c r="AJ102" s="563">
        <f t="shared" ref="AJ102" si="115">AE102+1</f>
        <v>45906</v>
      </c>
      <c r="AK102" s="564"/>
      <c r="AL102" s="564"/>
      <c r="AM102" s="564"/>
      <c r="AN102" s="565"/>
      <c r="AO102" s="561">
        <f t="shared" ref="AO102" si="116">AJ102+1</f>
        <v>45907</v>
      </c>
      <c r="AP102" s="562"/>
      <c r="AQ102" s="562"/>
      <c r="AR102" s="562"/>
      <c r="AS102" s="562"/>
      <c r="AT102" s="563">
        <f t="shared" ref="AT102" si="117">AO102+1</f>
        <v>45908</v>
      </c>
      <c r="AU102" s="564"/>
      <c r="AV102" s="564"/>
      <c r="AW102" s="564"/>
      <c r="AX102" s="565"/>
    </row>
    <row r="103" spans="2:50" ht="14.25" customHeight="1">
      <c r="B103" s="505"/>
      <c r="C103" s="505"/>
      <c r="D103" s="505"/>
      <c r="E103" s="505"/>
      <c r="F103" s="505"/>
      <c r="G103" s="505"/>
      <c r="H103" s="505"/>
      <c r="I103" s="505"/>
      <c r="J103" s="505"/>
      <c r="K103" s="505"/>
      <c r="L103" s="505"/>
      <c r="M103" s="506"/>
      <c r="N103" s="523"/>
      <c r="O103" s="523"/>
      <c r="P103" s="566">
        <f>P102</f>
        <v>45902</v>
      </c>
      <c r="Q103" s="566"/>
      <c r="R103" s="566"/>
      <c r="S103" s="566"/>
      <c r="T103" s="566"/>
      <c r="U103" s="567">
        <f>U102</f>
        <v>45903</v>
      </c>
      <c r="V103" s="567"/>
      <c r="W103" s="567"/>
      <c r="X103" s="567"/>
      <c r="Y103" s="567"/>
      <c r="Z103" s="566">
        <f t="shared" ref="Z103" si="118">Z102</f>
        <v>45904</v>
      </c>
      <c r="AA103" s="566"/>
      <c r="AB103" s="566"/>
      <c r="AC103" s="566"/>
      <c r="AD103" s="566"/>
      <c r="AE103" s="567">
        <f t="shared" ref="AE103" si="119">AE102</f>
        <v>45905</v>
      </c>
      <c r="AF103" s="567"/>
      <c r="AG103" s="567"/>
      <c r="AH103" s="567"/>
      <c r="AI103" s="567"/>
      <c r="AJ103" s="568">
        <f t="shared" ref="AJ103" si="120">AJ102</f>
        <v>45906</v>
      </c>
      <c r="AK103" s="569"/>
      <c r="AL103" s="569"/>
      <c r="AM103" s="569"/>
      <c r="AN103" s="570"/>
      <c r="AO103" s="567">
        <f t="shared" ref="AO103" si="121">AO102</f>
        <v>45907</v>
      </c>
      <c r="AP103" s="567"/>
      <c r="AQ103" s="567"/>
      <c r="AR103" s="567"/>
      <c r="AS103" s="567"/>
      <c r="AT103" s="568">
        <f t="shared" ref="AT103" si="122">AT102</f>
        <v>45908</v>
      </c>
      <c r="AU103" s="569"/>
      <c r="AV103" s="569"/>
      <c r="AW103" s="569"/>
      <c r="AX103" s="570"/>
    </row>
    <row r="104" spans="2:50" ht="14.25" customHeight="1">
      <c r="B104" s="460" t="s">
        <v>129</v>
      </c>
      <c r="C104" s="460" t="s">
        <v>130</v>
      </c>
      <c r="D104" s="460"/>
      <c r="E104" s="460" t="s">
        <v>131</v>
      </c>
      <c r="F104" s="460"/>
      <c r="G104" s="460"/>
      <c r="H104" s="460" t="s">
        <v>132</v>
      </c>
      <c r="I104" s="499" t="s">
        <v>133</v>
      </c>
      <c r="J104" s="499"/>
      <c r="K104" s="499"/>
      <c r="L104" s="499" t="s">
        <v>132</v>
      </c>
      <c r="M104" s="499" t="s">
        <v>134</v>
      </c>
      <c r="N104" s="460"/>
      <c r="O104" s="460" t="s">
        <v>135</v>
      </c>
      <c r="P104" s="460" t="s">
        <v>136</v>
      </c>
      <c r="Q104" s="460"/>
      <c r="R104" s="460"/>
      <c r="S104" s="460"/>
      <c r="T104" s="460" t="s">
        <v>132</v>
      </c>
      <c r="U104" s="460" t="s">
        <v>136</v>
      </c>
      <c r="V104" s="460"/>
      <c r="W104" s="460"/>
      <c r="X104" s="460"/>
      <c r="Y104" s="460" t="s">
        <v>132</v>
      </c>
      <c r="Z104" s="460" t="s">
        <v>136</v>
      </c>
      <c r="AA104" s="460"/>
      <c r="AB104" s="460"/>
      <c r="AC104" s="460"/>
      <c r="AD104" s="460" t="s">
        <v>132</v>
      </c>
      <c r="AE104" s="460" t="s">
        <v>136</v>
      </c>
      <c r="AF104" s="460"/>
      <c r="AG104" s="460"/>
      <c r="AH104" s="460"/>
      <c r="AI104" s="460" t="s">
        <v>132</v>
      </c>
      <c r="AJ104" s="460" t="s">
        <v>136</v>
      </c>
      <c r="AK104" s="460"/>
      <c r="AL104" s="460"/>
      <c r="AM104" s="460"/>
      <c r="AN104" s="460" t="s">
        <v>132</v>
      </c>
      <c r="AO104" s="460" t="s">
        <v>136</v>
      </c>
      <c r="AP104" s="460"/>
      <c r="AQ104" s="460"/>
      <c r="AR104" s="460"/>
      <c r="AS104" s="460" t="s">
        <v>132</v>
      </c>
      <c r="AT104" s="460" t="s">
        <v>136</v>
      </c>
      <c r="AU104" s="460"/>
      <c r="AV104" s="460"/>
      <c r="AW104" s="460"/>
      <c r="AX104" s="460" t="s">
        <v>132</v>
      </c>
    </row>
    <row r="105" spans="2:50" ht="14.25" customHeight="1">
      <c r="B105" s="460"/>
      <c r="C105" s="460"/>
      <c r="D105" s="460"/>
      <c r="E105" s="460" t="s">
        <v>137</v>
      </c>
      <c r="F105" s="460"/>
      <c r="G105" s="460"/>
      <c r="H105" s="460"/>
      <c r="I105" s="499" t="s">
        <v>137</v>
      </c>
      <c r="J105" s="499"/>
      <c r="K105" s="499"/>
      <c r="L105" s="499"/>
      <c r="M105" s="499"/>
      <c r="N105" s="460"/>
      <c r="O105" s="460"/>
      <c r="P105" s="460" t="s">
        <v>138</v>
      </c>
      <c r="Q105" s="460"/>
      <c r="R105" s="460"/>
      <c r="S105" s="460"/>
      <c r="T105" s="460"/>
      <c r="U105" s="460" t="s">
        <v>138</v>
      </c>
      <c r="V105" s="460"/>
      <c r="W105" s="460"/>
      <c r="X105" s="460"/>
      <c r="Y105" s="460"/>
      <c r="Z105" s="460" t="s">
        <v>138</v>
      </c>
      <c r="AA105" s="460"/>
      <c r="AB105" s="460"/>
      <c r="AC105" s="460"/>
      <c r="AD105" s="460"/>
      <c r="AE105" s="460" t="s">
        <v>138</v>
      </c>
      <c r="AF105" s="460"/>
      <c r="AG105" s="460"/>
      <c r="AH105" s="460"/>
      <c r="AI105" s="460"/>
      <c r="AJ105" s="460" t="s">
        <v>138</v>
      </c>
      <c r="AK105" s="460"/>
      <c r="AL105" s="460"/>
      <c r="AM105" s="460"/>
      <c r="AN105" s="460"/>
      <c r="AO105" s="460" t="s">
        <v>138</v>
      </c>
      <c r="AP105" s="460"/>
      <c r="AQ105" s="460"/>
      <c r="AR105" s="460"/>
      <c r="AS105" s="460"/>
      <c r="AT105" s="460" t="s">
        <v>138</v>
      </c>
      <c r="AU105" s="460"/>
      <c r="AV105" s="460"/>
      <c r="AW105" s="460"/>
      <c r="AX105" s="460"/>
    </row>
    <row r="106" spans="2:50" ht="14.25" customHeight="1">
      <c r="B106" s="460"/>
      <c r="C106" s="460"/>
      <c r="D106" s="460"/>
      <c r="E106" s="209" t="s">
        <v>139</v>
      </c>
      <c r="F106" s="209" t="s">
        <v>140</v>
      </c>
      <c r="G106" s="209" t="s">
        <v>141</v>
      </c>
      <c r="H106" s="460"/>
      <c r="I106" s="210" t="s">
        <v>139</v>
      </c>
      <c r="J106" s="210" t="s">
        <v>140</v>
      </c>
      <c r="K106" s="210" t="s">
        <v>141</v>
      </c>
      <c r="L106" s="499"/>
      <c r="M106" s="499"/>
      <c r="N106" s="460"/>
      <c r="O106" s="460"/>
      <c r="P106" s="209" t="s">
        <v>139</v>
      </c>
      <c r="Q106" s="209" t="s">
        <v>140</v>
      </c>
      <c r="R106" s="209" t="s">
        <v>141</v>
      </c>
      <c r="S106" s="211" t="s">
        <v>134</v>
      </c>
      <c r="T106" s="460"/>
      <c r="U106" s="209" t="s">
        <v>139</v>
      </c>
      <c r="V106" s="209" t="s">
        <v>140</v>
      </c>
      <c r="W106" s="209" t="s">
        <v>141</v>
      </c>
      <c r="X106" s="211" t="s">
        <v>134</v>
      </c>
      <c r="Y106" s="460"/>
      <c r="Z106" s="209" t="s">
        <v>139</v>
      </c>
      <c r="AA106" s="209" t="s">
        <v>140</v>
      </c>
      <c r="AB106" s="209" t="s">
        <v>141</v>
      </c>
      <c r="AC106" s="211" t="s">
        <v>134</v>
      </c>
      <c r="AD106" s="460"/>
      <c r="AE106" s="209" t="s">
        <v>139</v>
      </c>
      <c r="AF106" s="209" t="s">
        <v>140</v>
      </c>
      <c r="AG106" s="209" t="s">
        <v>141</v>
      </c>
      <c r="AH106" s="211" t="s">
        <v>134</v>
      </c>
      <c r="AI106" s="460"/>
      <c r="AJ106" s="209" t="s">
        <v>139</v>
      </c>
      <c r="AK106" s="209" t="s">
        <v>140</v>
      </c>
      <c r="AL106" s="209" t="s">
        <v>141</v>
      </c>
      <c r="AM106" s="211" t="s">
        <v>134</v>
      </c>
      <c r="AN106" s="460"/>
      <c r="AO106" s="209" t="s">
        <v>139</v>
      </c>
      <c r="AP106" s="209" t="s">
        <v>140</v>
      </c>
      <c r="AQ106" s="209" t="s">
        <v>141</v>
      </c>
      <c r="AR106" s="211" t="s">
        <v>134</v>
      </c>
      <c r="AS106" s="460"/>
      <c r="AT106" s="209" t="s">
        <v>139</v>
      </c>
      <c r="AU106" s="209" t="s">
        <v>140</v>
      </c>
      <c r="AV106" s="209" t="s">
        <v>141</v>
      </c>
      <c r="AW106" s="211" t="s">
        <v>134</v>
      </c>
      <c r="AX106" s="460"/>
    </row>
    <row r="107" spans="2:50" ht="14.25" customHeight="1">
      <c r="B107" s="460" t="s">
        <v>113</v>
      </c>
      <c r="C107" s="209">
        <v>1</v>
      </c>
      <c r="D107" s="212" t="s">
        <v>274</v>
      </c>
      <c r="E107" s="209">
        <v>21</v>
      </c>
      <c r="F107" s="209">
        <v>2000</v>
      </c>
      <c r="G107" s="214">
        <f t="shared" ref="G107:G112" si="123">F107/E107</f>
        <v>95.238095238095241</v>
      </c>
      <c r="H107" s="501">
        <f>AVERAGE(F107:F121)</f>
        <v>2000</v>
      </c>
      <c r="I107" s="215">
        <f>AVERAGE(P107,U107,Z107,AE107,AJ107,AO107,AT107)</f>
        <v>21</v>
      </c>
      <c r="J107" s="215">
        <f>AVERAGE(Q107,V107,AA107,AF107,AK107,AP107,AU107)</f>
        <v>1719.0528175501856</v>
      </c>
      <c r="K107" s="216">
        <f>AVERAGE(R107,W107,AB107,AG107,AL107,AQ107,AV107)</f>
        <v>81.859657978580273</v>
      </c>
      <c r="L107" s="502">
        <f>IFERROR(AVERAGE(K107:K121),"-")</f>
        <v>71.864593200201639</v>
      </c>
      <c r="M107" s="215">
        <f>RANK(K107, K$107:$K$121)</f>
        <v>1</v>
      </c>
      <c r="N107" s="460"/>
      <c r="O107" s="460"/>
      <c r="P107" s="213">
        <v>21</v>
      </c>
      <c r="Q107" s="213">
        <v>1716.8571428571433</v>
      </c>
      <c r="R107" s="214">
        <f t="shared" ref="R107:R112" si="124">Q107/P107</f>
        <v>81.755102040816354</v>
      </c>
      <c r="S107" s="211">
        <f>RANK(R107, R$107:R$121)</f>
        <v>1</v>
      </c>
      <c r="T107" s="501">
        <f>AVERAGE(R107:R121)</f>
        <v>71.795850364341973</v>
      </c>
      <c r="U107" s="213">
        <v>21</v>
      </c>
      <c r="V107" s="213">
        <v>1717.3513774770415</v>
      </c>
      <c r="W107" s="214">
        <f t="shared" ref="W107:W112" si="125">V107/U107</f>
        <v>81.778637022716268</v>
      </c>
      <c r="X107" s="211">
        <f>RANK(W107, W$107:W$121)</f>
        <v>1</v>
      </c>
      <c r="Y107" s="501">
        <f>AVERAGE(W107:W121)</f>
        <v>71.820925665462894</v>
      </c>
      <c r="Z107" s="213">
        <v>21</v>
      </c>
      <c r="AA107" s="213">
        <v>1717.5386283545677</v>
      </c>
      <c r="AB107" s="214">
        <f t="shared" ref="AB107:AB112" si="126">AA107/Z107</f>
        <v>81.787553731169893</v>
      </c>
      <c r="AC107" s="211">
        <f>RANK(AB107, AB$107:AB$121)</f>
        <v>1</v>
      </c>
      <c r="AD107" s="501">
        <f>AVERAGE(AB107:AB121)</f>
        <v>71.827752322944789</v>
      </c>
      <c r="AE107" s="213">
        <v>21</v>
      </c>
      <c r="AF107" s="213">
        <v>1719.7927461139886</v>
      </c>
      <c r="AG107" s="214">
        <f t="shared" ref="AG107:AG112" si="127">AF107/AE107</f>
        <v>81.894892672094699</v>
      </c>
      <c r="AH107" s="211">
        <f>RANK(AG107, AG$107:AG$121)</f>
        <v>1</v>
      </c>
      <c r="AI107" s="501">
        <f>AVERAGE(AG107:AG121)</f>
        <v>71.884879217934596</v>
      </c>
      <c r="AJ107" s="213">
        <v>21</v>
      </c>
      <c r="AK107" s="213">
        <v>1720.1565557729916</v>
      </c>
      <c r="AL107" s="214">
        <f t="shared" ref="AL107:AL112" si="128">AK107/AJ107</f>
        <v>81.912216941571032</v>
      </c>
      <c r="AM107" s="211">
        <f>RANK(AL107, AL$107:AL$121)</f>
        <v>1</v>
      </c>
      <c r="AN107" s="501">
        <f>AVERAGE(AL107:AL121)</f>
        <v>71.894474304359733</v>
      </c>
      <c r="AO107" s="213">
        <v>21</v>
      </c>
      <c r="AP107" s="213">
        <v>1720.576316974335</v>
      </c>
      <c r="AQ107" s="214">
        <f t="shared" ref="AQ107:AQ112" si="129">AP107/AO107</f>
        <v>81.932205570206435</v>
      </c>
      <c r="AR107" s="211">
        <f>RANK(AQ107, AQ$107:AQ$121)</f>
        <v>1</v>
      </c>
      <c r="AS107" s="501">
        <f>AVERAGE(AQ107:AQ121)</f>
        <v>71.90382073435218</v>
      </c>
      <c r="AT107" s="213">
        <v>21</v>
      </c>
      <c r="AU107" s="213">
        <v>1721.0969553012314</v>
      </c>
      <c r="AV107" s="214">
        <f t="shared" ref="AV107:AV112" si="130">AU107/AT107</f>
        <v>81.956997871487218</v>
      </c>
      <c r="AW107" s="211">
        <f>RANK(AV107, AV$107:AV$121)</f>
        <v>1</v>
      </c>
      <c r="AX107" s="501">
        <f>AVERAGE(AV107:AV121)</f>
        <v>71.924449792015309</v>
      </c>
    </row>
    <row r="108" spans="2:50" ht="14.25" customHeight="1">
      <c r="B108" s="460"/>
      <c r="C108" s="209">
        <v>2</v>
      </c>
      <c r="D108" s="212" t="s">
        <v>275</v>
      </c>
      <c r="E108" s="209">
        <v>25</v>
      </c>
      <c r="F108" s="209">
        <v>2000</v>
      </c>
      <c r="G108" s="214">
        <f t="shared" si="123"/>
        <v>80</v>
      </c>
      <c r="H108" s="501"/>
      <c r="I108" s="215">
        <f t="shared" ref="I108:K112" si="131">AVERAGE(P108,U108,Z108,AE108,AJ108,AO108,AT108)</f>
        <v>25</v>
      </c>
      <c r="J108" s="215">
        <f t="shared" si="131"/>
        <v>1753.9615298768965</v>
      </c>
      <c r="K108" s="216">
        <f t="shared" si="131"/>
        <v>70.158461195075844</v>
      </c>
      <c r="L108" s="502"/>
      <c r="M108" s="215">
        <f>RANK(K108, K$107:$K$121)</f>
        <v>4</v>
      </c>
      <c r="N108" s="460"/>
      <c r="O108" s="460"/>
      <c r="P108" s="213">
        <v>25</v>
      </c>
      <c r="Q108" s="213">
        <v>1752.4743904198526</v>
      </c>
      <c r="R108" s="214">
        <f t="shared" si="124"/>
        <v>70.098975616794107</v>
      </c>
      <c r="S108" s="211">
        <f t="shared" ref="S108:S112" si="132">RANK(R108, R$107:R$121)</f>
        <v>4</v>
      </c>
      <c r="T108" s="501"/>
      <c r="U108" s="213">
        <v>25</v>
      </c>
      <c r="V108" s="213">
        <v>1753.4938344098648</v>
      </c>
      <c r="W108" s="214">
        <f t="shared" si="125"/>
        <v>70.139753376394594</v>
      </c>
      <c r="X108" s="211">
        <f t="shared" ref="X108:X112" si="133">RANK(W108, W$107:W$121)</f>
        <v>4</v>
      </c>
      <c r="Y108" s="501"/>
      <c r="Z108" s="213">
        <v>25</v>
      </c>
      <c r="AA108" s="213">
        <v>1753.5833891493639</v>
      </c>
      <c r="AB108" s="214">
        <f t="shared" si="126"/>
        <v>70.143335565974553</v>
      </c>
      <c r="AC108" s="211">
        <f t="shared" ref="AC108:AC112" si="134">RANK(AB108, AB$107:AB$121)</f>
        <v>4</v>
      </c>
      <c r="AD108" s="501"/>
      <c r="AE108" s="213">
        <v>25</v>
      </c>
      <c r="AF108" s="213">
        <v>1754.1641038258083</v>
      </c>
      <c r="AG108" s="214">
        <f t="shared" si="127"/>
        <v>70.166564153032326</v>
      </c>
      <c r="AH108" s="211">
        <f t="shared" ref="AH108:AH112" si="135">RANK(AG108, AG$107:AG$121)</f>
        <v>4</v>
      </c>
      <c r="AI108" s="501"/>
      <c r="AJ108" s="213">
        <v>25</v>
      </c>
      <c r="AK108" s="213">
        <v>1754.2657342657346</v>
      </c>
      <c r="AL108" s="214">
        <f t="shared" si="128"/>
        <v>70.170629370629385</v>
      </c>
      <c r="AM108" s="211">
        <f t="shared" ref="AM108:AM112" si="136">RANK(AL108, AL$107:AL$121)</f>
        <v>4</v>
      </c>
      <c r="AN108" s="501"/>
      <c r="AO108" s="213">
        <v>25</v>
      </c>
      <c r="AP108" s="213">
        <v>1754.6218487394956</v>
      </c>
      <c r="AQ108" s="214">
        <f t="shared" si="129"/>
        <v>70.184873949579824</v>
      </c>
      <c r="AR108" s="211">
        <f t="shared" ref="AR108:AR112" si="137">RANK(AQ108, AQ$107:AQ$121)</f>
        <v>4</v>
      </c>
      <c r="AS108" s="501"/>
      <c r="AT108" s="213">
        <v>25</v>
      </c>
      <c r="AU108" s="213">
        <v>1755.1274083281542</v>
      </c>
      <c r="AV108" s="214">
        <f t="shared" si="130"/>
        <v>70.205096333126164</v>
      </c>
      <c r="AW108" s="211">
        <f t="shared" ref="AW108:AW112" si="138">RANK(AV108, AV$107:AV$121)</f>
        <v>4</v>
      </c>
      <c r="AX108" s="501"/>
    </row>
    <row r="109" spans="2:50" ht="14.25" customHeight="1">
      <c r="B109" s="460"/>
      <c r="C109" s="209">
        <v>3</v>
      </c>
      <c r="D109" s="212" t="s">
        <v>281</v>
      </c>
      <c r="E109" s="209">
        <v>24</v>
      </c>
      <c r="F109" s="209">
        <v>2000</v>
      </c>
      <c r="G109" s="214">
        <f t="shared" si="123"/>
        <v>83.333333333333329</v>
      </c>
      <c r="H109" s="501"/>
      <c r="I109" s="215">
        <f t="shared" si="131"/>
        <v>24</v>
      </c>
      <c r="J109" s="215">
        <f t="shared" si="131"/>
        <v>1739.2296448455145</v>
      </c>
      <c r="K109" s="216">
        <f t="shared" si="131"/>
        <v>72.467901868563104</v>
      </c>
      <c r="L109" s="502"/>
      <c r="M109" s="215">
        <f>RANK(K109, K$107:$K$121)</f>
        <v>2</v>
      </c>
      <c r="N109" s="460"/>
      <c r="O109" s="460"/>
      <c r="P109" s="213">
        <v>24</v>
      </c>
      <c r="Q109" s="213">
        <v>1736.2238563652002</v>
      </c>
      <c r="R109" s="214">
        <f t="shared" si="124"/>
        <v>72.342660681883345</v>
      </c>
      <c r="S109" s="211">
        <f t="shared" si="132"/>
        <v>2</v>
      </c>
      <c r="T109" s="501"/>
      <c r="U109" s="213">
        <v>24</v>
      </c>
      <c r="V109" s="213">
        <v>1737.50123652191</v>
      </c>
      <c r="W109" s="214">
        <f t="shared" si="125"/>
        <v>72.395884855079586</v>
      </c>
      <c r="X109" s="211">
        <f t="shared" si="133"/>
        <v>2</v>
      </c>
      <c r="Y109" s="501"/>
      <c r="Z109" s="213">
        <v>24</v>
      </c>
      <c r="AA109" s="213">
        <v>1737.546961325967</v>
      </c>
      <c r="AB109" s="214">
        <f t="shared" si="126"/>
        <v>72.39779005524862</v>
      </c>
      <c r="AC109" s="211">
        <f t="shared" si="134"/>
        <v>2</v>
      </c>
      <c r="AD109" s="501"/>
      <c r="AE109" s="213">
        <v>24</v>
      </c>
      <c r="AF109" s="213">
        <v>1740.3821656050955</v>
      </c>
      <c r="AG109" s="214">
        <f t="shared" si="127"/>
        <v>72.515923566878982</v>
      </c>
      <c r="AH109" s="211">
        <f t="shared" si="135"/>
        <v>2</v>
      </c>
      <c r="AI109" s="501"/>
      <c r="AJ109" s="213">
        <v>24</v>
      </c>
      <c r="AK109" s="213">
        <v>1740.5168363351586</v>
      </c>
      <c r="AL109" s="214">
        <f t="shared" si="128"/>
        <v>72.52153484729827</v>
      </c>
      <c r="AM109" s="211">
        <f t="shared" si="136"/>
        <v>2</v>
      </c>
      <c r="AN109" s="501"/>
      <c r="AO109" s="213">
        <v>24</v>
      </c>
      <c r="AP109" s="213">
        <v>1740.6826206355431</v>
      </c>
      <c r="AQ109" s="214">
        <f t="shared" si="129"/>
        <v>72.528442526480958</v>
      </c>
      <c r="AR109" s="211">
        <f t="shared" si="137"/>
        <v>2</v>
      </c>
      <c r="AS109" s="501"/>
      <c r="AT109" s="213">
        <v>24</v>
      </c>
      <c r="AU109" s="213">
        <v>1741.7538371297276</v>
      </c>
      <c r="AV109" s="214">
        <f t="shared" si="130"/>
        <v>72.573076547071977</v>
      </c>
      <c r="AW109" s="211">
        <f t="shared" si="138"/>
        <v>2</v>
      </c>
      <c r="AX109" s="501"/>
    </row>
    <row r="110" spans="2:50" ht="14.25" customHeight="1">
      <c r="B110" s="460"/>
      <c r="C110" s="209">
        <v>4</v>
      </c>
      <c r="D110" s="212" t="s">
        <v>280</v>
      </c>
      <c r="E110" s="209">
        <v>24</v>
      </c>
      <c r="F110" s="209">
        <v>2000</v>
      </c>
      <c r="G110" s="214">
        <f t="shared" si="123"/>
        <v>83.333333333333329</v>
      </c>
      <c r="H110" s="501"/>
      <c r="I110" s="215">
        <f t="shared" si="131"/>
        <v>24</v>
      </c>
      <c r="J110" s="215">
        <f t="shared" si="131"/>
        <v>1725.1561531814048</v>
      </c>
      <c r="K110" s="216">
        <f t="shared" si="131"/>
        <v>71.881506382558527</v>
      </c>
      <c r="L110" s="502"/>
      <c r="M110" s="215">
        <f>RANK(K110, K$107:$K$121)</f>
        <v>3</v>
      </c>
      <c r="N110" s="460"/>
      <c r="O110" s="460"/>
      <c r="P110" s="213">
        <v>24</v>
      </c>
      <c r="Q110" s="213">
        <v>1724.2282507015905</v>
      </c>
      <c r="R110" s="214">
        <f t="shared" si="124"/>
        <v>71.842843779232936</v>
      </c>
      <c r="S110" s="211">
        <f>RANK(R110, R$107:R$121)</f>
        <v>3</v>
      </c>
      <c r="T110" s="501"/>
      <c r="U110" s="213">
        <v>24</v>
      </c>
      <c r="V110" s="213">
        <v>1724.4897959183663</v>
      </c>
      <c r="W110" s="214">
        <f t="shared" si="125"/>
        <v>71.853741496598602</v>
      </c>
      <c r="X110" s="211">
        <f t="shared" si="133"/>
        <v>3</v>
      </c>
      <c r="Y110" s="501"/>
      <c r="Z110" s="213">
        <v>24</v>
      </c>
      <c r="AA110" s="213">
        <v>1724.5744216499315</v>
      </c>
      <c r="AB110" s="214">
        <f t="shared" si="126"/>
        <v>71.857267568747147</v>
      </c>
      <c r="AC110" s="211">
        <f t="shared" si="134"/>
        <v>3</v>
      </c>
      <c r="AD110" s="501"/>
      <c r="AE110" s="213">
        <v>24</v>
      </c>
      <c r="AF110" s="213">
        <v>1725.52865461232</v>
      </c>
      <c r="AG110" s="214">
        <f t="shared" si="127"/>
        <v>71.897027275513338</v>
      </c>
      <c r="AH110" s="211">
        <f t="shared" si="135"/>
        <v>3</v>
      </c>
      <c r="AI110" s="501"/>
      <c r="AJ110" s="213">
        <v>24</v>
      </c>
      <c r="AK110" s="213">
        <v>1725.5524079320119</v>
      </c>
      <c r="AL110" s="214">
        <f t="shared" si="128"/>
        <v>71.898016997167161</v>
      </c>
      <c r="AM110" s="211">
        <f t="shared" si="136"/>
        <v>3</v>
      </c>
      <c r="AN110" s="501"/>
      <c r="AO110" s="213">
        <v>24</v>
      </c>
      <c r="AP110" s="213">
        <v>1725.6198347107447</v>
      </c>
      <c r="AQ110" s="214">
        <f t="shared" si="129"/>
        <v>71.90082644628103</v>
      </c>
      <c r="AR110" s="211">
        <f t="shared" si="137"/>
        <v>3</v>
      </c>
      <c r="AS110" s="501"/>
      <c r="AT110" s="213">
        <v>24</v>
      </c>
      <c r="AU110" s="213">
        <v>1726.0997067448675</v>
      </c>
      <c r="AV110" s="214">
        <f t="shared" si="130"/>
        <v>71.920821114369474</v>
      </c>
      <c r="AW110" s="211">
        <f t="shared" si="138"/>
        <v>3</v>
      </c>
      <c r="AX110" s="501"/>
    </row>
    <row r="111" spans="2:50" ht="14.25" customHeight="1">
      <c r="B111" s="460"/>
      <c r="C111" s="209">
        <v>5</v>
      </c>
      <c r="D111" s="212" t="s">
        <v>282</v>
      </c>
      <c r="E111" s="209">
        <v>25</v>
      </c>
      <c r="F111" s="209">
        <v>2000</v>
      </c>
      <c r="G111" s="214">
        <f t="shared" si="123"/>
        <v>80</v>
      </c>
      <c r="H111" s="501"/>
      <c r="I111" s="215">
        <f t="shared" si="131"/>
        <v>25</v>
      </c>
      <c r="J111" s="215">
        <f t="shared" si="131"/>
        <v>1726.9469094185993</v>
      </c>
      <c r="K111" s="216">
        <f t="shared" si="131"/>
        <v>69.077876376743959</v>
      </c>
      <c r="L111" s="502"/>
      <c r="M111" s="215">
        <f>RANK(K111, K$107:$K$121)</f>
        <v>5</v>
      </c>
      <c r="N111" s="460"/>
      <c r="O111" s="460"/>
      <c r="P111" s="213">
        <v>25</v>
      </c>
      <c r="Q111" s="213">
        <v>1725.7306590257879</v>
      </c>
      <c r="R111" s="214">
        <f t="shared" si="124"/>
        <v>69.029226361031519</v>
      </c>
      <c r="S111" s="211">
        <f>RANK(R111, R$107:R$121)</f>
        <v>5</v>
      </c>
      <c r="T111" s="501"/>
      <c r="U111" s="213">
        <v>25</v>
      </c>
      <c r="V111" s="213">
        <v>1725.8683863403171</v>
      </c>
      <c r="W111" s="214">
        <f t="shared" si="125"/>
        <v>69.034735453612683</v>
      </c>
      <c r="X111" s="211">
        <f>RANK(W111, W$107:W$121)</f>
        <v>5</v>
      </c>
      <c r="Y111" s="501"/>
      <c r="Z111" s="213">
        <v>25</v>
      </c>
      <c r="AA111" s="213">
        <v>1726.1023821591471</v>
      </c>
      <c r="AB111" s="214">
        <f t="shared" si="126"/>
        <v>69.044095286365888</v>
      </c>
      <c r="AC111" s="211">
        <f>RANK(AB111, AB$107:AB$121)</f>
        <v>5</v>
      </c>
      <c r="AD111" s="501"/>
      <c r="AE111" s="213">
        <v>25</v>
      </c>
      <c r="AF111" s="213">
        <v>1727.3819742489286</v>
      </c>
      <c r="AG111" s="214">
        <f t="shared" si="127"/>
        <v>69.09527896995715</v>
      </c>
      <c r="AH111" s="211">
        <f>RANK(AG111, AG$107:AG$121)</f>
        <v>5</v>
      </c>
      <c r="AI111" s="501"/>
      <c r="AJ111" s="213">
        <v>25</v>
      </c>
      <c r="AK111" s="213">
        <v>1727.6400749843717</v>
      </c>
      <c r="AL111" s="214">
        <f t="shared" si="128"/>
        <v>69.105602999374867</v>
      </c>
      <c r="AM111" s="211">
        <f>RANK(AL111, AL$107:AL$121)</f>
        <v>5</v>
      </c>
      <c r="AN111" s="501"/>
      <c r="AO111" s="213">
        <v>25</v>
      </c>
      <c r="AP111" s="213">
        <v>1727.7771163233733</v>
      </c>
      <c r="AQ111" s="214">
        <f t="shared" si="129"/>
        <v>69.111084652934935</v>
      </c>
      <c r="AR111" s="211">
        <f>RANK(AQ111, AQ$107:AQ$121)</f>
        <v>5</v>
      </c>
      <c r="AS111" s="501"/>
      <c r="AT111" s="213">
        <v>25</v>
      </c>
      <c r="AU111" s="213">
        <v>1728.1277728482683</v>
      </c>
      <c r="AV111" s="214">
        <f t="shared" si="130"/>
        <v>69.125110913930726</v>
      </c>
      <c r="AW111" s="211">
        <f>RANK(AV111, AV$107:AV$121)</f>
        <v>5</v>
      </c>
      <c r="AX111" s="501"/>
    </row>
    <row r="112" spans="2:50" ht="14.25" customHeight="1">
      <c r="B112" s="460"/>
      <c r="C112" s="209">
        <v>6</v>
      </c>
      <c r="D112" s="212" t="s">
        <v>270</v>
      </c>
      <c r="E112" s="209">
        <v>26</v>
      </c>
      <c r="F112" s="209">
        <v>2000</v>
      </c>
      <c r="G112" s="214">
        <f t="shared" si="123"/>
        <v>76.92307692307692</v>
      </c>
      <c r="H112" s="501"/>
      <c r="I112" s="215">
        <f t="shared" si="131"/>
        <v>26</v>
      </c>
      <c r="J112" s="215">
        <f t="shared" si="131"/>
        <v>1709.296040391891</v>
      </c>
      <c r="K112" s="216">
        <f t="shared" si="131"/>
        <v>65.742155399688116</v>
      </c>
      <c r="L112" s="502"/>
      <c r="M112" s="215">
        <f>RANK(K112, K$107:$K$121)</f>
        <v>6</v>
      </c>
      <c r="N112" s="460"/>
      <c r="O112" s="460"/>
      <c r="P112" s="213">
        <v>26</v>
      </c>
      <c r="Q112" s="213">
        <v>1708.3636363636356</v>
      </c>
      <c r="R112" s="214">
        <f t="shared" si="124"/>
        <v>65.706293706293678</v>
      </c>
      <c r="S112" s="211">
        <f t="shared" si="132"/>
        <v>6</v>
      </c>
      <c r="T112" s="501"/>
      <c r="U112" s="213">
        <v>26</v>
      </c>
      <c r="V112" s="213">
        <v>1708.792846497764</v>
      </c>
      <c r="W112" s="214">
        <f t="shared" si="125"/>
        <v>65.722801788375534</v>
      </c>
      <c r="X112" s="211">
        <f t="shared" si="133"/>
        <v>6</v>
      </c>
      <c r="Y112" s="501"/>
      <c r="Z112" s="213">
        <v>26</v>
      </c>
      <c r="AA112" s="213">
        <v>1709.1482649842274</v>
      </c>
      <c r="AB112" s="214">
        <f t="shared" si="126"/>
        <v>65.736471730162592</v>
      </c>
      <c r="AC112" s="211">
        <f t="shared" si="134"/>
        <v>6</v>
      </c>
      <c r="AD112" s="501"/>
      <c r="AE112" s="213">
        <v>26</v>
      </c>
      <c r="AF112" s="213">
        <v>1709.2293054234094</v>
      </c>
      <c r="AG112" s="214">
        <f t="shared" si="127"/>
        <v>65.739588670131127</v>
      </c>
      <c r="AH112" s="211">
        <f t="shared" si="135"/>
        <v>6</v>
      </c>
      <c r="AI112" s="501"/>
      <c r="AJ112" s="213">
        <v>26</v>
      </c>
      <c r="AK112" s="213">
        <v>1709.7299614230581</v>
      </c>
      <c r="AL112" s="214">
        <f t="shared" si="128"/>
        <v>65.758844670117611</v>
      </c>
      <c r="AM112" s="211">
        <f t="shared" si="136"/>
        <v>6</v>
      </c>
      <c r="AN112" s="501"/>
      <c r="AO112" s="213">
        <v>26</v>
      </c>
      <c r="AP112" s="213">
        <v>1709.9027727763771</v>
      </c>
      <c r="AQ112" s="214">
        <f t="shared" si="129"/>
        <v>65.765491260629886</v>
      </c>
      <c r="AR112" s="211">
        <f t="shared" si="137"/>
        <v>6</v>
      </c>
      <c r="AS112" s="501"/>
      <c r="AT112" s="213">
        <v>26</v>
      </c>
      <c r="AU112" s="213">
        <v>1709.9054952747651</v>
      </c>
      <c r="AV112" s="214">
        <f t="shared" si="130"/>
        <v>65.765595972106354</v>
      </c>
      <c r="AW112" s="211">
        <f t="shared" si="138"/>
        <v>6</v>
      </c>
      <c r="AX112" s="501"/>
    </row>
    <row r="113" spans="2:50" ht="14.25" customHeight="1">
      <c r="B113" s="460"/>
      <c r="C113" s="209">
        <v>7</v>
      </c>
      <c r="D113" s="212"/>
      <c r="E113" s="209"/>
      <c r="F113" s="209"/>
      <c r="G113" s="214"/>
      <c r="H113" s="501"/>
      <c r="I113" s="215"/>
      <c r="J113" s="215"/>
      <c r="K113" s="216"/>
      <c r="L113" s="502"/>
      <c r="M113" s="215"/>
      <c r="N113" s="460"/>
      <c r="O113" s="460"/>
      <c r="P113" s="213"/>
      <c r="Q113" s="213"/>
      <c r="R113" s="214"/>
      <c r="S113" s="211"/>
      <c r="T113" s="501"/>
      <c r="U113" s="213"/>
      <c r="V113" s="213"/>
      <c r="W113" s="214"/>
      <c r="X113" s="211"/>
      <c r="Y113" s="501"/>
      <c r="Z113" s="213"/>
      <c r="AA113" s="213"/>
      <c r="AB113" s="214"/>
      <c r="AC113" s="211"/>
      <c r="AD113" s="501"/>
      <c r="AE113" s="213"/>
      <c r="AF113" s="213"/>
      <c r="AG113" s="214"/>
      <c r="AH113" s="211"/>
      <c r="AI113" s="501"/>
      <c r="AJ113" s="213"/>
      <c r="AK113" s="213"/>
      <c r="AL113" s="214"/>
      <c r="AM113" s="211"/>
      <c r="AN113" s="501"/>
      <c r="AO113" s="213"/>
      <c r="AP113" s="213"/>
      <c r="AQ113" s="214"/>
      <c r="AR113" s="211"/>
      <c r="AS113" s="501"/>
      <c r="AT113" s="213"/>
      <c r="AU113" s="213"/>
      <c r="AV113" s="214"/>
      <c r="AW113" s="211"/>
      <c r="AX113" s="501"/>
    </row>
    <row r="114" spans="2:50" ht="14.25" customHeight="1">
      <c r="B114" s="460"/>
      <c r="C114" s="209">
        <v>8</v>
      </c>
      <c r="D114" s="212"/>
      <c r="E114" s="209"/>
      <c r="F114" s="209"/>
      <c r="G114" s="214"/>
      <c r="H114" s="501"/>
      <c r="I114" s="215"/>
      <c r="J114" s="215"/>
      <c r="K114" s="216"/>
      <c r="L114" s="502"/>
      <c r="M114" s="215"/>
      <c r="N114" s="460"/>
      <c r="O114" s="460"/>
      <c r="P114" s="213"/>
      <c r="Q114" s="213"/>
      <c r="R114" s="214"/>
      <c r="S114" s="211"/>
      <c r="T114" s="501"/>
      <c r="U114" s="213"/>
      <c r="V114" s="213"/>
      <c r="W114" s="214"/>
      <c r="X114" s="211"/>
      <c r="Y114" s="501"/>
      <c r="Z114" s="213"/>
      <c r="AA114" s="213"/>
      <c r="AB114" s="214"/>
      <c r="AC114" s="211"/>
      <c r="AD114" s="501"/>
      <c r="AE114" s="213"/>
      <c r="AF114" s="213"/>
      <c r="AG114" s="214"/>
      <c r="AH114" s="211"/>
      <c r="AI114" s="501"/>
      <c r="AJ114" s="213"/>
      <c r="AK114" s="213"/>
      <c r="AL114" s="214"/>
      <c r="AM114" s="211"/>
      <c r="AN114" s="501"/>
      <c r="AO114" s="213"/>
      <c r="AP114" s="213"/>
      <c r="AQ114" s="214"/>
      <c r="AR114" s="211"/>
      <c r="AS114" s="501"/>
      <c r="AT114" s="213"/>
      <c r="AU114" s="213"/>
      <c r="AV114" s="214"/>
      <c r="AW114" s="211"/>
      <c r="AX114" s="501"/>
    </row>
    <row r="115" spans="2:50" ht="14.25" customHeight="1">
      <c r="B115" s="460"/>
      <c r="C115" s="209">
        <v>9</v>
      </c>
      <c r="D115" s="212"/>
      <c r="E115" s="209"/>
      <c r="F115" s="209"/>
      <c r="G115" s="214"/>
      <c r="H115" s="501"/>
      <c r="I115" s="215"/>
      <c r="J115" s="215"/>
      <c r="K115" s="216"/>
      <c r="L115" s="502"/>
      <c r="M115" s="215"/>
      <c r="N115" s="460"/>
      <c r="O115" s="460"/>
      <c r="P115" s="213"/>
      <c r="Q115" s="213"/>
      <c r="R115" s="214"/>
      <c r="S115" s="211"/>
      <c r="T115" s="501"/>
      <c r="U115" s="213"/>
      <c r="V115" s="213"/>
      <c r="W115" s="214"/>
      <c r="X115" s="211"/>
      <c r="Y115" s="501"/>
      <c r="Z115" s="213"/>
      <c r="AA115" s="213"/>
      <c r="AB115" s="214"/>
      <c r="AC115" s="211"/>
      <c r="AD115" s="501"/>
      <c r="AE115" s="213"/>
      <c r="AF115" s="213"/>
      <c r="AG115" s="214"/>
      <c r="AH115" s="211"/>
      <c r="AI115" s="501"/>
      <c r="AJ115" s="213"/>
      <c r="AK115" s="213"/>
      <c r="AL115" s="214"/>
      <c r="AM115" s="211"/>
      <c r="AN115" s="501"/>
      <c r="AO115" s="213"/>
      <c r="AP115" s="213"/>
      <c r="AQ115" s="214"/>
      <c r="AR115" s="211"/>
      <c r="AS115" s="501"/>
      <c r="AT115" s="213"/>
      <c r="AU115" s="213"/>
      <c r="AV115" s="214"/>
      <c r="AW115" s="211"/>
      <c r="AX115" s="501"/>
    </row>
    <row r="116" spans="2:50" ht="14.25" customHeight="1">
      <c r="B116" s="460"/>
      <c r="C116" s="209">
        <v>10</v>
      </c>
      <c r="D116" s="212"/>
      <c r="E116" s="209"/>
      <c r="F116" s="209"/>
      <c r="G116" s="214"/>
      <c r="H116" s="501"/>
      <c r="I116" s="215"/>
      <c r="J116" s="215"/>
      <c r="K116" s="216"/>
      <c r="L116" s="502"/>
      <c r="M116" s="215"/>
      <c r="N116" s="460"/>
      <c r="O116" s="460"/>
      <c r="P116" s="209"/>
      <c r="Q116" s="209"/>
      <c r="R116" s="214"/>
      <c r="S116" s="211"/>
      <c r="T116" s="501"/>
      <c r="U116" s="209"/>
      <c r="V116" s="209"/>
      <c r="W116" s="214"/>
      <c r="X116" s="211"/>
      <c r="Y116" s="501"/>
      <c r="Z116" s="209"/>
      <c r="AA116" s="209"/>
      <c r="AB116" s="214"/>
      <c r="AC116" s="211"/>
      <c r="AD116" s="501"/>
      <c r="AE116" s="209"/>
      <c r="AF116" s="209"/>
      <c r="AG116" s="214"/>
      <c r="AH116" s="211"/>
      <c r="AI116" s="501"/>
      <c r="AJ116" s="209"/>
      <c r="AK116" s="209"/>
      <c r="AL116" s="214"/>
      <c r="AM116" s="211"/>
      <c r="AN116" s="501"/>
      <c r="AO116" s="209"/>
      <c r="AP116" s="209"/>
      <c r="AQ116" s="214"/>
      <c r="AR116" s="211"/>
      <c r="AS116" s="501"/>
      <c r="AT116" s="209"/>
      <c r="AU116" s="209"/>
      <c r="AV116" s="214"/>
      <c r="AW116" s="211"/>
      <c r="AX116" s="501"/>
    </row>
    <row r="117" spans="2:50" ht="14.25" customHeight="1">
      <c r="B117" s="460"/>
      <c r="C117" s="209">
        <v>11</v>
      </c>
      <c r="D117" s="212"/>
      <c r="E117" s="209"/>
      <c r="F117" s="209"/>
      <c r="G117" s="214"/>
      <c r="H117" s="501"/>
      <c r="I117" s="215"/>
      <c r="J117" s="215"/>
      <c r="K117" s="216"/>
      <c r="L117" s="502"/>
      <c r="M117" s="215"/>
      <c r="N117" s="460"/>
      <c r="O117" s="460"/>
      <c r="P117" s="209"/>
      <c r="Q117" s="209"/>
      <c r="R117" s="214"/>
      <c r="S117" s="211"/>
      <c r="T117" s="501"/>
      <c r="U117" s="209"/>
      <c r="V117" s="209"/>
      <c r="W117" s="214"/>
      <c r="X117" s="211"/>
      <c r="Y117" s="501"/>
      <c r="Z117" s="209"/>
      <c r="AA117" s="209"/>
      <c r="AB117" s="214"/>
      <c r="AC117" s="211"/>
      <c r="AD117" s="501"/>
      <c r="AE117" s="209"/>
      <c r="AF117" s="209"/>
      <c r="AG117" s="214"/>
      <c r="AH117" s="211"/>
      <c r="AI117" s="501"/>
      <c r="AJ117" s="209"/>
      <c r="AK117" s="209"/>
      <c r="AL117" s="214"/>
      <c r="AM117" s="211"/>
      <c r="AN117" s="501"/>
      <c r="AO117" s="209"/>
      <c r="AP117" s="209"/>
      <c r="AQ117" s="214"/>
      <c r="AR117" s="211"/>
      <c r="AS117" s="501"/>
      <c r="AT117" s="209"/>
      <c r="AU117" s="209"/>
      <c r="AV117" s="214"/>
      <c r="AW117" s="211"/>
      <c r="AX117" s="501"/>
    </row>
    <row r="118" spans="2:50" ht="14.25" customHeight="1">
      <c r="B118" s="460"/>
      <c r="C118" s="209">
        <v>12</v>
      </c>
      <c r="D118" s="212"/>
      <c r="E118" s="209"/>
      <c r="F118" s="209"/>
      <c r="G118" s="214"/>
      <c r="H118" s="501"/>
      <c r="I118" s="215"/>
      <c r="J118" s="215"/>
      <c r="K118" s="216"/>
      <c r="L118" s="502"/>
      <c r="M118" s="215"/>
      <c r="N118" s="460"/>
      <c r="O118" s="460"/>
      <c r="P118" s="209"/>
      <c r="Q118" s="209"/>
      <c r="R118" s="214"/>
      <c r="S118" s="211"/>
      <c r="T118" s="501"/>
      <c r="U118" s="209"/>
      <c r="V118" s="209"/>
      <c r="W118" s="214"/>
      <c r="X118" s="211"/>
      <c r="Y118" s="501"/>
      <c r="Z118" s="209"/>
      <c r="AA118" s="209"/>
      <c r="AB118" s="214"/>
      <c r="AC118" s="211"/>
      <c r="AD118" s="501"/>
      <c r="AE118" s="209"/>
      <c r="AF118" s="209"/>
      <c r="AG118" s="214"/>
      <c r="AH118" s="211"/>
      <c r="AI118" s="501"/>
      <c r="AJ118" s="209"/>
      <c r="AK118" s="209"/>
      <c r="AL118" s="214"/>
      <c r="AM118" s="211"/>
      <c r="AN118" s="501"/>
      <c r="AO118" s="209"/>
      <c r="AP118" s="209"/>
      <c r="AQ118" s="214"/>
      <c r="AR118" s="211"/>
      <c r="AS118" s="501"/>
      <c r="AT118" s="209"/>
      <c r="AU118" s="209"/>
      <c r="AV118" s="214"/>
      <c r="AW118" s="211"/>
      <c r="AX118" s="501"/>
    </row>
    <row r="119" spans="2:50" ht="14.25" customHeight="1">
      <c r="B119" s="460"/>
      <c r="C119" s="209">
        <v>13</v>
      </c>
      <c r="D119" s="212"/>
      <c r="E119" s="209"/>
      <c r="F119" s="209"/>
      <c r="G119" s="214"/>
      <c r="H119" s="501"/>
      <c r="I119" s="215"/>
      <c r="J119" s="215"/>
      <c r="K119" s="216"/>
      <c r="L119" s="502"/>
      <c r="M119" s="215"/>
      <c r="N119" s="460"/>
      <c r="O119" s="460"/>
      <c r="P119" s="209"/>
      <c r="Q119" s="209"/>
      <c r="R119" s="214"/>
      <c r="S119" s="211"/>
      <c r="T119" s="501"/>
      <c r="U119" s="209"/>
      <c r="V119" s="209"/>
      <c r="W119" s="214"/>
      <c r="X119" s="211"/>
      <c r="Y119" s="501"/>
      <c r="Z119" s="209"/>
      <c r="AA119" s="209"/>
      <c r="AB119" s="214"/>
      <c r="AC119" s="211"/>
      <c r="AD119" s="501"/>
      <c r="AE119" s="209"/>
      <c r="AF119" s="209"/>
      <c r="AG119" s="214"/>
      <c r="AH119" s="211"/>
      <c r="AI119" s="501"/>
      <c r="AJ119" s="209"/>
      <c r="AK119" s="209"/>
      <c r="AL119" s="214"/>
      <c r="AM119" s="211"/>
      <c r="AN119" s="501"/>
      <c r="AO119" s="209"/>
      <c r="AP119" s="209"/>
      <c r="AQ119" s="214"/>
      <c r="AR119" s="211"/>
      <c r="AS119" s="501"/>
      <c r="AT119" s="209"/>
      <c r="AU119" s="209"/>
      <c r="AV119" s="214"/>
      <c r="AW119" s="211"/>
      <c r="AX119" s="501"/>
    </row>
    <row r="120" spans="2:50" ht="14.25" customHeight="1">
      <c r="B120" s="460"/>
      <c r="C120" s="209">
        <v>14</v>
      </c>
      <c r="D120" s="212"/>
      <c r="E120" s="209"/>
      <c r="F120" s="209"/>
      <c r="G120" s="214"/>
      <c r="H120" s="501"/>
      <c r="I120" s="215"/>
      <c r="J120" s="215"/>
      <c r="K120" s="216"/>
      <c r="L120" s="502"/>
      <c r="M120" s="215"/>
      <c r="N120" s="460"/>
      <c r="O120" s="460"/>
      <c r="P120" s="209"/>
      <c r="Q120" s="209"/>
      <c r="R120" s="214"/>
      <c r="S120" s="211"/>
      <c r="T120" s="501"/>
      <c r="U120" s="209"/>
      <c r="V120" s="209"/>
      <c r="W120" s="214"/>
      <c r="X120" s="211"/>
      <c r="Y120" s="501"/>
      <c r="Z120" s="209"/>
      <c r="AA120" s="209"/>
      <c r="AB120" s="214"/>
      <c r="AC120" s="211"/>
      <c r="AD120" s="501"/>
      <c r="AE120" s="209"/>
      <c r="AF120" s="209"/>
      <c r="AG120" s="214"/>
      <c r="AH120" s="211"/>
      <c r="AI120" s="501"/>
      <c r="AJ120" s="209"/>
      <c r="AK120" s="209"/>
      <c r="AL120" s="214"/>
      <c r="AM120" s="211"/>
      <c r="AN120" s="501"/>
      <c r="AO120" s="209"/>
      <c r="AP120" s="209"/>
      <c r="AQ120" s="214"/>
      <c r="AR120" s="211"/>
      <c r="AS120" s="501"/>
      <c r="AT120" s="209"/>
      <c r="AU120" s="209"/>
      <c r="AV120" s="214"/>
      <c r="AW120" s="211"/>
      <c r="AX120" s="501"/>
    </row>
    <row r="121" spans="2:50" ht="14.25" customHeight="1">
      <c r="B121" s="460"/>
      <c r="C121" s="209">
        <v>15</v>
      </c>
      <c r="D121" s="212"/>
      <c r="E121" s="209"/>
      <c r="F121" s="209"/>
      <c r="G121" s="214"/>
      <c r="H121" s="501"/>
      <c r="I121" s="215"/>
      <c r="J121" s="215"/>
      <c r="K121" s="216"/>
      <c r="L121" s="502"/>
      <c r="M121" s="215"/>
      <c r="N121" s="460"/>
      <c r="O121" s="460"/>
      <c r="P121" s="209"/>
      <c r="Q121" s="213"/>
      <c r="R121" s="214"/>
      <c r="S121" s="211"/>
      <c r="T121" s="501"/>
      <c r="U121" s="209"/>
      <c r="V121" s="213"/>
      <c r="W121" s="214"/>
      <c r="X121" s="211"/>
      <c r="Y121" s="501"/>
      <c r="Z121" s="209"/>
      <c r="AA121" s="213"/>
      <c r="AB121" s="214"/>
      <c r="AC121" s="211"/>
      <c r="AD121" s="501"/>
      <c r="AE121" s="209"/>
      <c r="AF121" s="213"/>
      <c r="AG121" s="214"/>
      <c r="AH121" s="211"/>
      <c r="AI121" s="501"/>
      <c r="AJ121" s="209"/>
      <c r="AK121" s="213"/>
      <c r="AL121" s="214"/>
      <c r="AM121" s="211"/>
      <c r="AN121" s="501"/>
      <c r="AO121" s="209"/>
      <c r="AP121" s="213"/>
      <c r="AQ121" s="214"/>
      <c r="AR121" s="211"/>
      <c r="AS121" s="501"/>
      <c r="AT121" s="209"/>
      <c r="AU121" s="213"/>
      <c r="AV121" s="214"/>
      <c r="AW121" s="211"/>
      <c r="AX121" s="501"/>
    </row>
    <row r="122" spans="2:50" ht="14.25" customHeight="1" collapsed="1">
      <c r="B122" s="552" t="s">
        <v>206</v>
      </c>
      <c r="C122" s="503"/>
      <c r="D122" s="503"/>
      <c r="E122" s="503"/>
      <c r="F122" s="503"/>
      <c r="G122" s="503"/>
      <c r="H122" s="503"/>
      <c r="I122" s="503"/>
      <c r="J122" s="503"/>
      <c r="K122" s="503"/>
      <c r="L122" s="503"/>
      <c r="M122" s="504"/>
      <c r="N122" s="521" t="s">
        <v>128</v>
      </c>
      <c r="O122" s="521" t="s">
        <v>77</v>
      </c>
      <c r="P122" s="559">
        <f>AT102+1</f>
        <v>45909</v>
      </c>
      <c r="Q122" s="560"/>
      <c r="R122" s="560"/>
      <c r="S122" s="560"/>
      <c r="T122" s="560"/>
      <c r="U122" s="561">
        <f>P122+1</f>
        <v>45910</v>
      </c>
      <c r="V122" s="562"/>
      <c r="W122" s="562"/>
      <c r="X122" s="562"/>
      <c r="Y122" s="562"/>
      <c r="Z122" s="559">
        <f t="shared" ref="Z122" si="139">U122+1</f>
        <v>45911</v>
      </c>
      <c r="AA122" s="560"/>
      <c r="AB122" s="560"/>
      <c r="AC122" s="560"/>
      <c r="AD122" s="560"/>
      <c r="AE122" s="561">
        <f t="shared" ref="AE122" si="140">Z122+1</f>
        <v>45912</v>
      </c>
      <c r="AF122" s="562"/>
      <c r="AG122" s="562"/>
      <c r="AH122" s="562"/>
      <c r="AI122" s="562"/>
      <c r="AJ122" s="563">
        <f t="shared" ref="AJ122" si="141">AE122+1</f>
        <v>45913</v>
      </c>
      <c r="AK122" s="564"/>
      <c r="AL122" s="564"/>
      <c r="AM122" s="564"/>
      <c r="AN122" s="565"/>
      <c r="AO122" s="561">
        <f t="shared" ref="AO122" si="142">AJ122+1</f>
        <v>45914</v>
      </c>
      <c r="AP122" s="562"/>
      <c r="AQ122" s="562"/>
      <c r="AR122" s="562"/>
      <c r="AS122" s="562"/>
      <c r="AT122" s="563">
        <f t="shared" ref="AT122" si="143">AO122+1</f>
        <v>45915</v>
      </c>
      <c r="AU122" s="564"/>
      <c r="AV122" s="564"/>
      <c r="AW122" s="564"/>
      <c r="AX122" s="565"/>
    </row>
    <row r="123" spans="2:50" ht="14.25" customHeight="1">
      <c r="B123" s="505"/>
      <c r="C123" s="505"/>
      <c r="D123" s="505"/>
      <c r="E123" s="505"/>
      <c r="F123" s="505"/>
      <c r="G123" s="505"/>
      <c r="H123" s="505"/>
      <c r="I123" s="505"/>
      <c r="J123" s="505"/>
      <c r="K123" s="505"/>
      <c r="L123" s="505"/>
      <c r="M123" s="506"/>
      <c r="N123" s="523"/>
      <c r="O123" s="523"/>
      <c r="P123" s="566">
        <f>P122</f>
        <v>45909</v>
      </c>
      <c r="Q123" s="566"/>
      <c r="R123" s="566"/>
      <c r="S123" s="566"/>
      <c r="T123" s="566"/>
      <c r="U123" s="567">
        <f>U122</f>
        <v>45910</v>
      </c>
      <c r="V123" s="567"/>
      <c r="W123" s="567"/>
      <c r="X123" s="567"/>
      <c r="Y123" s="567"/>
      <c r="Z123" s="566">
        <f t="shared" ref="Z123" si="144">Z122</f>
        <v>45911</v>
      </c>
      <c r="AA123" s="566"/>
      <c r="AB123" s="566"/>
      <c r="AC123" s="566"/>
      <c r="AD123" s="566"/>
      <c r="AE123" s="567">
        <f t="shared" ref="AE123" si="145">AE122</f>
        <v>45912</v>
      </c>
      <c r="AF123" s="567"/>
      <c r="AG123" s="567"/>
      <c r="AH123" s="567"/>
      <c r="AI123" s="567"/>
      <c r="AJ123" s="568">
        <f t="shared" ref="AJ123" si="146">AJ122</f>
        <v>45913</v>
      </c>
      <c r="AK123" s="569"/>
      <c r="AL123" s="569"/>
      <c r="AM123" s="569"/>
      <c r="AN123" s="570"/>
      <c r="AO123" s="567">
        <f t="shared" ref="AO123" si="147">AO122</f>
        <v>45914</v>
      </c>
      <c r="AP123" s="567"/>
      <c r="AQ123" s="567"/>
      <c r="AR123" s="567"/>
      <c r="AS123" s="567"/>
      <c r="AT123" s="568">
        <f t="shared" ref="AT123" si="148">AT122</f>
        <v>45915</v>
      </c>
      <c r="AU123" s="569"/>
      <c r="AV123" s="569"/>
      <c r="AW123" s="569"/>
      <c r="AX123" s="570"/>
    </row>
    <row r="124" spans="2:50" ht="14.25" customHeight="1">
      <c r="B124" s="460" t="s">
        <v>129</v>
      </c>
      <c r="C124" s="460" t="s">
        <v>130</v>
      </c>
      <c r="D124" s="460"/>
      <c r="E124" s="460" t="s">
        <v>131</v>
      </c>
      <c r="F124" s="460"/>
      <c r="G124" s="460"/>
      <c r="H124" s="460" t="s">
        <v>132</v>
      </c>
      <c r="I124" s="499" t="s">
        <v>133</v>
      </c>
      <c r="J124" s="499"/>
      <c r="K124" s="499"/>
      <c r="L124" s="499" t="s">
        <v>132</v>
      </c>
      <c r="M124" s="499" t="s">
        <v>134</v>
      </c>
      <c r="N124" s="460"/>
      <c r="O124" s="460" t="s">
        <v>135</v>
      </c>
      <c r="P124" s="460" t="s">
        <v>136</v>
      </c>
      <c r="Q124" s="460"/>
      <c r="R124" s="460"/>
      <c r="S124" s="460"/>
      <c r="T124" s="460" t="s">
        <v>132</v>
      </c>
      <c r="U124" s="460" t="s">
        <v>136</v>
      </c>
      <c r="V124" s="460"/>
      <c r="W124" s="460"/>
      <c r="X124" s="460"/>
      <c r="Y124" s="460" t="s">
        <v>132</v>
      </c>
      <c r="Z124" s="460" t="s">
        <v>136</v>
      </c>
      <c r="AA124" s="460"/>
      <c r="AB124" s="460"/>
      <c r="AC124" s="460"/>
      <c r="AD124" s="460" t="s">
        <v>132</v>
      </c>
      <c r="AE124" s="460" t="s">
        <v>136</v>
      </c>
      <c r="AF124" s="460"/>
      <c r="AG124" s="460"/>
      <c r="AH124" s="460"/>
      <c r="AI124" s="460" t="s">
        <v>132</v>
      </c>
      <c r="AJ124" s="460" t="s">
        <v>136</v>
      </c>
      <c r="AK124" s="460"/>
      <c r="AL124" s="460"/>
      <c r="AM124" s="460"/>
      <c r="AN124" s="460" t="s">
        <v>132</v>
      </c>
      <c r="AO124" s="460" t="s">
        <v>136</v>
      </c>
      <c r="AP124" s="460"/>
      <c r="AQ124" s="460"/>
      <c r="AR124" s="460"/>
      <c r="AS124" s="460" t="s">
        <v>132</v>
      </c>
      <c r="AT124" s="460" t="s">
        <v>136</v>
      </c>
      <c r="AU124" s="460"/>
      <c r="AV124" s="460"/>
      <c r="AW124" s="460"/>
      <c r="AX124" s="460" t="s">
        <v>132</v>
      </c>
    </row>
    <row r="125" spans="2:50" ht="14.25" customHeight="1">
      <c r="B125" s="460"/>
      <c r="C125" s="460"/>
      <c r="D125" s="460"/>
      <c r="E125" s="460" t="s">
        <v>137</v>
      </c>
      <c r="F125" s="460"/>
      <c r="G125" s="460"/>
      <c r="H125" s="460"/>
      <c r="I125" s="499" t="s">
        <v>137</v>
      </c>
      <c r="J125" s="499"/>
      <c r="K125" s="499"/>
      <c r="L125" s="499"/>
      <c r="M125" s="499"/>
      <c r="N125" s="460"/>
      <c r="O125" s="460"/>
      <c r="P125" s="460" t="s">
        <v>138</v>
      </c>
      <c r="Q125" s="460"/>
      <c r="R125" s="460"/>
      <c r="S125" s="460"/>
      <c r="T125" s="460"/>
      <c r="U125" s="460" t="s">
        <v>138</v>
      </c>
      <c r="V125" s="460"/>
      <c r="W125" s="460"/>
      <c r="X125" s="460"/>
      <c r="Y125" s="460"/>
      <c r="Z125" s="460" t="s">
        <v>138</v>
      </c>
      <c r="AA125" s="460"/>
      <c r="AB125" s="460"/>
      <c r="AC125" s="460"/>
      <c r="AD125" s="460"/>
      <c r="AE125" s="460" t="s">
        <v>138</v>
      </c>
      <c r="AF125" s="460"/>
      <c r="AG125" s="460"/>
      <c r="AH125" s="460"/>
      <c r="AI125" s="460"/>
      <c r="AJ125" s="460" t="s">
        <v>138</v>
      </c>
      <c r="AK125" s="460"/>
      <c r="AL125" s="460"/>
      <c r="AM125" s="460"/>
      <c r="AN125" s="460"/>
      <c r="AO125" s="460" t="s">
        <v>138</v>
      </c>
      <c r="AP125" s="460"/>
      <c r="AQ125" s="460"/>
      <c r="AR125" s="460"/>
      <c r="AS125" s="460"/>
      <c r="AT125" s="460" t="s">
        <v>138</v>
      </c>
      <c r="AU125" s="460"/>
      <c r="AV125" s="460"/>
      <c r="AW125" s="460"/>
      <c r="AX125" s="460"/>
    </row>
    <row r="126" spans="2:50" ht="14.25" customHeight="1">
      <c r="B126" s="460"/>
      <c r="C126" s="460"/>
      <c r="D126" s="460"/>
      <c r="E126" s="209" t="s">
        <v>139</v>
      </c>
      <c r="F126" s="209" t="s">
        <v>140</v>
      </c>
      <c r="G126" s="209" t="s">
        <v>141</v>
      </c>
      <c r="H126" s="460"/>
      <c r="I126" s="210" t="s">
        <v>139</v>
      </c>
      <c r="J126" s="210" t="s">
        <v>140</v>
      </c>
      <c r="K126" s="210" t="s">
        <v>141</v>
      </c>
      <c r="L126" s="499"/>
      <c r="M126" s="499"/>
      <c r="N126" s="460"/>
      <c r="O126" s="460"/>
      <c r="P126" s="209" t="s">
        <v>139</v>
      </c>
      <c r="Q126" s="209" t="s">
        <v>140</v>
      </c>
      <c r="R126" s="209" t="s">
        <v>141</v>
      </c>
      <c r="S126" s="211" t="s">
        <v>134</v>
      </c>
      <c r="T126" s="460"/>
      <c r="U126" s="209" t="s">
        <v>139</v>
      </c>
      <c r="V126" s="209" t="s">
        <v>140</v>
      </c>
      <c r="W126" s="209" t="s">
        <v>141</v>
      </c>
      <c r="X126" s="211" t="s">
        <v>134</v>
      </c>
      <c r="Y126" s="460"/>
      <c r="Z126" s="209" t="s">
        <v>139</v>
      </c>
      <c r="AA126" s="209" t="s">
        <v>140</v>
      </c>
      <c r="AB126" s="209" t="s">
        <v>141</v>
      </c>
      <c r="AC126" s="211" t="s">
        <v>134</v>
      </c>
      <c r="AD126" s="460"/>
      <c r="AE126" s="209" t="s">
        <v>139</v>
      </c>
      <c r="AF126" s="209" t="s">
        <v>140</v>
      </c>
      <c r="AG126" s="209" t="s">
        <v>141</v>
      </c>
      <c r="AH126" s="211" t="s">
        <v>134</v>
      </c>
      <c r="AI126" s="460"/>
      <c r="AJ126" s="209" t="s">
        <v>139</v>
      </c>
      <c r="AK126" s="209" t="s">
        <v>140</v>
      </c>
      <c r="AL126" s="209" t="s">
        <v>141</v>
      </c>
      <c r="AM126" s="211" t="s">
        <v>134</v>
      </c>
      <c r="AN126" s="460"/>
      <c r="AO126" s="209" t="s">
        <v>139</v>
      </c>
      <c r="AP126" s="209" t="s">
        <v>140</v>
      </c>
      <c r="AQ126" s="209" t="s">
        <v>141</v>
      </c>
      <c r="AR126" s="211" t="s">
        <v>134</v>
      </c>
      <c r="AS126" s="460"/>
      <c r="AT126" s="209" t="s">
        <v>139</v>
      </c>
      <c r="AU126" s="209" t="s">
        <v>140</v>
      </c>
      <c r="AV126" s="209" t="s">
        <v>141</v>
      </c>
      <c r="AW126" s="211" t="s">
        <v>134</v>
      </c>
      <c r="AX126" s="460"/>
    </row>
    <row r="127" spans="2:50" ht="14.25" customHeight="1">
      <c r="B127" s="460" t="s">
        <v>113</v>
      </c>
      <c r="C127" s="209">
        <v>1</v>
      </c>
      <c r="D127" s="212" t="s">
        <v>274</v>
      </c>
      <c r="E127" s="209">
        <v>21</v>
      </c>
      <c r="F127" s="209">
        <v>2000</v>
      </c>
      <c r="G127" s="214">
        <f t="shared" ref="G127:G132" si="149">F127/E127</f>
        <v>95.238095238095241</v>
      </c>
      <c r="H127" s="501">
        <f>AVERAGE(F127:F141)</f>
        <v>2000</v>
      </c>
      <c r="I127" s="215">
        <f>AVERAGE(P127,U127,Z127,AE127,AJ127,AO127,AT127)</f>
        <v>21</v>
      </c>
      <c r="J127" s="215">
        <f>AVERAGE(Q127,V127,AA127,AF127,AK127,AP127,AU127)</f>
        <v>1725.0300142979363</v>
      </c>
      <c r="K127" s="216">
        <f>AVERAGE(R127,W127,AB127,AG127,AL127,AQ127,AV127)</f>
        <v>82.144286395139815</v>
      </c>
      <c r="L127" s="502">
        <f>IFERROR(AVERAGE(K127:K141),"-")</f>
        <v>72.184822100437785</v>
      </c>
      <c r="M127" s="215">
        <f>RANK(K127, K$127:$K$141)</f>
        <v>1</v>
      </c>
      <c r="N127" s="460"/>
      <c r="O127" s="460"/>
      <c r="P127" s="213">
        <v>21</v>
      </c>
      <c r="Q127" s="213">
        <v>1723.3404710920772</v>
      </c>
      <c r="R127" s="214">
        <f t="shared" ref="R127:R132" si="150">Q127/P127</f>
        <v>82.063831956765583</v>
      </c>
      <c r="S127" s="211">
        <f>RANK(R127, R$127:R$141)</f>
        <v>1</v>
      </c>
      <c r="T127" s="501">
        <f>AVERAGE(R127:R141)</f>
        <v>72.092788713687924</v>
      </c>
      <c r="U127" s="213">
        <v>21</v>
      </c>
      <c r="V127" s="213">
        <v>1724.6805311951903</v>
      </c>
      <c r="W127" s="214">
        <f t="shared" ref="W127:W132" si="151">V127/U127</f>
        <v>82.127644342628102</v>
      </c>
      <c r="X127" s="211">
        <f>RANK(W127, W$127:W$141)</f>
        <v>1</v>
      </c>
      <c r="Y127" s="501">
        <f>AVERAGE(W127:W141)</f>
        <v>72.158954625367485</v>
      </c>
      <c r="Z127" s="213">
        <v>21</v>
      </c>
      <c r="AA127" s="213">
        <v>1724.7619047619021</v>
      </c>
      <c r="AB127" s="214">
        <f t="shared" ref="AB127:AB132" si="152">AA127/Z127</f>
        <v>82.131519274376288</v>
      </c>
      <c r="AC127" s="211">
        <f>RANK(AB127, AB$127:AB$141)</f>
        <v>1</v>
      </c>
      <c r="AD127" s="501">
        <f>AVERAGE(AB127:AB141)</f>
        <v>72.166585193465608</v>
      </c>
      <c r="AE127" s="213">
        <v>21</v>
      </c>
      <c r="AF127" s="213">
        <v>1724.8300420848188</v>
      </c>
      <c r="AG127" s="214">
        <f t="shared" ref="AG127:AG132" si="153">AF127/AE127</f>
        <v>82.134763908800892</v>
      </c>
      <c r="AH127" s="211">
        <f>RANK(AG127, AG$127:AG$141)</f>
        <v>1</v>
      </c>
      <c r="AI127" s="501">
        <f>AVERAGE(AG127:AG141)</f>
        <v>72.170725302237642</v>
      </c>
      <c r="AJ127" s="213">
        <v>21</v>
      </c>
      <c r="AK127" s="213">
        <v>1725.0655021834061</v>
      </c>
      <c r="AL127" s="214">
        <f t="shared" ref="AL127:AL132" si="154">AK127/AJ127</f>
        <v>82.145976294447905</v>
      </c>
      <c r="AM127" s="211">
        <f>RANK(AL127, AL$127:AL$141)</f>
        <v>1</v>
      </c>
      <c r="AN127" s="501">
        <f>AVERAGE(AL127:AL141)</f>
        <v>72.193951163970056</v>
      </c>
      <c r="AO127" s="213">
        <v>21</v>
      </c>
      <c r="AP127" s="213">
        <v>1725.3316487681604</v>
      </c>
      <c r="AQ127" s="214">
        <f t="shared" ref="AQ127:AQ131" si="155">AP127/AO127</f>
        <v>82.158649941340968</v>
      </c>
      <c r="AR127" s="211">
        <f>RANK(AQ127, AQ$127:AQ$141)</f>
        <v>1</v>
      </c>
      <c r="AS127" s="501">
        <f>AVERAGE(AQ127:AQ141)</f>
        <v>73.50928045986555</v>
      </c>
      <c r="AT127" s="213">
        <v>21</v>
      </c>
      <c r="AU127" s="213">
        <v>1727.1999999999987</v>
      </c>
      <c r="AV127" s="214">
        <f t="shared" ref="AV127:AV131" si="156">AU127/AT127</f>
        <v>82.247619047618983</v>
      </c>
      <c r="AW127" s="211">
        <f>RANK(AV127, AV$127:AV$141)</f>
        <v>1</v>
      </c>
      <c r="AX127" s="501">
        <f>AVERAGE(AV127:AV141)</f>
        <v>73.576765590560598</v>
      </c>
    </row>
    <row r="128" spans="2:50" ht="14.25" customHeight="1">
      <c r="B128" s="460"/>
      <c r="C128" s="209">
        <v>2</v>
      </c>
      <c r="D128" s="212" t="s">
        <v>275</v>
      </c>
      <c r="E128" s="209">
        <v>25</v>
      </c>
      <c r="F128" s="209">
        <v>2000</v>
      </c>
      <c r="G128" s="214">
        <f t="shared" si="149"/>
        <v>80</v>
      </c>
      <c r="H128" s="501"/>
      <c r="I128" s="215">
        <f t="shared" ref="I128:K132" si="157">AVERAGE(P128,U128,Z128,AE128,AJ128,AO128,AT128)</f>
        <v>25</v>
      </c>
      <c r="J128" s="215">
        <f t="shared" si="157"/>
        <v>1759.462880902008</v>
      </c>
      <c r="K128" s="216">
        <f t="shared" si="157"/>
        <v>70.378515236080332</v>
      </c>
      <c r="L128" s="502"/>
      <c r="M128" s="215">
        <f>RANK(K128, K$127:$K$141)</f>
        <v>4</v>
      </c>
      <c r="N128" s="460"/>
      <c r="O128" s="460"/>
      <c r="P128" s="213">
        <v>25</v>
      </c>
      <c r="Q128" s="213">
        <v>1758.3676891901334</v>
      </c>
      <c r="R128" s="214">
        <f t="shared" si="150"/>
        <v>70.334707567605335</v>
      </c>
      <c r="S128" s="211">
        <f t="shared" ref="S128:S131" si="158">RANK(R128, R$127:R$141)</f>
        <v>4</v>
      </c>
      <c r="T128" s="501"/>
      <c r="U128" s="213">
        <v>25</v>
      </c>
      <c r="V128" s="213">
        <v>1758.6671495834844</v>
      </c>
      <c r="W128" s="214">
        <f t="shared" si="151"/>
        <v>70.34668598333937</v>
      </c>
      <c r="X128" s="211">
        <f t="shared" ref="X128:X131" si="159">RANK(W128, W$127:W$141)</f>
        <v>4</v>
      </c>
      <c r="Y128" s="501"/>
      <c r="Z128" s="213">
        <v>25</v>
      </c>
      <c r="AA128" s="213">
        <v>1758.6790173177608</v>
      </c>
      <c r="AB128" s="214">
        <f t="shared" si="152"/>
        <v>70.347160692710432</v>
      </c>
      <c r="AC128" s="211">
        <f t="shared" ref="AC128:AC131" si="160">RANK(AB128, AB$127:AB$141)</f>
        <v>4</v>
      </c>
      <c r="AD128" s="501"/>
      <c r="AE128" s="213">
        <v>25</v>
      </c>
      <c r="AF128" s="213">
        <v>1758.8357588357587</v>
      </c>
      <c r="AG128" s="214">
        <f t="shared" si="153"/>
        <v>70.353430353430355</v>
      </c>
      <c r="AH128" s="211">
        <f t="shared" ref="AH128:AH131" si="161">RANK(AG128, AG$127:AG$141)</f>
        <v>4</v>
      </c>
      <c r="AI128" s="501"/>
      <c r="AJ128" s="213">
        <v>25</v>
      </c>
      <c r="AK128" s="213">
        <v>1760.1898802459805</v>
      </c>
      <c r="AL128" s="214">
        <f t="shared" si="154"/>
        <v>70.407595209839215</v>
      </c>
      <c r="AM128" s="211">
        <f t="shared" ref="AM128:AM131" si="162">RANK(AL128, AL$127:AL$141)</f>
        <v>4</v>
      </c>
      <c r="AN128" s="501"/>
      <c r="AO128" s="213">
        <v>25</v>
      </c>
      <c r="AP128" s="213">
        <v>1760.3999999999999</v>
      </c>
      <c r="AQ128" s="214">
        <f t="shared" si="155"/>
        <v>70.415999999999997</v>
      </c>
      <c r="AR128" s="211">
        <f t="shared" ref="AR128:AR131" si="163">RANK(AQ128, AQ$127:AQ$141)</f>
        <v>4</v>
      </c>
      <c r="AS128" s="501"/>
      <c r="AT128" s="213">
        <v>25</v>
      </c>
      <c r="AU128" s="213">
        <v>1761.1006711409393</v>
      </c>
      <c r="AV128" s="214">
        <f t="shared" si="156"/>
        <v>70.444026845637566</v>
      </c>
      <c r="AW128" s="211">
        <f t="shared" ref="AW128:AW131" si="164">RANK(AV128, AV$127:AV$141)</f>
        <v>4</v>
      </c>
      <c r="AX128" s="501"/>
    </row>
    <row r="129" spans="2:50" ht="14.25" customHeight="1">
      <c r="B129" s="460"/>
      <c r="C129" s="209">
        <v>3</v>
      </c>
      <c r="D129" s="212" t="s">
        <v>281</v>
      </c>
      <c r="E129" s="209">
        <v>24</v>
      </c>
      <c r="F129" s="209">
        <v>2000</v>
      </c>
      <c r="G129" s="214">
        <f t="shared" si="149"/>
        <v>83.333333333333329</v>
      </c>
      <c r="H129" s="501"/>
      <c r="I129" s="215">
        <f t="shared" si="157"/>
        <v>24</v>
      </c>
      <c r="J129" s="215">
        <f t="shared" si="157"/>
        <v>1750.1709401703285</v>
      </c>
      <c r="K129" s="216">
        <f t="shared" si="157"/>
        <v>72.923789173763694</v>
      </c>
      <c r="L129" s="502"/>
      <c r="M129" s="215">
        <f>RANK(K129, K$127:$K$141)</f>
        <v>2</v>
      </c>
      <c r="N129" s="460"/>
      <c r="O129" s="460"/>
      <c r="P129" s="213">
        <v>24</v>
      </c>
      <c r="Q129" s="213">
        <v>1747.3951715374851</v>
      </c>
      <c r="R129" s="214">
        <f t="shared" si="150"/>
        <v>72.808132147395213</v>
      </c>
      <c r="S129" s="211">
        <f>RANK(R129, R$127:R$141)</f>
        <v>2</v>
      </c>
      <c r="T129" s="501"/>
      <c r="U129" s="213">
        <v>24</v>
      </c>
      <c r="V129" s="213">
        <v>1749.4401214651734</v>
      </c>
      <c r="W129" s="214">
        <f t="shared" si="151"/>
        <v>72.893338394382226</v>
      </c>
      <c r="X129" s="211">
        <f t="shared" si="159"/>
        <v>2</v>
      </c>
      <c r="Y129" s="501"/>
      <c r="Z129" s="213">
        <v>24</v>
      </c>
      <c r="AA129" s="213">
        <v>1749.5698213103908</v>
      </c>
      <c r="AB129" s="214">
        <f t="shared" si="152"/>
        <v>72.898742554599622</v>
      </c>
      <c r="AC129" s="211">
        <f t="shared" si="160"/>
        <v>2</v>
      </c>
      <c r="AD129" s="501"/>
      <c r="AE129" s="213">
        <v>24</v>
      </c>
      <c r="AF129" s="213">
        <v>1749.7142857142867</v>
      </c>
      <c r="AG129" s="214">
        <f t="shared" si="153"/>
        <v>72.904761904761941</v>
      </c>
      <c r="AH129" s="211">
        <f t="shared" si="161"/>
        <v>2</v>
      </c>
      <c r="AI129" s="501"/>
      <c r="AJ129" s="213">
        <v>24</v>
      </c>
      <c r="AK129" s="213">
        <v>1749.901140684412</v>
      </c>
      <c r="AL129" s="214">
        <f t="shared" si="154"/>
        <v>72.912547528517166</v>
      </c>
      <c r="AM129" s="211">
        <f t="shared" si="162"/>
        <v>2</v>
      </c>
      <c r="AN129" s="501"/>
      <c r="AO129" s="213">
        <v>24</v>
      </c>
      <c r="AP129" s="213">
        <v>1751.6863853081402</v>
      </c>
      <c r="AQ129" s="214">
        <f t="shared" si="155"/>
        <v>72.986932721172508</v>
      </c>
      <c r="AR129" s="211">
        <f t="shared" si="163"/>
        <v>2</v>
      </c>
      <c r="AS129" s="501"/>
      <c r="AT129" s="213">
        <v>24</v>
      </c>
      <c r="AU129" s="213">
        <v>1753.4896551724134</v>
      </c>
      <c r="AV129" s="214">
        <f t="shared" si="156"/>
        <v>73.062068965517227</v>
      </c>
      <c r="AW129" s="211">
        <f t="shared" si="164"/>
        <v>2</v>
      </c>
      <c r="AX129" s="501"/>
    </row>
    <row r="130" spans="2:50" ht="14.25" customHeight="1">
      <c r="B130" s="460"/>
      <c r="C130" s="209">
        <v>4</v>
      </c>
      <c r="D130" s="212" t="s">
        <v>280</v>
      </c>
      <c r="E130" s="209">
        <v>24</v>
      </c>
      <c r="F130" s="209">
        <v>2000</v>
      </c>
      <c r="G130" s="214">
        <f t="shared" si="149"/>
        <v>83.333333333333329</v>
      </c>
      <c r="H130" s="501"/>
      <c r="I130" s="215">
        <f t="shared" si="157"/>
        <v>24</v>
      </c>
      <c r="J130" s="215">
        <f t="shared" si="157"/>
        <v>1734.6205553757384</v>
      </c>
      <c r="K130" s="216">
        <f t="shared" si="157"/>
        <v>72.275856473989094</v>
      </c>
      <c r="L130" s="502"/>
      <c r="M130" s="215">
        <f>RANK(K130, K$127:$K$141)</f>
        <v>3</v>
      </c>
      <c r="N130" s="460"/>
      <c r="O130" s="460"/>
      <c r="P130" s="213">
        <v>24</v>
      </c>
      <c r="Q130" s="213">
        <v>1731.8571428571427</v>
      </c>
      <c r="R130" s="214">
        <f t="shared" si="150"/>
        <v>72.160714285714278</v>
      </c>
      <c r="S130" s="211">
        <f t="shared" si="158"/>
        <v>3</v>
      </c>
      <c r="T130" s="501"/>
      <c r="U130" s="213">
        <v>24</v>
      </c>
      <c r="V130" s="213">
        <v>1733.1092436974798</v>
      </c>
      <c r="W130" s="214">
        <f t="shared" si="151"/>
        <v>72.212885154061652</v>
      </c>
      <c r="X130" s="211">
        <f t="shared" si="159"/>
        <v>3</v>
      </c>
      <c r="Y130" s="501"/>
      <c r="Z130" s="213">
        <v>24</v>
      </c>
      <c r="AA130" s="213">
        <v>1733.3887733887732</v>
      </c>
      <c r="AB130" s="214">
        <f t="shared" si="152"/>
        <v>72.224532224532211</v>
      </c>
      <c r="AC130" s="211">
        <f t="shared" si="160"/>
        <v>3</v>
      </c>
      <c r="AD130" s="501"/>
      <c r="AE130" s="213">
        <v>24</v>
      </c>
      <c r="AF130" s="213">
        <v>1733.5884121344632</v>
      </c>
      <c r="AG130" s="214">
        <f t="shared" si="153"/>
        <v>72.232850505602627</v>
      </c>
      <c r="AH130" s="211">
        <f t="shared" si="161"/>
        <v>3</v>
      </c>
      <c r="AI130" s="501"/>
      <c r="AJ130" s="213">
        <v>24</v>
      </c>
      <c r="AK130" s="213">
        <v>1734.2671335667835</v>
      </c>
      <c r="AL130" s="214">
        <f t="shared" si="154"/>
        <v>72.261130565282642</v>
      </c>
      <c r="AM130" s="211">
        <f t="shared" si="162"/>
        <v>3</v>
      </c>
      <c r="AN130" s="501"/>
      <c r="AO130" s="213">
        <v>24</v>
      </c>
      <c r="AP130" s="213">
        <v>1736.37337413925</v>
      </c>
      <c r="AQ130" s="214">
        <f t="shared" si="155"/>
        <v>72.348890589135422</v>
      </c>
      <c r="AR130" s="211">
        <f t="shared" si="163"/>
        <v>3</v>
      </c>
      <c r="AS130" s="501"/>
      <c r="AT130" s="213">
        <v>24</v>
      </c>
      <c r="AU130" s="213">
        <v>1739.7598078462768</v>
      </c>
      <c r="AV130" s="214">
        <f t="shared" si="156"/>
        <v>72.48999199359487</v>
      </c>
      <c r="AW130" s="211">
        <f t="shared" si="164"/>
        <v>3</v>
      </c>
      <c r="AX130" s="501"/>
    </row>
    <row r="131" spans="2:50" ht="14.25" customHeight="1">
      <c r="B131" s="460"/>
      <c r="C131" s="209">
        <v>5</v>
      </c>
      <c r="D131" s="212" t="s">
        <v>282</v>
      </c>
      <c r="E131" s="209">
        <v>25</v>
      </c>
      <c r="F131" s="209">
        <v>2000</v>
      </c>
      <c r="G131" s="214">
        <f t="shared" si="149"/>
        <v>80</v>
      </c>
      <c r="H131" s="501"/>
      <c r="I131" s="215">
        <f t="shared" si="157"/>
        <v>25</v>
      </c>
      <c r="J131" s="215">
        <f t="shared" si="157"/>
        <v>1739.2337834177924</v>
      </c>
      <c r="K131" s="216">
        <f t="shared" si="157"/>
        <v>69.569351336711705</v>
      </c>
      <c r="L131" s="502"/>
      <c r="M131" s="215">
        <f>RANK(K131, K$127:$K$141)</f>
        <v>5</v>
      </c>
      <c r="N131" s="460"/>
      <c r="O131" s="460"/>
      <c r="P131" s="213">
        <v>25</v>
      </c>
      <c r="Q131" s="213">
        <v>1734.8320480982891</v>
      </c>
      <c r="R131" s="214">
        <f t="shared" si="150"/>
        <v>69.393281923931568</v>
      </c>
      <c r="S131" s="211">
        <f t="shared" si="158"/>
        <v>5</v>
      </c>
      <c r="T131" s="501"/>
      <c r="U131" s="213">
        <v>25</v>
      </c>
      <c r="V131" s="213">
        <v>1739.2876416621691</v>
      </c>
      <c r="W131" s="214">
        <f t="shared" si="151"/>
        <v>69.571505666486757</v>
      </c>
      <c r="X131" s="211">
        <f t="shared" si="159"/>
        <v>5</v>
      </c>
      <c r="Y131" s="501"/>
      <c r="Z131" s="213">
        <v>25</v>
      </c>
      <c r="AA131" s="213">
        <v>1739.4142503278447</v>
      </c>
      <c r="AB131" s="214">
        <f t="shared" si="152"/>
        <v>69.576570013113781</v>
      </c>
      <c r="AC131" s="211">
        <f t="shared" si="160"/>
        <v>5</v>
      </c>
      <c r="AD131" s="501"/>
      <c r="AE131" s="213">
        <v>25</v>
      </c>
      <c r="AF131" s="213">
        <v>1739.3684210526312</v>
      </c>
      <c r="AG131" s="214">
        <f t="shared" si="153"/>
        <v>69.574736842105253</v>
      </c>
      <c r="AH131" s="211">
        <f t="shared" si="161"/>
        <v>5</v>
      </c>
      <c r="AI131" s="501"/>
      <c r="AJ131" s="213">
        <v>25</v>
      </c>
      <c r="AK131" s="213">
        <v>1739.8328690807832</v>
      </c>
      <c r="AL131" s="214">
        <f t="shared" si="154"/>
        <v>69.593314763231334</v>
      </c>
      <c r="AM131" s="211">
        <f t="shared" si="162"/>
        <v>5</v>
      </c>
      <c r="AN131" s="501"/>
      <c r="AO131" s="213">
        <v>25</v>
      </c>
      <c r="AP131" s="213">
        <v>1740.8982261919723</v>
      </c>
      <c r="AQ131" s="214">
        <f t="shared" si="155"/>
        <v>69.635929047678886</v>
      </c>
      <c r="AR131" s="211">
        <f t="shared" si="163"/>
        <v>5</v>
      </c>
      <c r="AS131" s="501"/>
      <c r="AT131" s="213">
        <v>25</v>
      </c>
      <c r="AU131" s="213">
        <v>1741.0030275108584</v>
      </c>
      <c r="AV131" s="214">
        <f t="shared" si="156"/>
        <v>69.640121100434328</v>
      </c>
      <c r="AW131" s="211">
        <f t="shared" si="164"/>
        <v>5</v>
      </c>
      <c r="AX131" s="501"/>
    </row>
    <row r="132" spans="2:50" ht="14.25" customHeight="1">
      <c r="B132" s="460"/>
      <c r="C132" s="209">
        <v>6</v>
      </c>
      <c r="D132" s="212" t="s">
        <v>270</v>
      </c>
      <c r="E132" s="209">
        <v>26</v>
      </c>
      <c r="F132" s="209">
        <v>2000</v>
      </c>
      <c r="G132" s="214">
        <f t="shared" si="149"/>
        <v>76.92307692307692</v>
      </c>
      <c r="H132" s="501"/>
      <c r="I132" s="215">
        <f t="shared" si="157"/>
        <v>26</v>
      </c>
      <c r="J132" s="215">
        <f t="shared" si="157"/>
        <v>1711.2454836604943</v>
      </c>
      <c r="K132" s="216">
        <f t="shared" si="157"/>
        <v>65.817133986942082</v>
      </c>
      <c r="L132" s="502"/>
      <c r="M132" s="215">
        <f>RANK(K132, K$127:$K$141)</f>
        <v>6</v>
      </c>
      <c r="N132" s="460"/>
      <c r="O132" s="460"/>
      <c r="P132" s="213">
        <v>26</v>
      </c>
      <c r="Q132" s="213">
        <v>1710.6976744186043</v>
      </c>
      <c r="R132" s="214">
        <f t="shared" si="150"/>
        <v>65.796064400715551</v>
      </c>
      <c r="S132" s="211">
        <f>RANK(R132, R$127:R$141)</f>
        <v>6</v>
      </c>
      <c r="T132" s="501"/>
      <c r="U132" s="213">
        <v>26</v>
      </c>
      <c r="V132" s="213">
        <v>1710.8433734939758</v>
      </c>
      <c r="W132" s="214">
        <f t="shared" si="151"/>
        <v>65.801668211306762</v>
      </c>
      <c r="X132" s="211">
        <f>RANK(W132, W$127:W$141)</f>
        <v>6</v>
      </c>
      <c r="Y132" s="501"/>
      <c r="Z132" s="213">
        <v>26</v>
      </c>
      <c r="AA132" s="213">
        <v>1711.3456464379944</v>
      </c>
      <c r="AB132" s="214">
        <f t="shared" si="152"/>
        <v>65.820986401461326</v>
      </c>
      <c r="AC132" s="211">
        <f>RANK(AB132, AB$127:AB$141)</f>
        <v>6</v>
      </c>
      <c r="AD132" s="501"/>
      <c r="AE132" s="213">
        <v>26</v>
      </c>
      <c r="AF132" s="213">
        <v>1711.4190157668422</v>
      </c>
      <c r="AG132" s="214">
        <f t="shared" si="153"/>
        <v>65.8238082987247</v>
      </c>
      <c r="AH132" s="211">
        <f>RANK(AG132, AG$127:AG$141)</f>
        <v>6</v>
      </c>
      <c r="AI132" s="501"/>
      <c r="AJ132" s="213">
        <v>26</v>
      </c>
      <c r="AK132" s="213">
        <v>1711.921708185055</v>
      </c>
      <c r="AL132" s="214">
        <f t="shared" si="154"/>
        <v>65.843142622502114</v>
      </c>
      <c r="AM132" s="211">
        <f>RANK(AL132, AL$127:AL$141)</f>
        <v>6</v>
      </c>
      <c r="AN132" s="501"/>
      <c r="AO132" s="213"/>
      <c r="AP132" s="213"/>
      <c r="AQ132" s="214"/>
      <c r="AR132" s="211"/>
      <c r="AS132" s="501"/>
      <c r="AT132" s="213"/>
      <c r="AU132" s="213"/>
      <c r="AV132" s="214"/>
      <c r="AW132" s="211"/>
      <c r="AX132" s="501"/>
    </row>
    <row r="133" spans="2:50" ht="14.25" customHeight="1">
      <c r="B133" s="460"/>
      <c r="C133" s="209">
        <v>7</v>
      </c>
      <c r="D133" s="212"/>
      <c r="E133" s="209"/>
      <c r="F133" s="209"/>
      <c r="G133" s="214"/>
      <c r="H133" s="501"/>
      <c r="I133" s="215"/>
      <c r="J133" s="215"/>
      <c r="K133" s="216"/>
      <c r="L133" s="502"/>
      <c r="M133" s="215"/>
      <c r="N133" s="460"/>
      <c r="O133" s="460"/>
      <c r="P133" s="209"/>
      <c r="Q133" s="209"/>
      <c r="R133" s="214"/>
      <c r="S133" s="211"/>
      <c r="T133" s="501"/>
      <c r="U133" s="209"/>
      <c r="V133" s="209"/>
      <c r="W133" s="214"/>
      <c r="X133" s="211"/>
      <c r="Y133" s="501"/>
      <c r="Z133" s="209"/>
      <c r="AA133" s="209"/>
      <c r="AB133" s="214"/>
      <c r="AC133" s="211"/>
      <c r="AD133" s="501"/>
      <c r="AE133" s="209"/>
      <c r="AF133" s="209"/>
      <c r="AG133" s="214"/>
      <c r="AH133" s="211"/>
      <c r="AI133" s="501"/>
      <c r="AJ133" s="209"/>
      <c r="AK133" s="209"/>
      <c r="AL133" s="214"/>
      <c r="AM133" s="211"/>
      <c r="AN133" s="501"/>
      <c r="AO133" s="209"/>
      <c r="AP133" s="209"/>
      <c r="AQ133" s="214"/>
      <c r="AR133" s="211"/>
      <c r="AS133" s="501"/>
      <c r="AT133" s="209"/>
      <c r="AU133" s="209"/>
      <c r="AV133" s="214"/>
      <c r="AW133" s="211"/>
      <c r="AX133" s="501"/>
    </row>
    <row r="134" spans="2:50" ht="14.25" customHeight="1">
      <c r="B134" s="460"/>
      <c r="C134" s="209">
        <v>8</v>
      </c>
      <c r="D134" s="212"/>
      <c r="E134" s="209"/>
      <c r="F134" s="209"/>
      <c r="G134" s="214"/>
      <c r="H134" s="501"/>
      <c r="I134" s="215"/>
      <c r="J134" s="215"/>
      <c r="K134" s="216"/>
      <c r="L134" s="502"/>
      <c r="M134" s="215"/>
      <c r="N134" s="460"/>
      <c r="O134" s="460"/>
      <c r="P134" s="209"/>
      <c r="Q134" s="209"/>
      <c r="R134" s="214"/>
      <c r="S134" s="211"/>
      <c r="T134" s="501"/>
      <c r="U134" s="209"/>
      <c r="V134" s="209"/>
      <c r="W134" s="214"/>
      <c r="X134" s="211"/>
      <c r="Y134" s="501"/>
      <c r="Z134" s="209"/>
      <c r="AA134" s="209"/>
      <c r="AB134" s="214"/>
      <c r="AC134" s="211"/>
      <c r="AD134" s="501"/>
      <c r="AE134" s="209"/>
      <c r="AF134" s="209"/>
      <c r="AG134" s="214"/>
      <c r="AH134" s="211"/>
      <c r="AI134" s="501"/>
      <c r="AJ134" s="209"/>
      <c r="AK134" s="209"/>
      <c r="AL134" s="214"/>
      <c r="AM134" s="211"/>
      <c r="AN134" s="501"/>
      <c r="AO134" s="209"/>
      <c r="AP134" s="209"/>
      <c r="AQ134" s="214"/>
      <c r="AR134" s="211"/>
      <c r="AS134" s="501"/>
      <c r="AT134" s="209"/>
      <c r="AU134" s="209"/>
      <c r="AV134" s="214"/>
      <c r="AW134" s="211"/>
      <c r="AX134" s="501"/>
    </row>
    <row r="135" spans="2:50" ht="14.25" customHeight="1">
      <c r="B135" s="460"/>
      <c r="C135" s="209">
        <v>9</v>
      </c>
      <c r="D135" s="212"/>
      <c r="E135" s="209"/>
      <c r="F135" s="209"/>
      <c r="G135" s="214"/>
      <c r="H135" s="501"/>
      <c r="I135" s="215"/>
      <c r="J135" s="215"/>
      <c r="K135" s="216"/>
      <c r="L135" s="502"/>
      <c r="M135" s="215"/>
      <c r="N135" s="460"/>
      <c r="O135" s="460"/>
      <c r="P135" s="209"/>
      <c r="Q135" s="209"/>
      <c r="R135" s="214"/>
      <c r="S135" s="211"/>
      <c r="T135" s="501"/>
      <c r="U135" s="209"/>
      <c r="V135" s="209"/>
      <c r="W135" s="214"/>
      <c r="X135" s="211"/>
      <c r="Y135" s="501"/>
      <c r="Z135" s="209"/>
      <c r="AA135" s="209"/>
      <c r="AB135" s="214"/>
      <c r="AC135" s="211"/>
      <c r="AD135" s="501"/>
      <c r="AE135" s="209"/>
      <c r="AF135" s="209"/>
      <c r="AG135" s="214"/>
      <c r="AH135" s="211"/>
      <c r="AI135" s="501"/>
      <c r="AJ135" s="209"/>
      <c r="AK135" s="209"/>
      <c r="AL135" s="214"/>
      <c r="AM135" s="211"/>
      <c r="AN135" s="501"/>
      <c r="AO135" s="209"/>
      <c r="AP135" s="209"/>
      <c r="AQ135" s="214"/>
      <c r="AR135" s="211"/>
      <c r="AS135" s="501"/>
      <c r="AT135" s="209"/>
      <c r="AU135" s="209"/>
      <c r="AV135" s="214"/>
      <c r="AW135" s="211"/>
      <c r="AX135" s="501"/>
    </row>
    <row r="136" spans="2:50" ht="14.25" customHeight="1">
      <c r="B136" s="460"/>
      <c r="C136" s="209">
        <v>10</v>
      </c>
      <c r="D136" s="212"/>
      <c r="E136" s="209"/>
      <c r="F136" s="209"/>
      <c r="G136" s="214"/>
      <c r="H136" s="501"/>
      <c r="I136" s="215"/>
      <c r="J136" s="215"/>
      <c r="K136" s="216"/>
      <c r="L136" s="502"/>
      <c r="M136" s="215"/>
      <c r="N136" s="460"/>
      <c r="O136" s="460"/>
      <c r="P136" s="209"/>
      <c r="Q136" s="209"/>
      <c r="R136" s="214"/>
      <c r="S136" s="211"/>
      <c r="T136" s="501"/>
      <c r="U136" s="209"/>
      <c r="V136" s="209"/>
      <c r="W136" s="214"/>
      <c r="X136" s="211"/>
      <c r="Y136" s="501"/>
      <c r="Z136" s="209"/>
      <c r="AA136" s="209"/>
      <c r="AB136" s="214"/>
      <c r="AC136" s="211"/>
      <c r="AD136" s="501"/>
      <c r="AE136" s="209"/>
      <c r="AF136" s="209"/>
      <c r="AG136" s="214"/>
      <c r="AH136" s="211"/>
      <c r="AI136" s="501"/>
      <c r="AJ136" s="209"/>
      <c r="AK136" s="209"/>
      <c r="AL136" s="214"/>
      <c r="AM136" s="211"/>
      <c r="AN136" s="501"/>
      <c r="AO136" s="209"/>
      <c r="AP136" s="209"/>
      <c r="AQ136" s="214"/>
      <c r="AR136" s="211"/>
      <c r="AS136" s="501"/>
      <c r="AT136" s="209"/>
      <c r="AU136" s="209"/>
      <c r="AV136" s="214"/>
      <c r="AW136" s="211"/>
      <c r="AX136" s="501"/>
    </row>
    <row r="137" spans="2:50" ht="14.25" customHeight="1">
      <c r="B137" s="460"/>
      <c r="C137" s="209">
        <v>11</v>
      </c>
      <c r="D137" s="212"/>
      <c r="E137" s="209"/>
      <c r="F137" s="209"/>
      <c r="G137" s="214"/>
      <c r="H137" s="501"/>
      <c r="I137" s="215"/>
      <c r="J137" s="215"/>
      <c r="K137" s="216"/>
      <c r="L137" s="502"/>
      <c r="M137" s="215"/>
      <c r="N137" s="460"/>
      <c r="O137" s="460"/>
      <c r="P137" s="209"/>
      <c r="Q137" s="209"/>
      <c r="R137" s="214"/>
      <c r="S137" s="211"/>
      <c r="T137" s="501"/>
      <c r="U137" s="209"/>
      <c r="V137" s="209"/>
      <c r="W137" s="214"/>
      <c r="X137" s="211"/>
      <c r="Y137" s="501"/>
      <c r="Z137" s="209"/>
      <c r="AA137" s="209"/>
      <c r="AB137" s="214"/>
      <c r="AC137" s="211"/>
      <c r="AD137" s="501"/>
      <c r="AE137" s="209"/>
      <c r="AF137" s="209"/>
      <c r="AG137" s="214"/>
      <c r="AH137" s="211"/>
      <c r="AI137" s="501"/>
      <c r="AJ137" s="209"/>
      <c r="AK137" s="209"/>
      <c r="AL137" s="214"/>
      <c r="AM137" s="211"/>
      <c r="AN137" s="501"/>
      <c r="AO137" s="209"/>
      <c r="AP137" s="209"/>
      <c r="AQ137" s="214"/>
      <c r="AR137" s="211"/>
      <c r="AS137" s="501"/>
      <c r="AT137" s="209"/>
      <c r="AU137" s="209"/>
      <c r="AV137" s="214"/>
      <c r="AW137" s="211"/>
      <c r="AX137" s="501"/>
    </row>
    <row r="138" spans="2:50" ht="14.25" customHeight="1">
      <c r="B138" s="460"/>
      <c r="C138" s="209">
        <v>12</v>
      </c>
      <c r="D138" s="212"/>
      <c r="E138" s="209"/>
      <c r="F138" s="209"/>
      <c r="G138" s="214"/>
      <c r="H138" s="501"/>
      <c r="I138" s="215"/>
      <c r="J138" s="215"/>
      <c r="K138" s="216"/>
      <c r="L138" s="502"/>
      <c r="M138" s="215"/>
      <c r="N138" s="460"/>
      <c r="O138" s="460"/>
      <c r="P138" s="209"/>
      <c r="Q138" s="209"/>
      <c r="R138" s="214"/>
      <c r="S138" s="211"/>
      <c r="T138" s="501"/>
      <c r="U138" s="209"/>
      <c r="V138" s="209"/>
      <c r="W138" s="214"/>
      <c r="X138" s="211"/>
      <c r="Y138" s="501"/>
      <c r="Z138" s="209"/>
      <c r="AA138" s="209"/>
      <c r="AB138" s="214"/>
      <c r="AC138" s="211"/>
      <c r="AD138" s="501"/>
      <c r="AE138" s="209"/>
      <c r="AF138" s="209"/>
      <c r="AG138" s="214"/>
      <c r="AH138" s="211"/>
      <c r="AI138" s="501"/>
      <c r="AJ138" s="209"/>
      <c r="AK138" s="209"/>
      <c r="AL138" s="214"/>
      <c r="AM138" s="211"/>
      <c r="AN138" s="501"/>
      <c r="AO138" s="209"/>
      <c r="AP138" s="209"/>
      <c r="AQ138" s="214"/>
      <c r="AR138" s="211"/>
      <c r="AS138" s="501"/>
      <c r="AT138" s="209"/>
      <c r="AU138" s="209"/>
      <c r="AV138" s="214"/>
      <c r="AW138" s="211"/>
      <c r="AX138" s="501"/>
    </row>
    <row r="139" spans="2:50" ht="14.25" customHeight="1">
      <c r="B139" s="460"/>
      <c r="C139" s="209">
        <v>13</v>
      </c>
      <c r="D139" s="212"/>
      <c r="E139" s="209"/>
      <c r="F139" s="209"/>
      <c r="G139" s="214"/>
      <c r="H139" s="501"/>
      <c r="I139" s="215"/>
      <c r="J139" s="215"/>
      <c r="K139" s="216"/>
      <c r="L139" s="502"/>
      <c r="M139" s="215"/>
      <c r="N139" s="460"/>
      <c r="O139" s="460"/>
      <c r="P139" s="209"/>
      <c r="Q139" s="209"/>
      <c r="R139" s="214"/>
      <c r="S139" s="211"/>
      <c r="T139" s="501"/>
      <c r="U139" s="209"/>
      <c r="V139" s="209"/>
      <c r="W139" s="214"/>
      <c r="X139" s="211"/>
      <c r="Y139" s="501"/>
      <c r="Z139" s="209"/>
      <c r="AA139" s="209"/>
      <c r="AB139" s="214"/>
      <c r="AC139" s="211"/>
      <c r="AD139" s="501"/>
      <c r="AE139" s="209"/>
      <c r="AF139" s="209"/>
      <c r="AG139" s="214"/>
      <c r="AH139" s="211"/>
      <c r="AI139" s="501"/>
      <c r="AJ139" s="209"/>
      <c r="AK139" s="209"/>
      <c r="AL139" s="214"/>
      <c r="AM139" s="211"/>
      <c r="AN139" s="501"/>
      <c r="AO139" s="209"/>
      <c r="AP139" s="209"/>
      <c r="AQ139" s="214"/>
      <c r="AR139" s="211"/>
      <c r="AS139" s="501"/>
      <c r="AT139" s="209"/>
      <c r="AU139" s="209"/>
      <c r="AV139" s="214"/>
      <c r="AW139" s="211"/>
      <c r="AX139" s="501"/>
    </row>
    <row r="140" spans="2:50" ht="14.25" customHeight="1">
      <c r="B140" s="460"/>
      <c r="C140" s="209">
        <v>14</v>
      </c>
      <c r="D140" s="212"/>
      <c r="E140" s="209"/>
      <c r="F140" s="209"/>
      <c r="G140" s="214"/>
      <c r="H140" s="501"/>
      <c r="I140" s="215"/>
      <c r="J140" s="215"/>
      <c r="K140" s="216"/>
      <c r="L140" s="502"/>
      <c r="M140" s="215"/>
      <c r="N140" s="460"/>
      <c r="O140" s="460"/>
      <c r="P140" s="209"/>
      <c r="Q140" s="209"/>
      <c r="R140" s="214"/>
      <c r="S140" s="211"/>
      <c r="T140" s="501"/>
      <c r="U140" s="209"/>
      <c r="V140" s="209"/>
      <c r="W140" s="214"/>
      <c r="X140" s="211"/>
      <c r="Y140" s="501"/>
      <c r="Z140" s="209"/>
      <c r="AA140" s="209"/>
      <c r="AB140" s="214"/>
      <c r="AC140" s="211"/>
      <c r="AD140" s="501"/>
      <c r="AE140" s="209"/>
      <c r="AF140" s="209"/>
      <c r="AG140" s="214"/>
      <c r="AH140" s="211"/>
      <c r="AI140" s="501"/>
      <c r="AJ140" s="209"/>
      <c r="AK140" s="209"/>
      <c r="AL140" s="214"/>
      <c r="AM140" s="211"/>
      <c r="AN140" s="501"/>
      <c r="AO140" s="209"/>
      <c r="AP140" s="209"/>
      <c r="AQ140" s="214"/>
      <c r="AR140" s="211"/>
      <c r="AS140" s="501"/>
      <c r="AT140" s="209"/>
      <c r="AU140" s="209"/>
      <c r="AV140" s="214"/>
      <c r="AW140" s="211"/>
      <c r="AX140" s="501"/>
    </row>
    <row r="141" spans="2:50" ht="14.25" customHeight="1">
      <c r="B141" s="460"/>
      <c r="C141" s="209">
        <v>15</v>
      </c>
      <c r="D141" s="212"/>
      <c r="E141" s="209"/>
      <c r="F141" s="209"/>
      <c r="G141" s="214"/>
      <c r="H141" s="501"/>
      <c r="I141" s="215"/>
      <c r="J141" s="215"/>
      <c r="K141" s="216"/>
      <c r="L141" s="502"/>
      <c r="M141" s="215"/>
      <c r="N141" s="460"/>
      <c r="O141" s="460"/>
      <c r="P141" s="209"/>
      <c r="Q141" s="213"/>
      <c r="R141" s="214"/>
      <c r="S141" s="211"/>
      <c r="T141" s="501"/>
      <c r="U141" s="209"/>
      <c r="V141" s="209"/>
      <c r="W141" s="214"/>
      <c r="X141" s="211"/>
      <c r="Y141" s="501"/>
      <c r="Z141" s="209"/>
      <c r="AA141" s="209"/>
      <c r="AB141" s="214"/>
      <c r="AC141" s="211"/>
      <c r="AD141" s="501"/>
      <c r="AE141" s="209"/>
      <c r="AF141" s="209"/>
      <c r="AG141" s="214"/>
      <c r="AH141" s="211"/>
      <c r="AI141" s="501"/>
      <c r="AJ141" s="209"/>
      <c r="AK141" s="209"/>
      <c r="AL141" s="214"/>
      <c r="AM141" s="211"/>
      <c r="AN141" s="501"/>
      <c r="AO141" s="209"/>
      <c r="AP141" s="209"/>
      <c r="AQ141" s="214"/>
      <c r="AR141" s="211"/>
      <c r="AS141" s="501"/>
      <c r="AT141" s="209"/>
      <c r="AU141" s="209"/>
      <c r="AV141" s="214"/>
      <c r="AW141" s="211"/>
      <c r="AX141" s="501"/>
    </row>
    <row r="142" spans="2:50" ht="14.25" customHeight="1" collapsed="1">
      <c r="B142" s="503" t="s">
        <v>209</v>
      </c>
      <c r="C142" s="503"/>
      <c r="D142" s="503"/>
      <c r="E142" s="503"/>
      <c r="F142" s="503"/>
      <c r="G142" s="503"/>
      <c r="H142" s="503"/>
      <c r="I142" s="503"/>
      <c r="J142" s="503"/>
      <c r="K142" s="503"/>
      <c r="L142" s="503"/>
      <c r="M142" s="504"/>
      <c r="N142" s="521" t="s">
        <v>128</v>
      </c>
      <c r="O142" s="521" t="s">
        <v>77</v>
      </c>
      <c r="P142" s="559">
        <f>AT122+1</f>
        <v>45916</v>
      </c>
      <c r="Q142" s="560"/>
      <c r="R142" s="560"/>
      <c r="S142" s="560"/>
      <c r="T142" s="560"/>
      <c r="U142" s="561">
        <f>P142+1</f>
        <v>45917</v>
      </c>
      <c r="V142" s="562"/>
      <c r="W142" s="562"/>
      <c r="X142" s="562"/>
      <c r="Y142" s="562"/>
      <c r="Z142" s="559">
        <f t="shared" ref="Z142" si="165">U142+1</f>
        <v>45918</v>
      </c>
      <c r="AA142" s="560"/>
      <c r="AB142" s="560"/>
      <c r="AC142" s="560"/>
      <c r="AD142" s="560"/>
      <c r="AE142" s="561">
        <f t="shared" ref="AE142" si="166">Z142+1</f>
        <v>45919</v>
      </c>
      <c r="AF142" s="562"/>
      <c r="AG142" s="562"/>
      <c r="AH142" s="562"/>
      <c r="AI142" s="562"/>
      <c r="AJ142" s="563">
        <f t="shared" ref="AJ142" si="167">AE142+1</f>
        <v>45920</v>
      </c>
      <c r="AK142" s="564"/>
      <c r="AL142" s="564"/>
      <c r="AM142" s="564"/>
      <c r="AN142" s="565"/>
      <c r="AO142" s="561">
        <f t="shared" ref="AO142" si="168">AJ142+1</f>
        <v>45921</v>
      </c>
      <c r="AP142" s="562"/>
      <c r="AQ142" s="562"/>
      <c r="AR142" s="562"/>
      <c r="AS142" s="562"/>
      <c r="AT142" s="563">
        <f t="shared" ref="AT142" si="169">AO142+1</f>
        <v>45922</v>
      </c>
      <c r="AU142" s="564"/>
      <c r="AV142" s="564"/>
      <c r="AW142" s="564"/>
      <c r="AX142" s="565"/>
    </row>
    <row r="143" spans="2:50" ht="14.25" customHeight="1">
      <c r="B143" s="505"/>
      <c r="C143" s="505"/>
      <c r="D143" s="505"/>
      <c r="E143" s="505"/>
      <c r="F143" s="505"/>
      <c r="G143" s="505"/>
      <c r="H143" s="505"/>
      <c r="I143" s="505"/>
      <c r="J143" s="505"/>
      <c r="K143" s="505"/>
      <c r="L143" s="505"/>
      <c r="M143" s="506"/>
      <c r="N143" s="523"/>
      <c r="O143" s="523"/>
      <c r="P143" s="566">
        <f>P142</f>
        <v>45916</v>
      </c>
      <c r="Q143" s="566"/>
      <c r="R143" s="566"/>
      <c r="S143" s="566"/>
      <c r="T143" s="566"/>
      <c r="U143" s="567">
        <f>U142</f>
        <v>45917</v>
      </c>
      <c r="V143" s="567"/>
      <c r="W143" s="567"/>
      <c r="X143" s="567"/>
      <c r="Y143" s="567"/>
      <c r="Z143" s="566">
        <f t="shared" ref="Z143" si="170">Z142</f>
        <v>45918</v>
      </c>
      <c r="AA143" s="566"/>
      <c r="AB143" s="566"/>
      <c r="AC143" s="566"/>
      <c r="AD143" s="566"/>
      <c r="AE143" s="567">
        <f t="shared" ref="AE143" si="171">AE142</f>
        <v>45919</v>
      </c>
      <c r="AF143" s="567"/>
      <c r="AG143" s="567"/>
      <c r="AH143" s="567"/>
      <c r="AI143" s="567"/>
      <c r="AJ143" s="568">
        <f t="shared" ref="AJ143" si="172">AJ142</f>
        <v>45920</v>
      </c>
      <c r="AK143" s="569"/>
      <c r="AL143" s="569"/>
      <c r="AM143" s="569"/>
      <c r="AN143" s="570"/>
      <c r="AO143" s="567">
        <f t="shared" ref="AO143" si="173">AO142</f>
        <v>45921</v>
      </c>
      <c r="AP143" s="567"/>
      <c r="AQ143" s="567"/>
      <c r="AR143" s="567"/>
      <c r="AS143" s="567"/>
      <c r="AT143" s="568">
        <f t="shared" ref="AT143" si="174">AT142</f>
        <v>45922</v>
      </c>
      <c r="AU143" s="569"/>
      <c r="AV143" s="569"/>
      <c r="AW143" s="569"/>
      <c r="AX143" s="570"/>
    </row>
    <row r="144" spans="2:50" ht="14.25" customHeight="1">
      <c r="B144" s="460" t="s">
        <v>129</v>
      </c>
      <c r="C144" s="460" t="s">
        <v>130</v>
      </c>
      <c r="D144" s="460"/>
      <c r="E144" s="460" t="s">
        <v>131</v>
      </c>
      <c r="F144" s="460"/>
      <c r="G144" s="460"/>
      <c r="H144" s="460" t="s">
        <v>132</v>
      </c>
      <c r="I144" s="499" t="s">
        <v>133</v>
      </c>
      <c r="J144" s="499"/>
      <c r="K144" s="499"/>
      <c r="L144" s="499" t="s">
        <v>132</v>
      </c>
      <c r="M144" s="499" t="s">
        <v>134</v>
      </c>
      <c r="N144" s="460"/>
      <c r="O144" s="460" t="s">
        <v>135</v>
      </c>
      <c r="P144" s="460" t="s">
        <v>136</v>
      </c>
      <c r="Q144" s="460"/>
      <c r="R144" s="460"/>
      <c r="S144" s="460"/>
      <c r="T144" s="460" t="s">
        <v>132</v>
      </c>
      <c r="U144" s="460" t="s">
        <v>136</v>
      </c>
      <c r="V144" s="460"/>
      <c r="W144" s="460"/>
      <c r="X144" s="460"/>
      <c r="Y144" s="460" t="s">
        <v>132</v>
      </c>
      <c r="Z144" s="460" t="s">
        <v>136</v>
      </c>
      <c r="AA144" s="460"/>
      <c r="AB144" s="460"/>
      <c r="AC144" s="460"/>
      <c r="AD144" s="460" t="s">
        <v>132</v>
      </c>
      <c r="AE144" s="460" t="s">
        <v>136</v>
      </c>
      <c r="AF144" s="460"/>
      <c r="AG144" s="460"/>
      <c r="AH144" s="460"/>
      <c r="AI144" s="460" t="s">
        <v>132</v>
      </c>
      <c r="AJ144" s="460" t="s">
        <v>136</v>
      </c>
      <c r="AK144" s="460"/>
      <c r="AL144" s="460"/>
      <c r="AM144" s="460"/>
      <c r="AN144" s="460" t="s">
        <v>132</v>
      </c>
      <c r="AO144" s="460" t="s">
        <v>136</v>
      </c>
      <c r="AP144" s="460"/>
      <c r="AQ144" s="460"/>
      <c r="AR144" s="460"/>
      <c r="AS144" s="460" t="s">
        <v>132</v>
      </c>
      <c r="AT144" s="460" t="s">
        <v>136</v>
      </c>
      <c r="AU144" s="460"/>
      <c r="AV144" s="460"/>
      <c r="AW144" s="460"/>
      <c r="AX144" s="460" t="s">
        <v>132</v>
      </c>
    </row>
    <row r="145" spans="2:50" ht="14.25" customHeight="1">
      <c r="B145" s="460"/>
      <c r="C145" s="460"/>
      <c r="D145" s="460"/>
      <c r="E145" s="460" t="s">
        <v>137</v>
      </c>
      <c r="F145" s="460"/>
      <c r="G145" s="460"/>
      <c r="H145" s="460"/>
      <c r="I145" s="499" t="s">
        <v>137</v>
      </c>
      <c r="J145" s="499"/>
      <c r="K145" s="499"/>
      <c r="L145" s="499"/>
      <c r="M145" s="499"/>
      <c r="N145" s="460"/>
      <c r="O145" s="460"/>
      <c r="P145" s="460" t="s">
        <v>138</v>
      </c>
      <c r="Q145" s="460"/>
      <c r="R145" s="460"/>
      <c r="S145" s="460"/>
      <c r="T145" s="460"/>
      <c r="U145" s="460" t="s">
        <v>138</v>
      </c>
      <c r="V145" s="460"/>
      <c r="W145" s="460"/>
      <c r="X145" s="460"/>
      <c r="Y145" s="460"/>
      <c r="Z145" s="460" t="s">
        <v>138</v>
      </c>
      <c r="AA145" s="460"/>
      <c r="AB145" s="460"/>
      <c r="AC145" s="460"/>
      <c r="AD145" s="460"/>
      <c r="AE145" s="460" t="s">
        <v>138</v>
      </c>
      <c r="AF145" s="460"/>
      <c r="AG145" s="460"/>
      <c r="AH145" s="460"/>
      <c r="AI145" s="460"/>
      <c r="AJ145" s="460" t="s">
        <v>138</v>
      </c>
      <c r="AK145" s="460"/>
      <c r="AL145" s="460"/>
      <c r="AM145" s="460"/>
      <c r="AN145" s="460"/>
      <c r="AO145" s="460" t="s">
        <v>138</v>
      </c>
      <c r="AP145" s="460"/>
      <c r="AQ145" s="460"/>
      <c r="AR145" s="460"/>
      <c r="AS145" s="460"/>
      <c r="AT145" s="460" t="s">
        <v>138</v>
      </c>
      <c r="AU145" s="460"/>
      <c r="AV145" s="460"/>
      <c r="AW145" s="460"/>
      <c r="AX145" s="460"/>
    </row>
    <row r="146" spans="2:50" ht="14.25" customHeight="1">
      <c r="B146" s="460"/>
      <c r="C146" s="460"/>
      <c r="D146" s="460"/>
      <c r="E146" s="209" t="s">
        <v>139</v>
      </c>
      <c r="F146" s="209" t="s">
        <v>140</v>
      </c>
      <c r="G146" s="209" t="s">
        <v>141</v>
      </c>
      <c r="H146" s="460"/>
      <c r="I146" s="210" t="s">
        <v>139</v>
      </c>
      <c r="J146" s="210" t="s">
        <v>140</v>
      </c>
      <c r="K146" s="210" t="s">
        <v>141</v>
      </c>
      <c r="L146" s="499"/>
      <c r="M146" s="499"/>
      <c r="N146" s="460"/>
      <c r="O146" s="460"/>
      <c r="P146" s="209" t="s">
        <v>139</v>
      </c>
      <c r="Q146" s="209" t="s">
        <v>140</v>
      </c>
      <c r="R146" s="209" t="s">
        <v>141</v>
      </c>
      <c r="S146" s="211" t="s">
        <v>134</v>
      </c>
      <c r="T146" s="460"/>
      <c r="U146" s="209" t="s">
        <v>139</v>
      </c>
      <c r="V146" s="209" t="s">
        <v>140</v>
      </c>
      <c r="W146" s="209" t="s">
        <v>141</v>
      </c>
      <c r="X146" s="211" t="s">
        <v>134</v>
      </c>
      <c r="Y146" s="460"/>
      <c r="Z146" s="209" t="s">
        <v>139</v>
      </c>
      <c r="AA146" s="209" t="s">
        <v>140</v>
      </c>
      <c r="AB146" s="209" t="s">
        <v>141</v>
      </c>
      <c r="AC146" s="211" t="s">
        <v>134</v>
      </c>
      <c r="AD146" s="460"/>
      <c r="AE146" s="209" t="s">
        <v>139</v>
      </c>
      <c r="AF146" s="209" t="s">
        <v>140</v>
      </c>
      <c r="AG146" s="209" t="s">
        <v>141</v>
      </c>
      <c r="AH146" s="211" t="s">
        <v>134</v>
      </c>
      <c r="AI146" s="460"/>
      <c r="AJ146" s="209" t="s">
        <v>139</v>
      </c>
      <c r="AK146" s="209" t="s">
        <v>140</v>
      </c>
      <c r="AL146" s="209" t="s">
        <v>141</v>
      </c>
      <c r="AM146" s="211" t="s">
        <v>134</v>
      </c>
      <c r="AN146" s="460"/>
      <c r="AO146" s="209" t="s">
        <v>139</v>
      </c>
      <c r="AP146" s="209" t="s">
        <v>140</v>
      </c>
      <c r="AQ146" s="209" t="s">
        <v>141</v>
      </c>
      <c r="AR146" s="211" t="s">
        <v>134</v>
      </c>
      <c r="AS146" s="460"/>
      <c r="AT146" s="209" t="s">
        <v>139</v>
      </c>
      <c r="AU146" s="209" t="s">
        <v>140</v>
      </c>
      <c r="AV146" s="209" t="s">
        <v>141</v>
      </c>
      <c r="AW146" s="211" t="s">
        <v>134</v>
      </c>
      <c r="AX146" s="460"/>
    </row>
    <row r="147" spans="2:50" ht="14.25" customHeight="1">
      <c r="B147" s="460" t="s">
        <v>113</v>
      </c>
      <c r="C147" s="209">
        <v>1</v>
      </c>
      <c r="D147" s="212"/>
      <c r="E147" s="209"/>
      <c r="F147" s="209"/>
      <c r="G147" s="214" t="e">
        <f t="shared" ref="G147:G161" si="175">F147/E147</f>
        <v>#DIV/0!</v>
      </c>
      <c r="H147" s="501" t="e">
        <f>AVERAGE(F147:F161)</f>
        <v>#DIV/0!</v>
      </c>
      <c r="I147" s="215" t="e">
        <f>AVERAGE(P147,U147,Z147,AE147,AJ147,AO147,AT147)</f>
        <v>#DIV/0!</v>
      </c>
      <c r="J147" s="215" t="e">
        <f>AVERAGE(Q147,V147,AA147,AF147,AK147,AP147,AU147)</f>
        <v>#DIV/0!</v>
      </c>
      <c r="K147" s="216" t="e">
        <f>AVERAGE(R147,W147,AB147,AG147,AL147,AQ147,AV147)</f>
        <v>#DIV/0!</v>
      </c>
      <c r="L147" s="502" t="str">
        <f>IFERROR(AVERAGE(K147:K161),"-")</f>
        <v>-</v>
      </c>
      <c r="M147" s="215" t="e">
        <f>RANK(K147, K$147:$K$161)</f>
        <v>#DIV/0!</v>
      </c>
      <c r="N147" s="460"/>
      <c r="O147" s="460"/>
      <c r="P147" s="209"/>
      <c r="Q147" s="209"/>
      <c r="R147" s="214" t="e">
        <f t="shared" ref="R147:R160" si="176">Q147/P147</f>
        <v>#DIV/0!</v>
      </c>
      <c r="S147" s="211" t="e">
        <f>RANK(R147, R$147:R$161)</f>
        <v>#DIV/0!</v>
      </c>
      <c r="T147" s="501" t="e">
        <f>AVERAGE(R147:R161)</f>
        <v>#DIV/0!</v>
      </c>
      <c r="U147" s="209"/>
      <c r="V147" s="209"/>
      <c r="W147" s="214" t="e">
        <f t="shared" ref="W147:W160" si="177">V147/U147</f>
        <v>#DIV/0!</v>
      </c>
      <c r="X147" s="211" t="e">
        <f>RANK(W147, W$147:W$161)</f>
        <v>#DIV/0!</v>
      </c>
      <c r="Y147" s="501" t="e">
        <f>AVERAGE(W147:W161)</f>
        <v>#DIV/0!</v>
      </c>
      <c r="Z147" s="209"/>
      <c r="AA147" s="209"/>
      <c r="AB147" s="214" t="e">
        <f t="shared" ref="AB147:AB160" si="178">AA147/Z147</f>
        <v>#DIV/0!</v>
      </c>
      <c r="AC147" s="211" t="e">
        <f>RANK(AB147, AB$147:AB$161)</f>
        <v>#DIV/0!</v>
      </c>
      <c r="AD147" s="501" t="e">
        <f>AVERAGE(AB147:AB161)</f>
        <v>#DIV/0!</v>
      </c>
      <c r="AE147" s="209"/>
      <c r="AF147" s="209"/>
      <c r="AG147" s="214" t="e">
        <f t="shared" ref="AG147:AG160" si="179">AF147/AE147</f>
        <v>#DIV/0!</v>
      </c>
      <c r="AH147" s="211" t="e">
        <f>RANK(AG147, AG$147:AG$161)</f>
        <v>#DIV/0!</v>
      </c>
      <c r="AI147" s="501" t="e">
        <f>AVERAGE(AG147:AG161)</f>
        <v>#DIV/0!</v>
      </c>
      <c r="AJ147" s="209"/>
      <c r="AK147" s="209"/>
      <c r="AL147" s="214" t="e">
        <f t="shared" ref="AL147:AL160" si="180">AK147/AJ147</f>
        <v>#DIV/0!</v>
      </c>
      <c r="AM147" s="211" t="e">
        <f>RANK(AL147, AL$147:AL$161)</f>
        <v>#DIV/0!</v>
      </c>
      <c r="AN147" s="501" t="e">
        <f>AVERAGE(AL147:AL161)</f>
        <v>#DIV/0!</v>
      </c>
      <c r="AO147" s="209"/>
      <c r="AP147" s="209"/>
      <c r="AQ147" s="214" t="e">
        <f t="shared" ref="AQ147:AQ160" si="181">AP147/AO147</f>
        <v>#DIV/0!</v>
      </c>
      <c r="AR147" s="211" t="e">
        <f>RANK(AQ147, AQ$147:AQ$161)</f>
        <v>#DIV/0!</v>
      </c>
      <c r="AS147" s="501" t="e">
        <f>AVERAGE(AQ147:AQ161)</f>
        <v>#DIV/0!</v>
      </c>
      <c r="AT147" s="209"/>
      <c r="AU147" s="209"/>
      <c r="AV147" s="214" t="e">
        <f t="shared" ref="AV147:AV160" si="182">AU147/AT147</f>
        <v>#DIV/0!</v>
      </c>
      <c r="AW147" s="211" t="e">
        <f>RANK(AV147, AV$147:AV$161)</f>
        <v>#DIV/0!</v>
      </c>
      <c r="AX147" s="501" t="e">
        <f>AVERAGE(AV147:AV161)</f>
        <v>#DIV/0!</v>
      </c>
    </row>
    <row r="148" spans="2:50" ht="14.25" customHeight="1">
      <c r="B148" s="460"/>
      <c r="C148" s="209">
        <v>2</v>
      </c>
      <c r="D148" s="212"/>
      <c r="E148" s="209"/>
      <c r="F148" s="209"/>
      <c r="G148" s="214" t="e">
        <f t="shared" si="175"/>
        <v>#DIV/0!</v>
      </c>
      <c r="H148" s="501"/>
      <c r="I148" s="215" t="e">
        <f t="shared" ref="I148:K161" si="183">AVERAGE(P148,U148,Z148,AE148,AJ148,AO148,AT148)</f>
        <v>#DIV/0!</v>
      </c>
      <c r="J148" s="215" t="e">
        <f t="shared" si="183"/>
        <v>#DIV/0!</v>
      </c>
      <c r="K148" s="216" t="e">
        <f t="shared" si="183"/>
        <v>#DIV/0!</v>
      </c>
      <c r="L148" s="502"/>
      <c r="M148" s="215" t="e">
        <f>RANK(K148, K$147:$K$161)</f>
        <v>#DIV/0!</v>
      </c>
      <c r="N148" s="460"/>
      <c r="O148" s="460"/>
      <c r="P148" s="209"/>
      <c r="Q148" s="209"/>
      <c r="R148" s="214" t="e">
        <f t="shared" si="176"/>
        <v>#DIV/0!</v>
      </c>
      <c r="S148" s="211" t="e">
        <f t="shared" ref="S148:S161" si="184">RANK(R148, R$147:R$161)</f>
        <v>#DIV/0!</v>
      </c>
      <c r="T148" s="501"/>
      <c r="U148" s="209"/>
      <c r="V148" s="209"/>
      <c r="W148" s="214" t="e">
        <f t="shared" si="177"/>
        <v>#DIV/0!</v>
      </c>
      <c r="X148" s="211" t="e">
        <f t="shared" ref="X148:X161" si="185">RANK(W148, W$147:W$161)</f>
        <v>#DIV/0!</v>
      </c>
      <c r="Y148" s="501"/>
      <c r="Z148" s="209"/>
      <c r="AA148" s="209"/>
      <c r="AB148" s="214" t="e">
        <f t="shared" si="178"/>
        <v>#DIV/0!</v>
      </c>
      <c r="AC148" s="211" t="e">
        <f t="shared" ref="AC148:AC161" si="186">RANK(AB148, AB$147:AB$161)</f>
        <v>#DIV/0!</v>
      </c>
      <c r="AD148" s="501"/>
      <c r="AE148" s="209"/>
      <c r="AF148" s="209"/>
      <c r="AG148" s="214" t="e">
        <f t="shared" si="179"/>
        <v>#DIV/0!</v>
      </c>
      <c r="AH148" s="211" t="e">
        <f t="shared" ref="AH148:AH161" si="187">RANK(AG148, AG$147:AG$161)</f>
        <v>#DIV/0!</v>
      </c>
      <c r="AI148" s="501"/>
      <c r="AJ148" s="209"/>
      <c r="AK148" s="209"/>
      <c r="AL148" s="214" t="e">
        <f t="shared" si="180"/>
        <v>#DIV/0!</v>
      </c>
      <c r="AM148" s="211" t="e">
        <f t="shared" ref="AM148:AM161" si="188">RANK(AL148, AL$147:AL$161)</f>
        <v>#DIV/0!</v>
      </c>
      <c r="AN148" s="501"/>
      <c r="AO148" s="209"/>
      <c r="AP148" s="209"/>
      <c r="AQ148" s="214" t="e">
        <f t="shared" si="181"/>
        <v>#DIV/0!</v>
      </c>
      <c r="AR148" s="211" t="e">
        <f t="shared" ref="AR148:AR161" si="189">RANK(AQ148, AQ$147:AQ$161)</f>
        <v>#DIV/0!</v>
      </c>
      <c r="AS148" s="501"/>
      <c r="AT148" s="209"/>
      <c r="AU148" s="209"/>
      <c r="AV148" s="214" t="e">
        <f t="shared" si="182"/>
        <v>#DIV/0!</v>
      </c>
      <c r="AW148" s="211" t="e">
        <f t="shared" ref="AW148:AW161" si="190">RANK(AV148, AV$147:AV$161)</f>
        <v>#DIV/0!</v>
      </c>
      <c r="AX148" s="501"/>
    </row>
    <row r="149" spans="2:50" ht="14.25" customHeight="1">
      <c r="B149" s="460"/>
      <c r="C149" s="209">
        <v>3</v>
      </c>
      <c r="D149" s="212"/>
      <c r="E149" s="209"/>
      <c r="F149" s="209"/>
      <c r="G149" s="214" t="e">
        <f t="shared" si="175"/>
        <v>#DIV/0!</v>
      </c>
      <c r="H149" s="501"/>
      <c r="I149" s="215" t="e">
        <f t="shared" si="183"/>
        <v>#DIV/0!</v>
      </c>
      <c r="J149" s="215" t="e">
        <f t="shared" si="183"/>
        <v>#DIV/0!</v>
      </c>
      <c r="K149" s="216" t="e">
        <f t="shared" si="183"/>
        <v>#DIV/0!</v>
      </c>
      <c r="L149" s="502"/>
      <c r="M149" s="215" t="e">
        <f>RANK(K149, K$147:$K$161)</f>
        <v>#DIV/0!</v>
      </c>
      <c r="N149" s="460"/>
      <c r="O149" s="460"/>
      <c r="P149" s="209"/>
      <c r="Q149" s="209"/>
      <c r="R149" s="214" t="e">
        <f t="shared" si="176"/>
        <v>#DIV/0!</v>
      </c>
      <c r="S149" s="211" t="e">
        <f t="shared" si="184"/>
        <v>#DIV/0!</v>
      </c>
      <c r="T149" s="501"/>
      <c r="U149" s="209"/>
      <c r="V149" s="209"/>
      <c r="W149" s="214" t="e">
        <f t="shared" si="177"/>
        <v>#DIV/0!</v>
      </c>
      <c r="X149" s="211" t="e">
        <f t="shared" si="185"/>
        <v>#DIV/0!</v>
      </c>
      <c r="Y149" s="501"/>
      <c r="Z149" s="209"/>
      <c r="AA149" s="209"/>
      <c r="AB149" s="214" t="e">
        <f t="shared" si="178"/>
        <v>#DIV/0!</v>
      </c>
      <c r="AC149" s="211" t="e">
        <f t="shared" si="186"/>
        <v>#DIV/0!</v>
      </c>
      <c r="AD149" s="501"/>
      <c r="AE149" s="209"/>
      <c r="AF149" s="209"/>
      <c r="AG149" s="214" t="e">
        <f t="shared" si="179"/>
        <v>#DIV/0!</v>
      </c>
      <c r="AH149" s="211" t="e">
        <f t="shared" si="187"/>
        <v>#DIV/0!</v>
      </c>
      <c r="AI149" s="501"/>
      <c r="AJ149" s="209"/>
      <c r="AK149" s="209"/>
      <c r="AL149" s="214" t="e">
        <f t="shared" si="180"/>
        <v>#DIV/0!</v>
      </c>
      <c r="AM149" s="211" t="e">
        <f t="shared" si="188"/>
        <v>#DIV/0!</v>
      </c>
      <c r="AN149" s="501"/>
      <c r="AO149" s="209"/>
      <c r="AP149" s="209"/>
      <c r="AQ149" s="214" t="e">
        <f t="shared" si="181"/>
        <v>#DIV/0!</v>
      </c>
      <c r="AR149" s="211" t="e">
        <f t="shared" si="189"/>
        <v>#DIV/0!</v>
      </c>
      <c r="AS149" s="501"/>
      <c r="AT149" s="209"/>
      <c r="AU149" s="209"/>
      <c r="AV149" s="214" t="e">
        <f t="shared" si="182"/>
        <v>#DIV/0!</v>
      </c>
      <c r="AW149" s="211" t="e">
        <f t="shared" si="190"/>
        <v>#DIV/0!</v>
      </c>
      <c r="AX149" s="501"/>
    </row>
    <row r="150" spans="2:50" ht="14.25" customHeight="1">
      <c r="B150" s="460"/>
      <c r="C150" s="209">
        <v>4</v>
      </c>
      <c r="D150" s="212"/>
      <c r="E150" s="209"/>
      <c r="F150" s="209"/>
      <c r="G150" s="214" t="e">
        <f t="shared" si="175"/>
        <v>#DIV/0!</v>
      </c>
      <c r="H150" s="501"/>
      <c r="I150" s="215" t="e">
        <f t="shared" si="183"/>
        <v>#DIV/0!</v>
      </c>
      <c r="J150" s="215" t="e">
        <f t="shared" si="183"/>
        <v>#DIV/0!</v>
      </c>
      <c r="K150" s="216" t="e">
        <f t="shared" si="183"/>
        <v>#DIV/0!</v>
      </c>
      <c r="L150" s="502"/>
      <c r="M150" s="215" t="e">
        <f>RANK(K150, K$147:$K$161)</f>
        <v>#DIV/0!</v>
      </c>
      <c r="N150" s="460"/>
      <c r="O150" s="460"/>
      <c r="P150" s="209"/>
      <c r="Q150" s="209"/>
      <c r="R150" s="214" t="e">
        <f t="shared" si="176"/>
        <v>#DIV/0!</v>
      </c>
      <c r="S150" s="211" t="e">
        <f>RANK(R150, R$147:R$161)</f>
        <v>#DIV/0!</v>
      </c>
      <c r="T150" s="501"/>
      <c r="U150" s="209"/>
      <c r="V150" s="209"/>
      <c r="W150" s="214" t="e">
        <f t="shared" si="177"/>
        <v>#DIV/0!</v>
      </c>
      <c r="X150" s="211" t="e">
        <f>RANK(W150, W$147:W$161)</f>
        <v>#DIV/0!</v>
      </c>
      <c r="Y150" s="501"/>
      <c r="Z150" s="209"/>
      <c r="AA150" s="209"/>
      <c r="AB150" s="214" t="e">
        <f t="shared" si="178"/>
        <v>#DIV/0!</v>
      </c>
      <c r="AC150" s="211" t="e">
        <f>RANK(AB150, AB$147:AB$161)</f>
        <v>#DIV/0!</v>
      </c>
      <c r="AD150" s="501"/>
      <c r="AE150" s="209"/>
      <c r="AF150" s="209"/>
      <c r="AG150" s="214" t="e">
        <f t="shared" si="179"/>
        <v>#DIV/0!</v>
      </c>
      <c r="AH150" s="211" t="e">
        <f>RANK(AG150, AG$147:AG$161)</f>
        <v>#DIV/0!</v>
      </c>
      <c r="AI150" s="501"/>
      <c r="AJ150" s="209"/>
      <c r="AK150" s="209"/>
      <c r="AL150" s="214" t="e">
        <f t="shared" si="180"/>
        <v>#DIV/0!</v>
      </c>
      <c r="AM150" s="211" t="e">
        <f>RANK(AL150, AL$147:AL$161)</f>
        <v>#DIV/0!</v>
      </c>
      <c r="AN150" s="501"/>
      <c r="AO150" s="209"/>
      <c r="AP150" s="209"/>
      <c r="AQ150" s="214" t="e">
        <f t="shared" si="181"/>
        <v>#DIV/0!</v>
      </c>
      <c r="AR150" s="211" t="e">
        <f>RANK(AQ150, AQ$147:AQ$161)</f>
        <v>#DIV/0!</v>
      </c>
      <c r="AS150" s="501"/>
      <c r="AT150" s="209"/>
      <c r="AU150" s="209"/>
      <c r="AV150" s="214" t="e">
        <f t="shared" si="182"/>
        <v>#DIV/0!</v>
      </c>
      <c r="AW150" s="211" t="e">
        <f>RANK(AV150, AV$147:AV$161)</f>
        <v>#DIV/0!</v>
      </c>
      <c r="AX150" s="501"/>
    </row>
    <row r="151" spans="2:50" ht="14.25" customHeight="1">
      <c r="B151" s="460"/>
      <c r="C151" s="209">
        <v>5</v>
      </c>
      <c r="D151" s="212"/>
      <c r="E151" s="209"/>
      <c r="F151" s="209"/>
      <c r="G151" s="214" t="e">
        <f t="shared" si="175"/>
        <v>#DIV/0!</v>
      </c>
      <c r="H151" s="501"/>
      <c r="I151" s="215" t="e">
        <f t="shared" si="183"/>
        <v>#DIV/0!</v>
      </c>
      <c r="J151" s="215" t="e">
        <f t="shared" si="183"/>
        <v>#DIV/0!</v>
      </c>
      <c r="K151" s="216" t="e">
        <f t="shared" si="183"/>
        <v>#DIV/0!</v>
      </c>
      <c r="L151" s="502"/>
      <c r="M151" s="215" t="e">
        <f>RANK(K151, K$147:$K$161)</f>
        <v>#DIV/0!</v>
      </c>
      <c r="N151" s="460"/>
      <c r="O151" s="460"/>
      <c r="P151" s="209"/>
      <c r="Q151" s="209"/>
      <c r="R151" s="214" t="e">
        <f t="shared" si="176"/>
        <v>#DIV/0!</v>
      </c>
      <c r="S151" s="211" t="e">
        <f t="shared" si="184"/>
        <v>#DIV/0!</v>
      </c>
      <c r="T151" s="501"/>
      <c r="U151" s="209"/>
      <c r="V151" s="209"/>
      <c r="W151" s="214" t="e">
        <f t="shared" si="177"/>
        <v>#DIV/0!</v>
      </c>
      <c r="X151" s="211" t="e">
        <f t="shared" si="185"/>
        <v>#DIV/0!</v>
      </c>
      <c r="Y151" s="501"/>
      <c r="Z151" s="209"/>
      <c r="AA151" s="209"/>
      <c r="AB151" s="214" t="e">
        <f t="shared" si="178"/>
        <v>#DIV/0!</v>
      </c>
      <c r="AC151" s="211" t="e">
        <f t="shared" si="186"/>
        <v>#DIV/0!</v>
      </c>
      <c r="AD151" s="501"/>
      <c r="AE151" s="209"/>
      <c r="AF151" s="209"/>
      <c r="AG151" s="214" t="e">
        <f t="shared" si="179"/>
        <v>#DIV/0!</v>
      </c>
      <c r="AH151" s="211" t="e">
        <f t="shared" si="187"/>
        <v>#DIV/0!</v>
      </c>
      <c r="AI151" s="501"/>
      <c r="AJ151" s="209"/>
      <c r="AK151" s="209"/>
      <c r="AL151" s="214" t="e">
        <f t="shared" si="180"/>
        <v>#DIV/0!</v>
      </c>
      <c r="AM151" s="211" t="e">
        <f t="shared" si="188"/>
        <v>#DIV/0!</v>
      </c>
      <c r="AN151" s="501"/>
      <c r="AO151" s="209"/>
      <c r="AP151" s="209"/>
      <c r="AQ151" s="214" t="e">
        <f t="shared" si="181"/>
        <v>#DIV/0!</v>
      </c>
      <c r="AR151" s="211" t="e">
        <f t="shared" si="189"/>
        <v>#DIV/0!</v>
      </c>
      <c r="AS151" s="501"/>
      <c r="AT151" s="209"/>
      <c r="AU151" s="209"/>
      <c r="AV151" s="214" t="e">
        <f t="shared" si="182"/>
        <v>#DIV/0!</v>
      </c>
      <c r="AW151" s="211" t="e">
        <f t="shared" si="190"/>
        <v>#DIV/0!</v>
      </c>
      <c r="AX151" s="501"/>
    </row>
    <row r="152" spans="2:50" ht="14.25" customHeight="1">
      <c r="B152" s="460"/>
      <c r="C152" s="209">
        <v>6</v>
      </c>
      <c r="D152" s="212"/>
      <c r="E152" s="209"/>
      <c r="F152" s="209"/>
      <c r="G152" s="214" t="e">
        <f t="shared" si="175"/>
        <v>#DIV/0!</v>
      </c>
      <c r="H152" s="501"/>
      <c r="I152" s="215" t="e">
        <f t="shared" si="183"/>
        <v>#DIV/0!</v>
      </c>
      <c r="J152" s="215" t="e">
        <f t="shared" si="183"/>
        <v>#DIV/0!</v>
      </c>
      <c r="K152" s="216" t="e">
        <f t="shared" si="183"/>
        <v>#DIV/0!</v>
      </c>
      <c r="L152" s="502"/>
      <c r="M152" s="215" t="e">
        <f>RANK(K152, K$147:$K$161)</f>
        <v>#DIV/0!</v>
      </c>
      <c r="N152" s="460"/>
      <c r="O152" s="460"/>
      <c r="P152" s="209"/>
      <c r="Q152" s="209"/>
      <c r="R152" s="214" t="e">
        <f t="shared" si="176"/>
        <v>#DIV/0!</v>
      </c>
      <c r="S152" s="211" t="e">
        <f t="shared" si="184"/>
        <v>#DIV/0!</v>
      </c>
      <c r="T152" s="501"/>
      <c r="U152" s="209"/>
      <c r="V152" s="209"/>
      <c r="W152" s="214" t="e">
        <f t="shared" si="177"/>
        <v>#DIV/0!</v>
      </c>
      <c r="X152" s="211" t="e">
        <f t="shared" si="185"/>
        <v>#DIV/0!</v>
      </c>
      <c r="Y152" s="501"/>
      <c r="Z152" s="209"/>
      <c r="AA152" s="209"/>
      <c r="AB152" s="214" t="e">
        <f t="shared" si="178"/>
        <v>#DIV/0!</v>
      </c>
      <c r="AC152" s="211" t="e">
        <f t="shared" si="186"/>
        <v>#DIV/0!</v>
      </c>
      <c r="AD152" s="501"/>
      <c r="AE152" s="209"/>
      <c r="AF152" s="209"/>
      <c r="AG152" s="214" t="e">
        <f t="shared" si="179"/>
        <v>#DIV/0!</v>
      </c>
      <c r="AH152" s="211" t="e">
        <f t="shared" si="187"/>
        <v>#DIV/0!</v>
      </c>
      <c r="AI152" s="501"/>
      <c r="AJ152" s="209"/>
      <c r="AK152" s="209"/>
      <c r="AL152" s="214" t="e">
        <f t="shared" si="180"/>
        <v>#DIV/0!</v>
      </c>
      <c r="AM152" s="211" t="e">
        <f t="shared" si="188"/>
        <v>#DIV/0!</v>
      </c>
      <c r="AN152" s="501"/>
      <c r="AO152" s="209"/>
      <c r="AP152" s="209"/>
      <c r="AQ152" s="214" t="e">
        <f t="shared" si="181"/>
        <v>#DIV/0!</v>
      </c>
      <c r="AR152" s="211" t="e">
        <f t="shared" si="189"/>
        <v>#DIV/0!</v>
      </c>
      <c r="AS152" s="501"/>
      <c r="AT152" s="209"/>
      <c r="AU152" s="209"/>
      <c r="AV152" s="214" t="e">
        <f t="shared" si="182"/>
        <v>#DIV/0!</v>
      </c>
      <c r="AW152" s="211" t="e">
        <f t="shared" si="190"/>
        <v>#DIV/0!</v>
      </c>
      <c r="AX152" s="501"/>
    </row>
    <row r="153" spans="2:50" ht="14.25" customHeight="1">
      <c r="B153" s="460"/>
      <c r="C153" s="209">
        <v>7</v>
      </c>
      <c r="D153" s="212"/>
      <c r="E153" s="209"/>
      <c r="F153" s="209"/>
      <c r="G153" s="214" t="e">
        <f t="shared" si="175"/>
        <v>#DIV/0!</v>
      </c>
      <c r="H153" s="501"/>
      <c r="I153" s="215" t="e">
        <f t="shared" si="183"/>
        <v>#DIV/0!</v>
      </c>
      <c r="J153" s="215" t="e">
        <f t="shared" si="183"/>
        <v>#DIV/0!</v>
      </c>
      <c r="K153" s="216" t="e">
        <f t="shared" si="183"/>
        <v>#DIV/0!</v>
      </c>
      <c r="L153" s="502"/>
      <c r="M153" s="215" t="e">
        <f>RANK(K153, K$147:$K$161)</f>
        <v>#DIV/0!</v>
      </c>
      <c r="N153" s="460"/>
      <c r="O153" s="460"/>
      <c r="P153" s="209"/>
      <c r="Q153" s="209"/>
      <c r="R153" s="214" t="e">
        <f t="shared" si="176"/>
        <v>#DIV/0!</v>
      </c>
      <c r="S153" s="211" t="e">
        <f t="shared" si="184"/>
        <v>#DIV/0!</v>
      </c>
      <c r="T153" s="501"/>
      <c r="U153" s="209"/>
      <c r="V153" s="209"/>
      <c r="W153" s="214" t="e">
        <f t="shared" si="177"/>
        <v>#DIV/0!</v>
      </c>
      <c r="X153" s="211" t="e">
        <f t="shared" si="185"/>
        <v>#DIV/0!</v>
      </c>
      <c r="Y153" s="501"/>
      <c r="Z153" s="209"/>
      <c r="AA153" s="209"/>
      <c r="AB153" s="214" t="e">
        <f t="shared" si="178"/>
        <v>#DIV/0!</v>
      </c>
      <c r="AC153" s="211" t="e">
        <f t="shared" si="186"/>
        <v>#DIV/0!</v>
      </c>
      <c r="AD153" s="501"/>
      <c r="AE153" s="209"/>
      <c r="AF153" s="209"/>
      <c r="AG153" s="214" t="e">
        <f t="shared" si="179"/>
        <v>#DIV/0!</v>
      </c>
      <c r="AH153" s="211" t="e">
        <f t="shared" si="187"/>
        <v>#DIV/0!</v>
      </c>
      <c r="AI153" s="501"/>
      <c r="AJ153" s="209"/>
      <c r="AK153" s="209"/>
      <c r="AL153" s="214" t="e">
        <f t="shared" si="180"/>
        <v>#DIV/0!</v>
      </c>
      <c r="AM153" s="211" t="e">
        <f t="shared" si="188"/>
        <v>#DIV/0!</v>
      </c>
      <c r="AN153" s="501"/>
      <c r="AO153" s="209"/>
      <c r="AP153" s="209"/>
      <c r="AQ153" s="214" t="e">
        <f t="shared" si="181"/>
        <v>#DIV/0!</v>
      </c>
      <c r="AR153" s="211" t="e">
        <f t="shared" si="189"/>
        <v>#DIV/0!</v>
      </c>
      <c r="AS153" s="501"/>
      <c r="AT153" s="209"/>
      <c r="AU153" s="209"/>
      <c r="AV153" s="214" t="e">
        <f t="shared" si="182"/>
        <v>#DIV/0!</v>
      </c>
      <c r="AW153" s="211" t="e">
        <f t="shared" si="190"/>
        <v>#DIV/0!</v>
      </c>
      <c r="AX153" s="501"/>
    </row>
    <row r="154" spans="2:50" ht="14.25" customHeight="1">
      <c r="B154" s="460"/>
      <c r="C154" s="209">
        <v>8</v>
      </c>
      <c r="D154" s="212"/>
      <c r="E154" s="209"/>
      <c r="F154" s="209"/>
      <c r="G154" s="214" t="e">
        <f t="shared" si="175"/>
        <v>#DIV/0!</v>
      </c>
      <c r="H154" s="501"/>
      <c r="I154" s="215" t="e">
        <f t="shared" si="183"/>
        <v>#DIV/0!</v>
      </c>
      <c r="J154" s="215" t="e">
        <f t="shared" si="183"/>
        <v>#DIV/0!</v>
      </c>
      <c r="K154" s="216" t="e">
        <f t="shared" si="183"/>
        <v>#DIV/0!</v>
      </c>
      <c r="L154" s="502"/>
      <c r="M154" s="215" t="e">
        <f>RANK(K154, K$147:$K$161)</f>
        <v>#DIV/0!</v>
      </c>
      <c r="N154" s="460"/>
      <c r="O154" s="460"/>
      <c r="P154" s="209"/>
      <c r="Q154" s="209"/>
      <c r="R154" s="214" t="e">
        <f t="shared" si="176"/>
        <v>#DIV/0!</v>
      </c>
      <c r="S154" s="211" t="e">
        <f t="shared" si="184"/>
        <v>#DIV/0!</v>
      </c>
      <c r="T154" s="501"/>
      <c r="U154" s="209"/>
      <c r="V154" s="209"/>
      <c r="W154" s="214" t="e">
        <f t="shared" si="177"/>
        <v>#DIV/0!</v>
      </c>
      <c r="X154" s="211" t="e">
        <f t="shared" si="185"/>
        <v>#DIV/0!</v>
      </c>
      <c r="Y154" s="501"/>
      <c r="Z154" s="209"/>
      <c r="AA154" s="209"/>
      <c r="AB154" s="214" t="e">
        <f t="shared" si="178"/>
        <v>#DIV/0!</v>
      </c>
      <c r="AC154" s="211" t="e">
        <f t="shared" si="186"/>
        <v>#DIV/0!</v>
      </c>
      <c r="AD154" s="501"/>
      <c r="AE154" s="209"/>
      <c r="AF154" s="209"/>
      <c r="AG154" s="214" t="e">
        <f t="shared" si="179"/>
        <v>#DIV/0!</v>
      </c>
      <c r="AH154" s="211" t="e">
        <f t="shared" si="187"/>
        <v>#DIV/0!</v>
      </c>
      <c r="AI154" s="501"/>
      <c r="AJ154" s="209"/>
      <c r="AK154" s="209"/>
      <c r="AL154" s="214" t="e">
        <f t="shared" si="180"/>
        <v>#DIV/0!</v>
      </c>
      <c r="AM154" s="211" t="e">
        <f t="shared" si="188"/>
        <v>#DIV/0!</v>
      </c>
      <c r="AN154" s="501"/>
      <c r="AO154" s="209"/>
      <c r="AP154" s="209"/>
      <c r="AQ154" s="214" t="e">
        <f t="shared" si="181"/>
        <v>#DIV/0!</v>
      </c>
      <c r="AR154" s="211" t="e">
        <f t="shared" si="189"/>
        <v>#DIV/0!</v>
      </c>
      <c r="AS154" s="501"/>
      <c r="AT154" s="209"/>
      <c r="AU154" s="209"/>
      <c r="AV154" s="214" t="e">
        <f t="shared" si="182"/>
        <v>#DIV/0!</v>
      </c>
      <c r="AW154" s="211" t="e">
        <f t="shared" si="190"/>
        <v>#DIV/0!</v>
      </c>
      <c r="AX154" s="501"/>
    </row>
    <row r="155" spans="2:50" ht="14.25" customHeight="1">
      <c r="B155" s="460"/>
      <c r="C155" s="209">
        <v>9</v>
      </c>
      <c r="D155" s="212"/>
      <c r="E155" s="209"/>
      <c r="F155" s="209"/>
      <c r="G155" s="214" t="e">
        <f t="shared" si="175"/>
        <v>#DIV/0!</v>
      </c>
      <c r="H155" s="501"/>
      <c r="I155" s="215" t="e">
        <f t="shared" si="183"/>
        <v>#DIV/0!</v>
      </c>
      <c r="J155" s="215" t="e">
        <f t="shared" si="183"/>
        <v>#DIV/0!</v>
      </c>
      <c r="K155" s="216" t="e">
        <f t="shared" si="183"/>
        <v>#DIV/0!</v>
      </c>
      <c r="L155" s="502"/>
      <c r="M155" s="215" t="e">
        <f>RANK(K155, K$147:$K$161)</f>
        <v>#DIV/0!</v>
      </c>
      <c r="N155" s="460"/>
      <c r="O155" s="460"/>
      <c r="P155" s="209"/>
      <c r="Q155" s="209"/>
      <c r="R155" s="214" t="e">
        <f t="shared" si="176"/>
        <v>#DIV/0!</v>
      </c>
      <c r="S155" s="211" t="e">
        <f t="shared" si="184"/>
        <v>#DIV/0!</v>
      </c>
      <c r="T155" s="501"/>
      <c r="U155" s="209"/>
      <c r="V155" s="209"/>
      <c r="W155" s="214" t="e">
        <f t="shared" si="177"/>
        <v>#DIV/0!</v>
      </c>
      <c r="X155" s="211" t="e">
        <f t="shared" si="185"/>
        <v>#DIV/0!</v>
      </c>
      <c r="Y155" s="501"/>
      <c r="Z155" s="209"/>
      <c r="AA155" s="209"/>
      <c r="AB155" s="214" t="e">
        <f t="shared" si="178"/>
        <v>#DIV/0!</v>
      </c>
      <c r="AC155" s="211" t="e">
        <f t="shared" si="186"/>
        <v>#DIV/0!</v>
      </c>
      <c r="AD155" s="501"/>
      <c r="AE155" s="209"/>
      <c r="AF155" s="209"/>
      <c r="AG155" s="214" t="e">
        <f t="shared" si="179"/>
        <v>#DIV/0!</v>
      </c>
      <c r="AH155" s="211" t="e">
        <f t="shared" si="187"/>
        <v>#DIV/0!</v>
      </c>
      <c r="AI155" s="501"/>
      <c r="AJ155" s="209"/>
      <c r="AK155" s="209"/>
      <c r="AL155" s="214" t="e">
        <f t="shared" si="180"/>
        <v>#DIV/0!</v>
      </c>
      <c r="AM155" s="211" t="e">
        <f t="shared" si="188"/>
        <v>#DIV/0!</v>
      </c>
      <c r="AN155" s="501"/>
      <c r="AO155" s="209"/>
      <c r="AP155" s="209"/>
      <c r="AQ155" s="214" t="e">
        <f t="shared" si="181"/>
        <v>#DIV/0!</v>
      </c>
      <c r="AR155" s="211" t="e">
        <f t="shared" si="189"/>
        <v>#DIV/0!</v>
      </c>
      <c r="AS155" s="501"/>
      <c r="AT155" s="209"/>
      <c r="AU155" s="209"/>
      <c r="AV155" s="214" t="e">
        <f t="shared" si="182"/>
        <v>#DIV/0!</v>
      </c>
      <c r="AW155" s="211" t="e">
        <f t="shared" si="190"/>
        <v>#DIV/0!</v>
      </c>
      <c r="AX155" s="501"/>
    </row>
    <row r="156" spans="2:50" ht="14.25" customHeight="1">
      <c r="B156" s="460"/>
      <c r="C156" s="209">
        <v>10</v>
      </c>
      <c r="D156" s="212"/>
      <c r="E156" s="209"/>
      <c r="F156" s="209"/>
      <c r="G156" s="214" t="e">
        <f t="shared" si="175"/>
        <v>#DIV/0!</v>
      </c>
      <c r="H156" s="501"/>
      <c r="I156" s="215" t="e">
        <f t="shared" si="183"/>
        <v>#DIV/0!</v>
      </c>
      <c r="J156" s="215" t="e">
        <f t="shared" si="183"/>
        <v>#DIV/0!</v>
      </c>
      <c r="K156" s="216" t="e">
        <f t="shared" si="183"/>
        <v>#DIV/0!</v>
      </c>
      <c r="L156" s="502"/>
      <c r="M156" s="215" t="e">
        <f>RANK(K156, K$147:$K$161)</f>
        <v>#DIV/0!</v>
      </c>
      <c r="N156" s="460"/>
      <c r="O156" s="460"/>
      <c r="P156" s="209"/>
      <c r="Q156" s="209"/>
      <c r="R156" s="214" t="e">
        <f t="shared" si="176"/>
        <v>#DIV/0!</v>
      </c>
      <c r="S156" s="211" t="e">
        <f t="shared" si="184"/>
        <v>#DIV/0!</v>
      </c>
      <c r="T156" s="501"/>
      <c r="U156" s="209"/>
      <c r="V156" s="209"/>
      <c r="W156" s="214" t="e">
        <f t="shared" si="177"/>
        <v>#DIV/0!</v>
      </c>
      <c r="X156" s="211" t="e">
        <f t="shared" si="185"/>
        <v>#DIV/0!</v>
      </c>
      <c r="Y156" s="501"/>
      <c r="Z156" s="209"/>
      <c r="AA156" s="209"/>
      <c r="AB156" s="214" t="e">
        <f t="shared" si="178"/>
        <v>#DIV/0!</v>
      </c>
      <c r="AC156" s="211" t="e">
        <f t="shared" si="186"/>
        <v>#DIV/0!</v>
      </c>
      <c r="AD156" s="501"/>
      <c r="AE156" s="209"/>
      <c r="AF156" s="209"/>
      <c r="AG156" s="214" t="e">
        <f t="shared" si="179"/>
        <v>#DIV/0!</v>
      </c>
      <c r="AH156" s="211" t="e">
        <f t="shared" si="187"/>
        <v>#DIV/0!</v>
      </c>
      <c r="AI156" s="501"/>
      <c r="AJ156" s="209"/>
      <c r="AK156" s="209"/>
      <c r="AL156" s="214" t="e">
        <f t="shared" si="180"/>
        <v>#DIV/0!</v>
      </c>
      <c r="AM156" s="211" t="e">
        <f t="shared" si="188"/>
        <v>#DIV/0!</v>
      </c>
      <c r="AN156" s="501"/>
      <c r="AO156" s="209"/>
      <c r="AP156" s="209"/>
      <c r="AQ156" s="214" t="e">
        <f t="shared" si="181"/>
        <v>#DIV/0!</v>
      </c>
      <c r="AR156" s="211" t="e">
        <f t="shared" si="189"/>
        <v>#DIV/0!</v>
      </c>
      <c r="AS156" s="501"/>
      <c r="AT156" s="209"/>
      <c r="AU156" s="209"/>
      <c r="AV156" s="214" t="e">
        <f t="shared" si="182"/>
        <v>#DIV/0!</v>
      </c>
      <c r="AW156" s="211" t="e">
        <f t="shared" si="190"/>
        <v>#DIV/0!</v>
      </c>
      <c r="AX156" s="501"/>
    </row>
    <row r="157" spans="2:50" ht="14.25" customHeight="1">
      <c r="B157" s="460"/>
      <c r="C157" s="209">
        <v>11</v>
      </c>
      <c r="D157" s="212"/>
      <c r="E157" s="209"/>
      <c r="F157" s="209"/>
      <c r="G157" s="214" t="e">
        <f t="shared" si="175"/>
        <v>#DIV/0!</v>
      </c>
      <c r="H157" s="501"/>
      <c r="I157" s="215" t="e">
        <f t="shared" si="183"/>
        <v>#DIV/0!</v>
      </c>
      <c r="J157" s="215" t="e">
        <f t="shared" si="183"/>
        <v>#DIV/0!</v>
      </c>
      <c r="K157" s="216" t="e">
        <f t="shared" si="183"/>
        <v>#DIV/0!</v>
      </c>
      <c r="L157" s="502"/>
      <c r="M157" s="215" t="e">
        <f>RANK(K157, K$147:$K$161)</f>
        <v>#DIV/0!</v>
      </c>
      <c r="N157" s="460"/>
      <c r="O157" s="460"/>
      <c r="P157" s="209"/>
      <c r="Q157" s="209"/>
      <c r="R157" s="214" t="e">
        <f t="shared" si="176"/>
        <v>#DIV/0!</v>
      </c>
      <c r="S157" s="211" t="e">
        <f t="shared" si="184"/>
        <v>#DIV/0!</v>
      </c>
      <c r="T157" s="501"/>
      <c r="U157" s="209"/>
      <c r="V157" s="209"/>
      <c r="W157" s="214" t="e">
        <f t="shared" si="177"/>
        <v>#DIV/0!</v>
      </c>
      <c r="X157" s="211" t="e">
        <f t="shared" si="185"/>
        <v>#DIV/0!</v>
      </c>
      <c r="Y157" s="501"/>
      <c r="Z157" s="209"/>
      <c r="AA157" s="209"/>
      <c r="AB157" s="214" t="e">
        <f t="shared" si="178"/>
        <v>#DIV/0!</v>
      </c>
      <c r="AC157" s="211" t="e">
        <f t="shared" si="186"/>
        <v>#DIV/0!</v>
      </c>
      <c r="AD157" s="501"/>
      <c r="AE157" s="209"/>
      <c r="AF157" s="209"/>
      <c r="AG157" s="214" t="e">
        <f t="shared" si="179"/>
        <v>#DIV/0!</v>
      </c>
      <c r="AH157" s="211" t="e">
        <f t="shared" si="187"/>
        <v>#DIV/0!</v>
      </c>
      <c r="AI157" s="501"/>
      <c r="AJ157" s="209"/>
      <c r="AK157" s="209"/>
      <c r="AL157" s="214" t="e">
        <f t="shared" si="180"/>
        <v>#DIV/0!</v>
      </c>
      <c r="AM157" s="211" t="e">
        <f t="shared" si="188"/>
        <v>#DIV/0!</v>
      </c>
      <c r="AN157" s="501"/>
      <c r="AO157" s="209"/>
      <c r="AP157" s="209"/>
      <c r="AQ157" s="214" t="e">
        <f t="shared" si="181"/>
        <v>#DIV/0!</v>
      </c>
      <c r="AR157" s="211" t="e">
        <f t="shared" si="189"/>
        <v>#DIV/0!</v>
      </c>
      <c r="AS157" s="501"/>
      <c r="AT157" s="209"/>
      <c r="AU157" s="209"/>
      <c r="AV157" s="214" t="e">
        <f t="shared" si="182"/>
        <v>#DIV/0!</v>
      </c>
      <c r="AW157" s="211" t="e">
        <f t="shared" si="190"/>
        <v>#DIV/0!</v>
      </c>
      <c r="AX157" s="501"/>
    </row>
    <row r="158" spans="2:50" ht="14.25" customHeight="1">
      <c r="B158" s="460"/>
      <c r="C158" s="209">
        <v>12</v>
      </c>
      <c r="D158" s="212"/>
      <c r="E158" s="209"/>
      <c r="F158" s="209"/>
      <c r="G158" s="214" t="e">
        <f t="shared" si="175"/>
        <v>#DIV/0!</v>
      </c>
      <c r="H158" s="501"/>
      <c r="I158" s="215" t="e">
        <f t="shared" si="183"/>
        <v>#DIV/0!</v>
      </c>
      <c r="J158" s="215" t="e">
        <f t="shared" si="183"/>
        <v>#DIV/0!</v>
      </c>
      <c r="K158" s="216" t="e">
        <f t="shared" si="183"/>
        <v>#DIV/0!</v>
      </c>
      <c r="L158" s="502"/>
      <c r="M158" s="215" t="e">
        <f>RANK(K158, K$147:$K$161)</f>
        <v>#DIV/0!</v>
      </c>
      <c r="N158" s="460"/>
      <c r="O158" s="460"/>
      <c r="P158" s="209"/>
      <c r="Q158" s="209"/>
      <c r="R158" s="214" t="e">
        <f t="shared" si="176"/>
        <v>#DIV/0!</v>
      </c>
      <c r="S158" s="211" t="e">
        <f t="shared" si="184"/>
        <v>#DIV/0!</v>
      </c>
      <c r="T158" s="501"/>
      <c r="U158" s="209"/>
      <c r="V158" s="209"/>
      <c r="W158" s="214" t="e">
        <f t="shared" si="177"/>
        <v>#DIV/0!</v>
      </c>
      <c r="X158" s="211" t="e">
        <f t="shared" si="185"/>
        <v>#DIV/0!</v>
      </c>
      <c r="Y158" s="501"/>
      <c r="Z158" s="209"/>
      <c r="AA158" s="209"/>
      <c r="AB158" s="214" t="e">
        <f t="shared" si="178"/>
        <v>#DIV/0!</v>
      </c>
      <c r="AC158" s="211" t="e">
        <f t="shared" si="186"/>
        <v>#DIV/0!</v>
      </c>
      <c r="AD158" s="501"/>
      <c r="AE158" s="209"/>
      <c r="AF158" s="209"/>
      <c r="AG158" s="214" t="e">
        <f t="shared" si="179"/>
        <v>#DIV/0!</v>
      </c>
      <c r="AH158" s="211" t="e">
        <f t="shared" si="187"/>
        <v>#DIV/0!</v>
      </c>
      <c r="AI158" s="501"/>
      <c r="AJ158" s="209"/>
      <c r="AK158" s="209"/>
      <c r="AL158" s="214" t="e">
        <f t="shared" si="180"/>
        <v>#DIV/0!</v>
      </c>
      <c r="AM158" s="211" t="e">
        <f t="shared" si="188"/>
        <v>#DIV/0!</v>
      </c>
      <c r="AN158" s="501"/>
      <c r="AO158" s="209"/>
      <c r="AP158" s="209"/>
      <c r="AQ158" s="214" t="e">
        <f t="shared" si="181"/>
        <v>#DIV/0!</v>
      </c>
      <c r="AR158" s="211" t="e">
        <f t="shared" si="189"/>
        <v>#DIV/0!</v>
      </c>
      <c r="AS158" s="501"/>
      <c r="AT158" s="209"/>
      <c r="AU158" s="209"/>
      <c r="AV158" s="214" t="e">
        <f t="shared" si="182"/>
        <v>#DIV/0!</v>
      </c>
      <c r="AW158" s="211" t="e">
        <f t="shared" si="190"/>
        <v>#DIV/0!</v>
      </c>
      <c r="AX158" s="501"/>
    </row>
    <row r="159" spans="2:50" ht="14.25" customHeight="1">
      <c r="B159" s="460"/>
      <c r="C159" s="209">
        <v>13</v>
      </c>
      <c r="D159" s="212"/>
      <c r="E159" s="209"/>
      <c r="F159" s="209"/>
      <c r="G159" s="214" t="e">
        <f t="shared" si="175"/>
        <v>#DIV/0!</v>
      </c>
      <c r="H159" s="501"/>
      <c r="I159" s="215" t="e">
        <f t="shared" si="183"/>
        <v>#DIV/0!</v>
      </c>
      <c r="J159" s="215" t="e">
        <f t="shared" si="183"/>
        <v>#DIV/0!</v>
      </c>
      <c r="K159" s="216" t="e">
        <f t="shared" si="183"/>
        <v>#DIV/0!</v>
      </c>
      <c r="L159" s="502"/>
      <c r="M159" s="215" t="e">
        <f>RANK(K159, K$147:$K$161)</f>
        <v>#DIV/0!</v>
      </c>
      <c r="N159" s="460"/>
      <c r="O159" s="460"/>
      <c r="P159" s="209"/>
      <c r="Q159" s="209"/>
      <c r="R159" s="214" t="e">
        <f t="shared" si="176"/>
        <v>#DIV/0!</v>
      </c>
      <c r="S159" s="211" t="e">
        <f t="shared" si="184"/>
        <v>#DIV/0!</v>
      </c>
      <c r="T159" s="501"/>
      <c r="U159" s="209"/>
      <c r="V159" s="209"/>
      <c r="W159" s="214" t="e">
        <f t="shared" si="177"/>
        <v>#DIV/0!</v>
      </c>
      <c r="X159" s="211" t="e">
        <f t="shared" si="185"/>
        <v>#DIV/0!</v>
      </c>
      <c r="Y159" s="501"/>
      <c r="Z159" s="209"/>
      <c r="AA159" s="209"/>
      <c r="AB159" s="214" t="e">
        <f t="shared" si="178"/>
        <v>#DIV/0!</v>
      </c>
      <c r="AC159" s="211" t="e">
        <f t="shared" si="186"/>
        <v>#DIV/0!</v>
      </c>
      <c r="AD159" s="501"/>
      <c r="AE159" s="209"/>
      <c r="AF159" s="209"/>
      <c r="AG159" s="214" t="e">
        <f t="shared" si="179"/>
        <v>#DIV/0!</v>
      </c>
      <c r="AH159" s="211" t="e">
        <f t="shared" si="187"/>
        <v>#DIV/0!</v>
      </c>
      <c r="AI159" s="501"/>
      <c r="AJ159" s="209"/>
      <c r="AK159" s="209"/>
      <c r="AL159" s="214" t="e">
        <f t="shared" si="180"/>
        <v>#DIV/0!</v>
      </c>
      <c r="AM159" s="211" t="e">
        <f t="shared" si="188"/>
        <v>#DIV/0!</v>
      </c>
      <c r="AN159" s="501"/>
      <c r="AO159" s="209"/>
      <c r="AP159" s="209"/>
      <c r="AQ159" s="214" t="e">
        <f t="shared" si="181"/>
        <v>#DIV/0!</v>
      </c>
      <c r="AR159" s="211" t="e">
        <f t="shared" si="189"/>
        <v>#DIV/0!</v>
      </c>
      <c r="AS159" s="501"/>
      <c r="AT159" s="209"/>
      <c r="AU159" s="209"/>
      <c r="AV159" s="214" t="e">
        <f t="shared" si="182"/>
        <v>#DIV/0!</v>
      </c>
      <c r="AW159" s="211" t="e">
        <f t="shared" si="190"/>
        <v>#DIV/0!</v>
      </c>
      <c r="AX159" s="501"/>
    </row>
    <row r="160" spans="2:50" ht="14.25" customHeight="1">
      <c r="B160" s="460"/>
      <c r="C160" s="209">
        <v>14</v>
      </c>
      <c r="D160" s="212"/>
      <c r="E160" s="209"/>
      <c r="F160" s="209"/>
      <c r="G160" s="214" t="e">
        <f t="shared" si="175"/>
        <v>#DIV/0!</v>
      </c>
      <c r="H160" s="501"/>
      <c r="I160" s="215" t="e">
        <f t="shared" si="183"/>
        <v>#DIV/0!</v>
      </c>
      <c r="J160" s="215" t="e">
        <f t="shared" si="183"/>
        <v>#DIV/0!</v>
      </c>
      <c r="K160" s="216" t="e">
        <f t="shared" si="183"/>
        <v>#DIV/0!</v>
      </c>
      <c r="L160" s="502"/>
      <c r="M160" s="215" t="e">
        <f>RANK(K160, K$147:$K$161)</f>
        <v>#DIV/0!</v>
      </c>
      <c r="N160" s="460"/>
      <c r="O160" s="460"/>
      <c r="P160" s="209"/>
      <c r="Q160" s="209"/>
      <c r="R160" s="214" t="e">
        <f t="shared" si="176"/>
        <v>#DIV/0!</v>
      </c>
      <c r="S160" s="211" t="e">
        <f t="shared" si="184"/>
        <v>#DIV/0!</v>
      </c>
      <c r="T160" s="501"/>
      <c r="U160" s="209"/>
      <c r="V160" s="209"/>
      <c r="W160" s="214" t="e">
        <f t="shared" si="177"/>
        <v>#DIV/0!</v>
      </c>
      <c r="X160" s="211" t="e">
        <f t="shared" si="185"/>
        <v>#DIV/0!</v>
      </c>
      <c r="Y160" s="501"/>
      <c r="Z160" s="209"/>
      <c r="AA160" s="209"/>
      <c r="AB160" s="214" t="e">
        <f t="shared" si="178"/>
        <v>#DIV/0!</v>
      </c>
      <c r="AC160" s="211" t="e">
        <f t="shared" si="186"/>
        <v>#DIV/0!</v>
      </c>
      <c r="AD160" s="501"/>
      <c r="AE160" s="209"/>
      <c r="AF160" s="209"/>
      <c r="AG160" s="214" t="e">
        <f t="shared" si="179"/>
        <v>#DIV/0!</v>
      </c>
      <c r="AH160" s="211" t="e">
        <f t="shared" si="187"/>
        <v>#DIV/0!</v>
      </c>
      <c r="AI160" s="501"/>
      <c r="AJ160" s="209"/>
      <c r="AK160" s="209"/>
      <c r="AL160" s="214" t="e">
        <f t="shared" si="180"/>
        <v>#DIV/0!</v>
      </c>
      <c r="AM160" s="211" t="e">
        <f t="shared" si="188"/>
        <v>#DIV/0!</v>
      </c>
      <c r="AN160" s="501"/>
      <c r="AO160" s="209"/>
      <c r="AP160" s="209"/>
      <c r="AQ160" s="214" t="e">
        <f t="shared" si="181"/>
        <v>#DIV/0!</v>
      </c>
      <c r="AR160" s="211" t="e">
        <f t="shared" si="189"/>
        <v>#DIV/0!</v>
      </c>
      <c r="AS160" s="501"/>
      <c r="AT160" s="209"/>
      <c r="AU160" s="209"/>
      <c r="AV160" s="214" t="e">
        <f t="shared" si="182"/>
        <v>#DIV/0!</v>
      </c>
      <c r="AW160" s="211" t="e">
        <f t="shared" si="190"/>
        <v>#DIV/0!</v>
      </c>
      <c r="AX160" s="501"/>
    </row>
    <row r="161" spans="2:50" ht="14.25" customHeight="1">
      <c r="B161" s="460"/>
      <c r="C161" s="209">
        <v>15</v>
      </c>
      <c r="D161" s="212"/>
      <c r="E161" s="209"/>
      <c r="F161" s="209"/>
      <c r="G161" s="214" t="e">
        <f t="shared" si="175"/>
        <v>#DIV/0!</v>
      </c>
      <c r="H161" s="501"/>
      <c r="I161" s="215" t="e">
        <f t="shared" si="183"/>
        <v>#DIV/0!</v>
      </c>
      <c r="J161" s="215" t="e">
        <f t="shared" si="183"/>
        <v>#DIV/0!</v>
      </c>
      <c r="K161" s="216" t="e">
        <f t="shared" si="183"/>
        <v>#DIV/0!</v>
      </c>
      <c r="L161" s="502"/>
      <c r="M161" s="215" t="e">
        <f>RANK(K161, K$147:$K$161)</f>
        <v>#DIV/0!</v>
      </c>
      <c r="N161" s="460"/>
      <c r="O161" s="460"/>
      <c r="P161" s="209"/>
      <c r="Q161" s="213"/>
      <c r="R161" s="214" t="e">
        <f>Q161/P161</f>
        <v>#DIV/0!</v>
      </c>
      <c r="S161" s="211" t="e">
        <f t="shared" si="184"/>
        <v>#DIV/0!</v>
      </c>
      <c r="T161" s="501"/>
      <c r="U161" s="209"/>
      <c r="V161" s="209"/>
      <c r="W161" s="214" t="e">
        <f>V161/U161</f>
        <v>#DIV/0!</v>
      </c>
      <c r="X161" s="211" t="e">
        <f t="shared" si="185"/>
        <v>#DIV/0!</v>
      </c>
      <c r="Y161" s="501"/>
      <c r="Z161" s="209"/>
      <c r="AA161" s="209"/>
      <c r="AB161" s="214" t="e">
        <f>AA161/Z161</f>
        <v>#DIV/0!</v>
      </c>
      <c r="AC161" s="211" t="e">
        <f t="shared" si="186"/>
        <v>#DIV/0!</v>
      </c>
      <c r="AD161" s="501"/>
      <c r="AE161" s="209"/>
      <c r="AF161" s="209"/>
      <c r="AG161" s="214" t="e">
        <f>AF161/AE161</f>
        <v>#DIV/0!</v>
      </c>
      <c r="AH161" s="211" t="e">
        <f t="shared" si="187"/>
        <v>#DIV/0!</v>
      </c>
      <c r="AI161" s="501"/>
      <c r="AJ161" s="209"/>
      <c r="AK161" s="209"/>
      <c r="AL161" s="214" t="e">
        <f>AK161/AJ161</f>
        <v>#DIV/0!</v>
      </c>
      <c r="AM161" s="211" t="e">
        <f t="shared" si="188"/>
        <v>#DIV/0!</v>
      </c>
      <c r="AN161" s="501"/>
      <c r="AO161" s="209"/>
      <c r="AP161" s="209"/>
      <c r="AQ161" s="214" t="e">
        <f>AP161/AO161</f>
        <v>#DIV/0!</v>
      </c>
      <c r="AR161" s="211" t="e">
        <f t="shared" si="189"/>
        <v>#DIV/0!</v>
      </c>
      <c r="AS161" s="501"/>
      <c r="AT161" s="209"/>
      <c r="AU161" s="209"/>
      <c r="AV161" s="214" t="e">
        <f>AU161/AT161</f>
        <v>#DIV/0!</v>
      </c>
      <c r="AW161" s="211" t="e">
        <f t="shared" si="190"/>
        <v>#DIV/0!</v>
      </c>
      <c r="AX161" s="501"/>
    </row>
    <row r="162" spans="2:50" ht="14.25" customHeight="1" collapsed="1">
      <c r="B162" s="503" t="s">
        <v>210</v>
      </c>
      <c r="C162" s="503"/>
      <c r="D162" s="503"/>
      <c r="E162" s="503"/>
      <c r="F162" s="503"/>
      <c r="G162" s="503"/>
      <c r="H162" s="503"/>
      <c r="I162" s="503"/>
      <c r="J162" s="503"/>
      <c r="K162" s="503"/>
      <c r="L162" s="503"/>
      <c r="M162" s="504"/>
      <c r="N162" s="521" t="s">
        <v>128</v>
      </c>
      <c r="O162" s="521" t="s">
        <v>77</v>
      </c>
      <c r="P162" s="559">
        <f>AT142+1</f>
        <v>45923</v>
      </c>
      <c r="Q162" s="560"/>
      <c r="R162" s="560"/>
      <c r="S162" s="560"/>
      <c r="T162" s="560"/>
      <c r="U162" s="561">
        <f>P162+1</f>
        <v>45924</v>
      </c>
      <c r="V162" s="562"/>
      <c r="W162" s="562"/>
      <c r="X162" s="562"/>
      <c r="Y162" s="562"/>
      <c r="Z162" s="559">
        <f t="shared" ref="Z162" si="191">U162+1</f>
        <v>45925</v>
      </c>
      <c r="AA162" s="560"/>
      <c r="AB162" s="560"/>
      <c r="AC162" s="560"/>
      <c r="AD162" s="560"/>
      <c r="AE162" s="561">
        <f t="shared" ref="AE162" si="192">Z162+1</f>
        <v>45926</v>
      </c>
      <c r="AF162" s="562"/>
      <c r="AG162" s="562"/>
      <c r="AH162" s="562"/>
      <c r="AI162" s="562"/>
      <c r="AJ162" s="563">
        <f t="shared" ref="AJ162" si="193">AE162+1</f>
        <v>45927</v>
      </c>
      <c r="AK162" s="564"/>
      <c r="AL162" s="564"/>
      <c r="AM162" s="564"/>
      <c r="AN162" s="565"/>
      <c r="AO162" s="561">
        <f t="shared" ref="AO162" si="194">AJ162+1</f>
        <v>45928</v>
      </c>
      <c r="AP162" s="562"/>
      <c r="AQ162" s="562"/>
      <c r="AR162" s="562"/>
      <c r="AS162" s="562"/>
      <c r="AT162" s="563">
        <f t="shared" ref="AT162" si="195">AO162+1</f>
        <v>45929</v>
      </c>
      <c r="AU162" s="564"/>
      <c r="AV162" s="564"/>
      <c r="AW162" s="564"/>
      <c r="AX162" s="565"/>
    </row>
    <row r="163" spans="2:50" ht="14.25" customHeight="1">
      <c r="B163" s="505"/>
      <c r="C163" s="505"/>
      <c r="D163" s="505"/>
      <c r="E163" s="505"/>
      <c r="F163" s="505"/>
      <c r="G163" s="505"/>
      <c r="H163" s="505"/>
      <c r="I163" s="505"/>
      <c r="J163" s="505"/>
      <c r="K163" s="505"/>
      <c r="L163" s="505"/>
      <c r="M163" s="506"/>
      <c r="N163" s="523"/>
      <c r="O163" s="523"/>
      <c r="P163" s="566">
        <f>P162</f>
        <v>45923</v>
      </c>
      <c r="Q163" s="566"/>
      <c r="R163" s="566"/>
      <c r="S163" s="566"/>
      <c r="T163" s="566"/>
      <c r="U163" s="567">
        <f>U162</f>
        <v>45924</v>
      </c>
      <c r="V163" s="567"/>
      <c r="W163" s="567"/>
      <c r="X163" s="567"/>
      <c r="Y163" s="567"/>
      <c r="Z163" s="566">
        <f t="shared" ref="Z163" si="196">Z162</f>
        <v>45925</v>
      </c>
      <c r="AA163" s="566"/>
      <c r="AB163" s="566"/>
      <c r="AC163" s="566"/>
      <c r="AD163" s="566"/>
      <c r="AE163" s="567">
        <f t="shared" ref="AE163" si="197">AE162</f>
        <v>45926</v>
      </c>
      <c r="AF163" s="567"/>
      <c r="AG163" s="567"/>
      <c r="AH163" s="567"/>
      <c r="AI163" s="567"/>
      <c r="AJ163" s="568">
        <f t="shared" ref="AJ163" si="198">AJ162</f>
        <v>45927</v>
      </c>
      <c r="AK163" s="569"/>
      <c r="AL163" s="569"/>
      <c r="AM163" s="569"/>
      <c r="AN163" s="570"/>
      <c r="AO163" s="567">
        <f t="shared" ref="AO163" si="199">AO162</f>
        <v>45928</v>
      </c>
      <c r="AP163" s="567"/>
      <c r="AQ163" s="567"/>
      <c r="AR163" s="567"/>
      <c r="AS163" s="567"/>
      <c r="AT163" s="568">
        <f t="shared" ref="AT163" si="200">AT162</f>
        <v>45929</v>
      </c>
      <c r="AU163" s="569"/>
      <c r="AV163" s="569"/>
      <c r="AW163" s="569"/>
      <c r="AX163" s="570"/>
    </row>
    <row r="164" spans="2:50" ht="14.25" customHeight="1">
      <c r="B164" s="460" t="s">
        <v>129</v>
      </c>
      <c r="C164" s="460" t="s">
        <v>130</v>
      </c>
      <c r="D164" s="460"/>
      <c r="E164" s="460" t="s">
        <v>131</v>
      </c>
      <c r="F164" s="460"/>
      <c r="G164" s="460"/>
      <c r="H164" s="460" t="s">
        <v>132</v>
      </c>
      <c r="I164" s="499" t="s">
        <v>133</v>
      </c>
      <c r="J164" s="499"/>
      <c r="K164" s="499"/>
      <c r="L164" s="499" t="s">
        <v>132</v>
      </c>
      <c r="M164" s="499" t="s">
        <v>134</v>
      </c>
      <c r="N164" s="460"/>
      <c r="O164" s="460" t="s">
        <v>135</v>
      </c>
      <c r="P164" s="460" t="s">
        <v>136</v>
      </c>
      <c r="Q164" s="460"/>
      <c r="R164" s="460"/>
      <c r="S164" s="460"/>
      <c r="T164" s="460" t="s">
        <v>132</v>
      </c>
      <c r="U164" s="460" t="s">
        <v>136</v>
      </c>
      <c r="V164" s="460"/>
      <c r="W164" s="460"/>
      <c r="X164" s="460"/>
      <c r="Y164" s="460" t="s">
        <v>132</v>
      </c>
      <c r="Z164" s="460" t="s">
        <v>136</v>
      </c>
      <c r="AA164" s="460"/>
      <c r="AB164" s="460"/>
      <c r="AC164" s="460"/>
      <c r="AD164" s="460" t="s">
        <v>132</v>
      </c>
      <c r="AE164" s="460" t="s">
        <v>136</v>
      </c>
      <c r="AF164" s="460"/>
      <c r="AG164" s="460"/>
      <c r="AH164" s="460"/>
      <c r="AI164" s="460" t="s">
        <v>132</v>
      </c>
      <c r="AJ164" s="460" t="s">
        <v>136</v>
      </c>
      <c r="AK164" s="460"/>
      <c r="AL164" s="460"/>
      <c r="AM164" s="460"/>
      <c r="AN164" s="460" t="s">
        <v>132</v>
      </c>
      <c r="AO164" s="460" t="s">
        <v>136</v>
      </c>
      <c r="AP164" s="460"/>
      <c r="AQ164" s="460"/>
      <c r="AR164" s="460"/>
      <c r="AS164" s="460" t="s">
        <v>132</v>
      </c>
      <c r="AT164" s="460" t="s">
        <v>136</v>
      </c>
      <c r="AU164" s="460"/>
      <c r="AV164" s="460"/>
      <c r="AW164" s="460"/>
      <c r="AX164" s="460" t="s">
        <v>132</v>
      </c>
    </row>
    <row r="165" spans="2:50" ht="14.25" customHeight="1">
      <c r="B165" s="460"/>
      <c r="C165" s="460"/>
      <c r="D165" s="460"/>
      <c r="E165" s="460" t="s">
        <v>137</v>
      </c>
      <c r="F165" s="460"/>
      <c r="G165" s="460"/>
      <c r="H165" s="460"/>
      <c r="I165" s="499" t="s">
        <v>137</v>
      </c>
      <c r="J165" s="499"/>
      <c r="K165" s="499"/>
      <c r="L165" s="499"/>
      <c r="M165" s="499"/>
      <c r="N165" s="460"/>
      <c r="O165" s="460"/>
      <c r="P165" s="460" t="s">
        <v>138</v>
      </c>
      <c r="Q165" s="460"/>
      <c r="R165" s="460"/>
      <c r="S165" s="460"/>
      <c r="T165" s="460"/>
      <c r="U165" s="460" t="s">
        <v>138</v>
      </c>
      <c r="V165" s="460"/>
      <c r="W165" s="460"/>
      <c r="X165" s="460"/>
      <c r="Y165" s="460"/>
      <c r="Z165" s="460" t="s">
        <v>138</v>
      </c>
      <c r="AA165" s="460"/>
      <c r="AB165" s="460"/>
      <c r="AC165" s="460"/>
      <c r="AD165" s="460"/>
      <c r="AE165" s="460" t="s">
        <v>138</v>
      </c>
      <c r="AF165" s="460"/>
      <c r="AG165" s="460"/>
      <c r="AH165" s="460"/>
      <c r="AI165" s="460"/>
      <c r="AJ165" s="460" t="s">
        <v>138</v>
      </c>
      <c r="AK165" s="460"/>
      <c r="AL165" s="460"/>
      <c r="AM165" s="460"/>
      <c r="AN165" s="460"/>
      <c r="AO165" s="460" t="s">
        <v>138</v>
      </c>
      <c r="AP165" s="460"/>
      <c r="AQ165" s="460"/>
      <c r="AR165" s="460"/>
      <c r="AS165" s="460"/>
      <c r="AT165" s="460" t="s">
        <v>138</v>
      </c>
      <c r="AU165" s="460"/>
      <c r="AV165" s="460"/>
      <c r="AW165" s="460"/>
      <c r="AX165" s="460"/>
    </row>
    <row r="166" spans="2:50" ht="14.25" customHeight="1">
      <c r="B166" s="460"/>
      <c r="C166" s="460"/>
      <c r="D166" s="460"/>
      <c r="E166" s="209" t="s">
        <v>139</v>
      </c>
      <c r="F166" s="209" t="s">
        <v>140</v>
      </c>
      <c r="G166" s="209" t="s">
        <v>141</v>
      </c>
      <c r="H166" s="460"/>
      <c r="I166" s="210" t="s">
        <v>139</v>
      </c>
      <c r="J166" s="210" t="s">
        <v>140</v>
      </c>
      <c r="K166" s="210" t="s">
        <v>141</v>
      </c>
      <c r="L166" s="499"/>
      <c r="M166" s="499"/>
      <c r="N166" s="460"/>
      <c r="O166" s="460"/>
      <c r="P166" s="209" t="s">
        <v>139</v>
      </c>
      <c r="Q166" s="209" t="s">
        <v>140</v>
      </c>
      <c r="R166" s="209" t="s">
        <v>141</v>
      </c>
      <c r="S166" s="211" t="s">
        <v>134</v>
      </c>
      <c r="T166" s="460"/>
      <c r="U166" s="209" t="s">
        <v>139</v>
      </c>
      <c r="V166" s="209" t="s">
        <v>140</v>
      </c>
      <c r="W166" s="209" t="s">
        <v>141</v>
      </c>
      <c r="X166" s="211" t="s">
        <v>134</v>
      </c>
      <c r="Y166" s="460"/>
      <c r="Z166" s="209" t="s">
        <v>139</v>
      </c>
      <c r="AA166" s="209" t="s">
        <v>140</v>
      </c>
      <c r="AB166" s="209" t="s">
        <v>141</v>
      </c>
      <c r="AC166" s="211" t="s">
        <v>134</v>
      </c>
      <c r="AD166" s="460"/>
      <c r="AE166" s="209" t="s">
        <v>139</v>
      </c>
      <c r="AF166" s="209" t="s">
        <v>140</v>
      </c>
      <c r="AG166" s="209" t="s">
        <v>141</v>
      </c>
      <c r="AH166" s="211" t="s">
        <v>134</v>
      </c>
      <c r="AI166" s="460"/>
      <c r="AJ166" s="209" t="s">
        <v>139</v>
      </c>
      <c r="AK166" s="209" t="s">
        <v>140</v>
      </c>
      <c r="AL166" s="209" t="s">
        <v>141</v>
      </c>
      <c r="AM166" s="211" t="s">
        <v>134</v>
      </c>
      <c r="AN166" s="460"/>
      <c r="AO166" s="209" t="s">
        <v>139</v>
      </c>
      <c r="AP166" s="209" t="s">
        <v>140</v>
      </c>
      <c r="AQ166" s="209" t="s">
        <v>141</v>
      </c>
      <c r="AR166" s="211" t="s">
        <v>134</v>
      </c>
      <c r="AS166" s="460"/>
      <c r="AT166" s="209" t="s">
        <v>139</v>
      </c>
      <c r="AU166" s="209" t="s">
        <v>140</v>
      </c>
      <c r="AV166" s="209" t="s">
        <v>141</v>
      </c>
      <c r="AW166" s="211" t="s">
        <v>134</v>
      </c>
      <c r="AX166" s="460"/>
    </row>
    <row r="167" spans="2:50" ht="14.25" customHeight="1">
      <c r="B167" s="460" t="s">
        <v>113</v>
      </c>
      <c r="C167" s="209">
        <v>1</v>
      </c>
      <c r="D167" s="212"/>
      <c r="E167" s="209"/>
      <c r="F167" s="209"/>
      <c r="G167" s="214" t="e">
        <f t="shared" ref="G167:G181" si="201">F167/E167</f>
        <v>#DIV/0!</v>
      </c>
      <c r="H167" s="501" t="e">
        <f>AVERAGE(F167:F181)</f>
        <v>#DIV/0!</v>
      </c>
      <c r="I167" s="215" t="e">
        <f>AVERAGE(P167,U167,Z167,AE167,AJ167,AO167,AT167)</f>
        <v>#DIV/0!</v>
      </c>
      <c r="J167" s="215" t="e">
        <f>AVERAGE(Q167,V167,AA167,AF167,AK167,AP167,AU167)</f>
        <v>#DIV/0!</v>
      </c>
      <c r="K167" s="216" t="e">
        <f>AVERAGE(R167,W167,AB167,AG167,AL167,AQ167,AV167)</f>
        <v>#DIV/0!</v>
      </c>
      <c r="L167" s="502" t="str">
        <f>IFERROR(AVERAGE(K167:K181),"-")</f>
        <v>-</v>
      </c>
      <c r="M167" s="215" t="e">
        <f>RANK(K167, K$167:$K$181)</f>
        <v>#DIV/0!</v>
      </c>
      <c r="N167" s="460"/>
      <c r="O167" s="460"/>
      <c r="P167" s="209"/>
      <c r="Q167" s="209"/>
      <c r="R167" s="214" t="e">
        <f t="shared" ref="R167:R180" si="202">Q167/P167</f>
        <v>#DIV/0!</v>
      </c>
      <c r="S167" s="211" t="e">
        <f>RANK(R167, R$167:R$181)</f>
        <v>#DIV/0!</v>
      </c>
      <c r="T167" s="501" t="e">
        <f>AVERAGE(R167:R181)</f>
        <v>#DIV/0!</v>
      </c>
      <c r="U167" s="209"/>
      <c r="V167" s="209"/>
      <c r="W167" s="214" t="e">
        <f t="shared" ref="W167:W180" si="203">V167/U167</f>
        <v>#DIV/0!</v>
      </c>
      <c r="X167" s="211" t="e">
        <f>RANK(W167, W$167:W$181)</f>
        <v>#DIV/0!</v>
      </c>
      <c r="Y167" s="501" t="e">
        <f>AVERAGE(W167:W181)</f>
        <v>#DIV/0!</v>
      </c>
      <c r="Z167" s="209"/>
      <c r="AA167" s="209"/>
      <c r="AB167" s="214" t="e">
        <f t="shared" ref="AB167:AB180" si="204">AA167/Z167</f>
        <v>#DIV/0!</v>
      </c>
      <c r="AC167" s="211" t="e">
        <f>RANK(AB167, AB$167:AB$181)</f>
        <v>#DIV/0!</v>
      </c>
      <c r="AD167" s="501" t="e">
        <f>AVERAGE(AB167:AB181)</f>
        <v>#DIV/0!</v>
      </c>
      <c r="AE167" s="209"/>
      <c r="AF167" s="209"/>
      <c r="AG167" s="214" t="e">
        <f t="shared" ref="AG167:AG180" si="205">AF167/AE167</f>
        <v>#DIV/0!</v>
      </c>
      <c r="AH167" s="211" t="e">
        <f>RANK(AG167, AG$167:AG$181)</f>
        <v>#DIV/0!</v>
      </c>
      <c r="AI167" s="501" t="e">
        <f>AVERAGE(AG167:AG181)</f>
        <v>#DIV/0!</v>
      </c>
      <c r="AJ167" s="209"/>
      <c r="AK167" s="209"/>
      <c r="AL167" s="214" t="e">
        <f t="shared" ref="AL167:AL180" si="206">AK167/AJ167</f>
        <v>#DIV/0!</v>
      </c>
      <c r="AM167" s="211" t="e">
        <f>RANK(AL167, AL$167:AL$181)</f>
        <v>#DIV/0!</v>
      </c>
      <c r="AN167" s="501" t="e">
        <f>AVERAGE(AL167:AL181)</f>
        <v>#DIV/0!</v>
      </c>
      <c r="AO167" s="209"/>
      <c r="AP167" s="209"/>
      <c r="AQ167" s="214" t="e">
        <f t="shared" ref="AQ167:AQ180" si="207">AP167/AO167</f>
        <v>#DIV/0!</v>
      </c>
      <c r="AR167" s="211" t="e">
        <f>RANK(AQ167, AQ$167:AQ$181)</f>
        <v>#DIV/0!</v>
      </c>
      <c r="AS167" s="501" t="e">
        <f>AVERAGE(AQ167:AQ181)</f>
        <v>#DIV/0!</v>
      </c>
      <c r="AT167" s="209"/>
      <c r="AU167" s="209"/>
      <c r="AV167" s="214" t="e">
        <f t="shared" ref="AV167:AV180" si="208">AU167/AT167</f>
        <v>#DIV/0!</v>
      </c>
      <c r="AW167" s="211" t="e">
        <f>RANK(AV167, AV$167:AV$181)</f>
        <v>#DIV/0!</v>
      </c>
      <c r="AX167" s="501" t="e">
        <f>AVERAGE(AV167:AV181)</f>
        <v>#DIV/0!</v>
      </c>
    </row>
    <row r="168" spans="2:50" ht="14.25" customHeight="1">
      <c r="B168" s="460"/>
      <c r="C168" s="209">
        <v>2</v>
      </c>
      <c r="D168" s="212"/>
      <c r="E168" s="209"/>
      <c r="F168" s="209"/>
      <c r="G168" s="214" t="e">
        <f t="shared" si="201"/>
        <v>#DIV/0!</v>
      </c>
      <c r="H168" s="501"/>
      <c r="I168" s="215" t="e">
        <f t="shared" ref="I168:K181" si="209">AVERAGE(P168,U168,Z168,AE168,AJ168,AO168,AT168)</f>
        <v>#DIV/0!</v>
      </c>
      <c r="J168" s="215" t="e">
        <f t="shared" si="209"/>
        <v>#DIV/0!</v>
      </c>
      <c r="K168" s="216" t="e">
        <f t="shared" si="209"/>
        <v>#DIV/0!</v>
      </c>
      <c r="L168" s="502"/>
      <c r="M168" s="215" t="e">
        <f>RANK(K168, K$167:$K$181)</f>
        <v>#DIV/0!</v>
      </c>
      <c r="N168" s="460"/>
      <c r="O168" s="460"/>
      <c r="P168" s="209"/>
      <c r="Q168" s="209"/>
      <c r="R168" s="214" t="e">
        <f t="shared" si="202"/>
        <v>#DIV/0!</v>
      </c>
      <c r="S168" s="211" t="e">
        <f t="shared" ref="S168:S180" si="210">RANK(R168, R$167:R$181)</f>
        <v>#DIV/0!</v>
      </c>
      <c r="T168" s="501"/>
      <c r="U168" s="209"/>
      <c r="V168" s="209"/>
      <c r="W168" s="214" t="e">
        <f t="shared" si="203"/>
        <v>#DIV/0!</v>
      </c>
      <c r="X168" s="211" t="e">
        <f t="shared" ref="X168:X180" si="211">RANK(W168, W$167:W$181)</f>
        <v>#DIV/0!</v>
      </c>
      <c r="Y168" s="501"/>
      <c r="Z168" s="209"/>
      <c r="AA168" s="209"/>
      <c r="AB168" s="214" t="e">
        <f t="shared" si="204"/>
        <v>#DIV/0!</v>
      </c>
      <c r="AC168" s="211" t="e">
        <f t="shared" ref="AC168:AC180" si="212">RANK(AB168, AB$167:AB$181)</f>
        <v>#DIV/0!</v>
      </c>
      <c r="AD168" s="501"/>
      <c r="AE168" s="209"/>
      <c r="AF168" s="209"/>
      <c r="AG168" s="214" t="e">
        <f t="shared" si="205"/>
        <v>#DIV/0!</v>
      </c>
      <c r="AH168" s="211" t="e">
        <f t="shared" ref="AH168:AH180" si="213">RANK(AG168, AG$167:AG$181)</f>
        <v>#DIV/0!</v>
      </c>
      <c r="AI168" s="501"/>
      <c r="AJ168" s="209"/>
      <c r="AK168" s="209"/>
      <c r="AL168" s="214" t="e">
        <f t="shared" si="206"/>
        <v>#DIV/0!</v>
      </c>
      <c r="AM168" s="211" t="e">
        <f t="shared" ref="AM168:AM180" si="214">RANK(AL168, AL$167:AL$181)</f>
        <v>#DIV/0!</v>
      </c>
      <c r="AN168" s="501"/>
      <c r="AO168" s="209"/>
      <c r="AP168" s="209"/>
      <c r="AQ168" s="214" t="e">
        <f t="shared" si="207"/>
        <v>#DIV/0!</v>
      </c>
      <c r="AR168" s="211" t="e">
        <f t="shared" ref="AR168:AR180" si="215">RANK(AQ168, AQ$167:AQ$181)</f>
        <v>#DIV/0!</v>
      </c>
      <c r="AS168" s="501"/>
      <c r="AT168" s="209"/>
      <c r="AU168" s="209"/>
      <c r="AV168" s="214" t="e">
        <f t="shared" si="208"/>
        <v>#DIV/0!</v>
      </c>
      <c r="AW168" s="211" t="e">
        <f t="shared" ref="AW168:AW180" si="216">RANK(AV168, AV$167:AV$181)</f>
        <v>#DIV/0!</v>
      </c>
      <c r="AX168" s="501"/>
    </row>
    <row r="169" spans="2:50" ht="14.25" customHeight="1">
      <c r="B169" s="460"/>
      <c r="C169" s="209">
        <v>3</v>
      </c>
      <c r="D169" s="212"/>
      <c r="E169" s="209"/>
      <c r="F169" s="209"/>
      <c r="G169" s="214" t="e">
        <f t="shared" si="201"/>
        <v>#DIV/0!</v>
      </c>
      <c r="H169" s="501"/>
      <c r="I169" s="215" t="e">
        <f t="shared" si="209"/>
        <v>#DIV/0!</v>
      </c>
      <c r="J169" s="215" t="e">
        <f t="shared" si="209"/>
        <v>#DIV/0!</v>
      </c>
      <c r="K169" s="216" t="e">
        <f t="shared" si="209"/>
        <v>#DIV/0!</v>
      </c>
      <c r="L169" s="502"/>
      <c r="M169" s="215" t="e">
        <f>RANK(K169, K$167:$K$181)</f>
        <v>#DIV/0!</v>
      </c>
      <c r="N169" s="460"/>
      <c r="O169" s="460"/>
      <c r="P169" s="209"/>
      <c r="Q169" s="209"/>
      <c r="R169" s="214" t="e">
        <f t="shared" si="202"/>
        <v>#DIV/0!</v>
      </c>
      <c r="S169" s="211" t="e">
        <f t="shared" si="210"/>
        <v>#DIV/0!</v>
      </c>
      <c r="T169" s="501"/>
      <c r="U169" s="209"/>
      <c r="V169" s="209"/>
      <c r="W169" s="214" t="e">
        <f t="shared" si="203"/>
        <v>#DIV/0!</v>
      </c>
      <c r="X169" s="211" t="e">
        <f t="shared" si="211"/>
        <v>#DIV/0!</v>
      </c>
      <c r="Y169" s="501"/>
      <c r="Z169" s="209"/>
      <c r="AA169" s="209"/>
      <c r="AB169" s="214" t="e">
        <f t="shared" si="204"/>
        <v>#DIV/0!</v>
      </c>
      <c r="AC169" s="211" t="e">
        <f t="shared" si="212"/>
        <v>#DIV/0!</v>
      </c>
      <c r="AD169" s="501"/>
      <c r="AE169" s="209"/>
      <c r="AF169" s="209"/>
      <c r="AG169" s="214" t="e">
        <f t="shared" si="205"/>
        <v>#DIV/0!</v>
      </c>
      <c r="AH169" s="211" t="e">
        <f t="shared" si="213"/>
        <v>#DIV/0!</v>
      </c>
      <c r="AI169" s="501"/>
      <c r="AJ169" s="209"/>
      <c r="AK169" s="209"/>
      <c r="AL169" s="214" t="e">
        <f t="shared" si="206"/>
        <v>#DIV/0!</v>
      </c>
      <c r="AM169" s="211" t="e">
        <f t="shared" si="214"/>
        <v>#DIV/0!</v>
      </c>
      <c r="AN169" s="501"/>
      <c r="AO169" s="209"/>
      <c r="AP169" s="209"/>
      <c r="AQ169" s="214" t="e">
        <f t="shared" si="207"/>
        <v>#DIV/0!</v>
      </c>
      <c r="AR169" s="211" t="e">
        <f t="shared" si="215"/>
        <v>#DIV/0!</v>
      </c>
      <c r="AS169" s="501"/>
      <c r="AT169" s="209"/>
      <c r="AU169" s="209"/>
      <c r="AV169" s="214" t="e">
        <f t="shared" si="208"/>
        <v>#DIV/0!</v>
      </c>
      <c r="AW169" s="211" t="e">
        <f t="shared" si="216"/>
        <v>#DIV/0!</v>
      </c>
      <c r="AX169" s="501"/>
    </row>
    <row r="170" spans="2:50" ht="14.25" customHeight="1">
      <c r="B170" s="460"/>
      <c r="C170" s="209">
        <v>4</v>
      </c>
      <c r="D170" s="212"/>
      <c r="E170" s="209"/>
      <c r="F170" s="209"/>
      <c r="G170" s="214" t="e">
        <f t="shared" si="201"/>
        <v>#DIV/0!</v>
      </c>
      <c r="H170" s="501"/>
      <c r="I170" s="215" t="e">
        <f t="shared" si="209"/>
        <v>#DIV/0!</v>
      </c>
      <c r="J170" s="215" t="e">
        <f t="shared" si="209"/>
        <v>#DIV/0!</v>
      </c>
      <c r="K170" s="216" t="e">
        <f t="shared" si="209"/>
        <v>#DIV/0!</v>
      </c>
      <c r="L170" s="502"/>
      <c r="M170" s="215" t="e">
        <f>RANK(K170, K$167:$K$181)</f>
        <v>#DIV/0!</v>
      </c>
      <c r="N170" s="460"/>
      <c r="O170" s="460"/>
      <c r="P170" s="209"/>
      <c r="Q170" s="209"/>
      <c r="R170" s="214" t="e">
        <f t="shared" si="202"/>
        <v>#DIV/0!</v>
      </c>
      <c r="S170" s="211" t="e">
        <f t="shared" si="210"/>
        <v>#DIV/0!</v>
      </c>
      <c r="T170" s="501"/>
      <c r="U170" s="209"/>
      <c r="V170" s="209"/>
      <c r="W170" s="214" t="e">
        <f t="shared" si="203"/>
        <v>#DIV/0!</v>
      </c>
      <c r="X170" s="211" t="e">
        <f t="shared" si="211"/>
        <v>#DIV/0!</v>
      </c>
      <c r="Y170" s="501"/>
      <c r="Z170" s="209"/>
      <c r="AA170" s="209"/>
      <c r="AB170" s="214" t="e">
        <f t="shared" si="204"/>
        <v>#DIV/0!</v>
      </c>
      <c r="AC170" s="211" t="e">
        <f t="shared" si="212"/>
        <v>#DIV/0!</v>
      </c>
      <c r="AD170" s="501"/>
      <c r="AE170" s="209"/>
      <c r="AF170" s="209"/>
      <c r="AG170" s="214" t="e">
        <f t="shared" si="205"/>
        <v>#DIV/0!</v>
      </c>
      <c r="AH170" s="211" t="e">
        <f t="shared" si="213"/>
        <v>#DIV/0!</v>
      </c>
      <c r="AI170" s="501"/>
      <c r="AJ170" s="209"/>
      <c r="AK170" s="209"/>
      <c r="AL170" s="214" t="e">
        <f t="shared" si="206"/>
        <v>#DIV/0!</v>
      </c>
      <c r="AM170" s="211" t="e">
        <f t="shared" si="214"/>
        <v>#DIV/0!</v>
      </c>
      <c r="AN170" s="501"/>
      <c r="AO170" s="209"/>
      <c r="AP170" s="209"/>
      <c r="AQ170" s="214" t="e">
        <f t="shared" si="207"/>
        <v>#DIV/0!</v>
      </c>
      <c r="AR170" s="211" t="e">
        <f t="shared" si="215"/>
        <v>#DIV/0!</v>
      </c>
      <c r="AS170" s="501"/>
      <c r="AT170" s="209"/>
      <c r="AU170" s="209"/>
      <c r="AV170" s="214" t="e">
        <f t="shared" si="208"/>
        <v>#DIV/0!</v>
      </c>
      <c r="AW170" s="211" t="e">
        <f t="shared" si="216"/>
        <v>#DIV/0!</v>
      </c>
      <c r="AX170" s="501"/>
    </row>
    <row r="171" spans="2:50" ht="14.25" customHeight="1">
      <c r="B171" s="460"/>
      <c r="C171" s="209">
        <v>5</v>
      </c>
      <c r="D171" s="212"/>
      <c r="E171" s="209"/>
      <c r="F171" s="209"/>
      <c r="G171" s="214" t="e">
        <f t="shared" si="201"/>
        <v>#DIV/0!</v>
      </c>
      <c r="H171" s="501"/>
      <c r="I171" s="215" t="e">
        <f t="shared" si="209"/>
        <v>#DIV/0!</v>
      </c>
      <c r="J171" s="215" t="e">
        <f t="shared" si="209"/>
        <v>#DIV/0!</v>
      </c>
      <c r="K171" s="216" t="e">
        <f t="shared" si="209"/>
        <v>#DIV/0!</v>
      </c>
      <c r="L171" s="502"/>
      <c r="M171" s="215" t="e">
        <f>RANK(K171, K$167:$K$181)</f>
        <v>#DIV/0!</v>
      </c>
      <c r="N171" s="460"/>
      <c r="O171" s="460"/>
      <c r="P171" s="209"/>
      <c r="Q171" s="209"/>
      <c r="R171" s="214" t="e">
        <f t="shared" si="202"/>
        <v>#DIV/0!</v>
      </c>
      <c r="S171" s="211" t="e">
        <f t="shared" si="210"/>
        <v>#DIV/0!</v>
      </c>
      <c r="T171" s="501"/>
      <c r="U171" s="209"/>
      <c r="V171" s="209"/>
      <c r="W171" s="214" t="e">
        <f t="shared" si="203"/>
        <v>#DIV/0!</v>
      </c>
      <c r="X171" s="211" t="e">
        <f t="shared" si="211"/>
        <v>#DIV/0!</v>
      </c>
      <c r="Y171" s="501"/>
      <c r="Z171" s="209"/>
      <c r="AA171" s="209"/>
      <c r="AB171" s="214" t="e">
        <f t="shared" si="204"/>
        <v>#DIV/0!</v>
      </c>
      <c r="AC171" s="211" t="e">
        <f t="shared" si="212"/>
        <v>#DIV/0!</v>
      </c>
      <c r="AD171" s="501"/>
      <c r="AE171" s="209"/>
      <c r="AF171" s="209"/>
      <c r="AG171" s="214" t="e">
        <f t="shared" si="205"/>
        <v>#DIV/0!</v>
      </c>
      <c r="AH171" s="211" t="e">
        <f t="shared" si="213"/>
        <v>#DIV/0!</v>
      </c>
      <c r="AI171" s="501"/>
      <c r="AJ171" s="209"/>
      <c r="AK171" s="209"/>
      <c r="AL171" s="214" t="e">
        <f t="shared" si="206"/>
        <v>#DIV/0!</v>
      </c>
      <c r="AM171" s="211" t="e">
        <f t="shared" si="214"/>
        <v>#DIV/0!</v>
      </c>
      <c r="AN171" s="501"/>
      <c r="AO171" s="209"/>
      <c r="AP171" s="209"/>
      <c r="AQ171" s="214" t="e">
        <f t="shared" si="207"/>
        <v>#DIV/0!</v>
      </c>
      <c r="AR171" s="211" t="e">
        <f t="shared" si="215"/>
        <v>#DIV/0!</v>
      </c>
      <c r="AS171" s="501"/>
      <c r="AT171" s="209"/>
      <c r="AU171" s="209"/>
      <c r="AV171" s="214" t="e">
        <f t="shared" si="208"/>
        <v>#DIV/0!</v>
      </c>
      <c r="AW171" s="211" t="e">
        <f t="shared" si="216"/>
        <v>#DIV/0!</v>
      </c>
      <c r="AX171" s="501"/>
    </row>
    <row r="172" spans="2:50" ht="14.25" customHeight="1">
      <c r="B172" s="460"/>
      <c r="C172" s="209">
        <v>6</v>
      </c>
      <c r="D172" s="212"/>
      <c r="E172" s="209"/>
      <c r="F172" s="209"/>
      <c r="G172" s="214" t="e">
        <f t="shared" si="201"/>
        <v>#DIV/0!</v>
      </c>
      <c r="H172" s="501"/>
      <c r="I172" s="215" t="e">
        <f t="shared" si="209"/>
        <v>#DIV/0!</v>
      </c>
      <c r="J172" s="215" t="e">
        <f t="shared" si="209"/>
        <v>#DIV/0!</v>
      </c>
      <c r="K172" s="216" t="e">
        <f t="shared" si="209"/>
        <v>#DIV/0!</v>
      </c>
      <c r="L172" s="502"/>
      <c r="M172" s="215" t="e">
        <f>RANK(K172, K$167:$K$181)</f>
        <v>#DIV/0!</v>
      </c>
      <c r="N172" s="460"/>
      <c r="O172" s="460"/>
      <c r="P172" s="209"/>
      <c r="Q172" s="209"/>
      <c r="R172" s="214" t="e">
        <f t="shared" si="202"/>
        <v>#DIV/0!</v>
      </c>
      <c r="S172" s="211" t="e">
        <f t="shared" si="210"/>
        <v>#DIV/0!</v>
      </c>
      <c r="T172" s="501"/>
      <c r="U172" s="209"/>
      <c r="V172" s="209"/>
      <c r="W172" s="214" t="e">
        <f t="shared" si="203"/>
        <v>#DIV/0!</v>
      </c>
      <c r="X172" s="211" t="e">
        <f t="shared" si="211"/>
        <v>#DIV/0!</v>
      </c>
      <c r="Y172" s="501"/>
      <c r="Z172" s="209"/>
      <c r="AA172" s="209"/>
      <c r="AB172" s="214" t="e">
        <f t="shared" si="204"/>
        <v>#DIV/0!</v>
      </c>
      <c r="AC172" s="211" t="e">
        <f t="shared" si="212"/>
        <v>#DIV/0!</v>
      </c>
      <c r="AD172" s="501"/>
      <c r="AE172" s="209"/>
      <c r="AF172" s="209"/>
      <c r="AG172" s="214" t="e">
        <f t="shared" si="205"/>
        <v>#DIV/0!</v>
      </c>
      <c r="AH172" s="211" t="e">
        <f t="shared" si="213"/>
        <v>#DIV/0!</v>
      </c>
      <c r="AI172" s="501"/>
      <c r="AJ172" s="209"/>
      <c r="AK172" s="209"/>
      <c r="AL172" s="214" t="e">
        <f t="shared" si="206"/>
        <v>#DIV/0!</v>
      </c>
      <c r="AM172" s="211" t="e">
        <f t="shared" si="214"/>
        <v>#DIV/0!</v>
      </c>
      <c r="AN172" s="501"/>
      <c r="AO172" s="209"/>
      <c r="AP172" s="209"/>
      <c r="AQ172" s="214" t="e">
        <f t="shared" si="207"/>
        <v>#DIV/0!</v>
      </c>
      <c r="AR172" s="211" t="e">
        <f t="shared" si="215"/>
        <v>#DIV/0!</v>
      </c>
      <c r="AS172" s="501"/>
      <c r="AT172" s="209"/>
      <c r="AU172" s="209"/>
      <c r="AV172" s="214" t="e">
        <f t="shared" si="208"/>
        <v>#DIV/0!</v>
      </c>
      <c r="AW172" s="211" t="e">
        <f t="shared" si="216"/>
        <v>#DIV/0!</v>
      </c>
      <c r="AX172" s="501"/>
    </row>
    <row r="173" spans="2:50" ht="14.25" customHeight="1">
      <c r="B173" s="460"/>
      <c r="C173" s="209">
        <v>7</v>
      </c>
      <c r="D173" s="212"/>
      <c r="E173" s="209"/>
      <c r="F173" s="209"/>
      <c r="G173" s="214" t="e">
        <f t="shared" si="201"/>
        <v>#DIV/0!</v>
      </c>
      <c r="H173" s="501"/>
      <c r="I173" s="215" t="e">
        <f t="shared" si="209"/>
        <v>#DIV/0!</v>
      </c>
      <c r="J173" s="215" t="e">
        <f t="shared" si="209"/>
        <v>#DIV/0!</v>
      </c>
      <c r="K173" s="216" t="e">
        <f t="shared" si="209"/>
        <v>#DIV/0!</v>
      </c>
      <c r="L173" s="502"/>
      <c r="M173" s="215" t="e">
        <f>RANK(K173, K$167:$K$181)</f>
        <v>#DIV/0!</v>
      </c>
      <c r="N173" s="460"/>
      <c r="O173" s="460"/>
      <c r="P173" s="209"/>
      <c r="Q173" s="209"/>
      <c r="R173" s="214" t="e">
        <f t="shared" si="202"/>
        <v>#DIV/0!</v>
      </c>
      <c r="S173" s="211" t="e">
        <f t="shared" si="210"/>
        <v>#DIV/0!</v>
      </c>
      <c r="T173" s="501"/>
      <c r="U173" s="209"/>
      <c r="V173" s="209"/>
      <c r="W173" s="214" t="e">
        <f t="shared" si="203"/>
        <v>#DIV/0!</v>
      </c>
      <c r="X173" s="211" t="e">
        <f t="shared" si="211"/>
        <v>#DIV/0!</v>
      </c>
      <c r="Y173" s="501"/>
      <c r="Z173" s="209"/>
      <c r="AA173" s="209"/>
      <c r="AB173" s="214" t="e">
        <f t="shared" si="204"/>
        <v>#DIV/0!</v>
      </c>
      <c r="AC173" s="211" t="e">
        <f t="shared" si="212"/>
        <v>#DIV/0!</v>
      </c>
      <c r="AD173" s="501"/>
      <c r="AE173" s="209"/>
      <c r="AF173" s="209"/>
      <c r="AG173" s="214" t="e">
        <f t="shared" si="205"/>
        <v>#DIV/0!</v>
      </c>
      <c r="AH173" s="211" t="e">
        <f t="shared" si="213"/>
        <v>#DIV/0!</v>
      </c>
      <c r="AI173" s="501"/>
      <c r="AJ173" s="209"/>
      <c r="AK173" s="209"/>
      <c r="AL173" s="214" t="e">
        <f t="shared" si="206"/>
        <v>#DIV/0!</v>
      </c>
      <c r="AM173" s="211" t="e">
        <f t="shared" si="214"/>
        <v>#DIV/0!</v>
      </c>
      <c r="AN173" s="501"/>
      <c r="AO173" s="209"/>
      <c r="AP173" s="209"/>
      <c r="AQ173" s="214" t="e">
        <f t="shared" si="207"/>
        <v>#DIV/0!</v>
      </c>
      <c r="AR173" s="211" t="e">
        <f t="shared" si="215"/>
        <v>#DIV/0!</v>
      </c>
      <c r="AS173" s="501"/>
      <c r="AT173" s="209"/>
      <c r="AU173" s="209"/>
      <c r="AV173" s="214" t="e">
        <f t="shared" si="208"/>
        <v>#DIV/0!</v>
      </c>
      <c r="AW173" s="211" t="e">
        <f t="shared" si="216"/>
        <v>#DIV/0!</v>
      </c>
      <c r="AX173" s="501"/>
    </row>
    <row r="174" spans="2:50" ht="14.25" customHeight="1">
      <c r="B174" s="460"/>
      <c r="C174" s="209">
        <v>8</v>
      </c>
      <c r="D174" s="212"/>
      <c r="E174" s="209"/>
      <c r="F174" s="209"/>
      <c r="G174" s="214" t="e">
        <f t="shared" si="201"/>
        <v>#DIV/0!</v>
      </c>
      <c r="H174" s="501"/>
      <c r="I174" s="215" t="e">
        <f t="shared" si="209"/>
        <v>#DIV/0!</v>
      </c>
      <c r="J174" s="215" t="e">
        <f t="shared" si="209"/>
        <v>#DIV/0!</v>
      </c>
      <c r="K174" s="216" t="e">
        <f t="shared" si="209"/>
        <v>#DIV/0!</v>
      </c>
      <c r="L174" s="502"/>
      <c r="M174" s="215" t="e">
        <f>RANK(K174, K$167:$K$181)</f>
        <v>#DIV/0!</v>
      </c>
      <c r="N174" s="460"/>
      <c r="O174" s="460"/>
      <c r="P174" s="209"/>
      <c r="Q174" s="209"/>
      <c r="R174" s="214" t="e">
        <f t="shared" si="202"/>
        <v>#DIV/0!</v>
      </c>
      <c r="S174" s="211" t="e">
        <f t="shared" si="210"/>
        <v>#DIV/0!</v>
      </c>
      <c r="T174" s="501"/>
      <c r="U174" s="209"/>
      <c r="V174" s="209"/>
      <c r="W174" s="214" t="e">
        <f t="shared" si="203"/>
        <v>#DIV/0!</v>
      </c>
      <c r="X174" s="211" t="e">
        <f t="shared" si="211"/>
        <v>#DIV/0!</v>
      </c>
      <c r="Y174" s="501"/>
      <c r="Z174" s="209"/>
      <c r="AA174" s="209"/>
      <c r="AB174" s="214" t="e">
        <f t="shared" si="204"/>
        <v>#DIV/0!</v>
      </c>
      <c r="AC174" s="211" t="e">
        <f t="shared" si="212"/>
        <v>#DIV/0!</v>
      </c>
      <c r="AD174" s="501"/>
      <c r="AE174" s="209"/>
      <c r="AF174" s="209"/>
      <c r="AG174" s="214" t="e">
        <f t="shared" si="205"/>
        <v>#DIV/0!</v>
      </c>
      <c r="AH174" s="211" t="e">
        <f t="shared" si="213"/>
        <v>#DIV/0!</v>
      </c>
      <c r="AI174" s="501"/>
      <c r="AJ174" s="209"/>
      <c r="AK174" s="209"/>
      <c r="AL174" s="214" t="e">
        <f t="shared" si="206"/>
        <v>#DIV/0!</v>
      </c>
      <c r="AM174" s="211" t="e">
        <f t="shared" si="214"/>
        <v>#DIV/0!</v>
      </c>
      <c r="AN174" s="501"/>
      <c r="AO174" s="209"/>
      <c r="AP174" s="209"/>
      <c r="AQ174" s="214" t="e">
        <f t="shared" si="207"/>
        <v>#DIV/0!</v>
      </c>
      <c r="AR174" s="211" t="e">
        <f t="shared" si="215"/>
        <v>#DIV/0!</v>
      </c>
      <c r="AS174" s="501"/>
      <c r="AT174" s="209"/>
      <c r="AU174" s="209"/>
      <c r="AV174" s="214" t="e">
        <f t="shared" si="208"/>
        <v>#DIV/0!</v>
      </c>
      <c r="AW174" s="211" t="e">
        <f t="shared" si="216"/>
        <v>#DIV/0!</v>
      </c>
      <c r="AX174" s="501"/>
    </row>
    <row r="175" spans="2:50" ht="14.25" customHeight="1">
      <c r="B175" s="460"/>
      <c r="C175" s="209">
        <v>9</v>
      </c>
      <c r="D175" s="212"/>
      <c r="E175" s="209"/>
      <c r="F175" s="209"/>
      <c r="G175" s="214" t="e">
        <f t="shared" si="201"/>
        <v>#DIV/0!</v>
      </c>
      <c r="H175" s="501"/>
      <c r="I175" s="215" t="e">
        <f t="shared" si="209"/>
        <v>#DIV/0!</v>
      </c>
      <c r="J175" s="215" t="e">
        <f t="shared" si="209"/>
        <v>#DIV/0!</v>
      </c>
      <c r="K175" s="216" t="e">
        <f t="shared" si="209"/>
        <v>#DIV/0!</v>
      </c>
      <c r="L175" s="502"/>
      <c r="M175" s="215" t="e">
        <f>RANK(K175, K$167:$K$181)</f>
        <v>#DIV/0!</v>
      </c>
      <c r="N175" s="460"/>
      <c r="O175" s="460"/>
      <c r="P175" s="209"/>
      <c r="Q175" s="209"/>
      <c r="R175" s="214" t="e">
        <f t="shared" si="202"/>
        <v>#DIV/0!</v>
      </c>
      <c r="S175" s="211" t="e">
        <f t="shared" si="210"/>
        <v>#DIV/0!</v>
      </c>
      <c r="T175" s="501"/>
      <c r="U175" s="209"/>
      <c r="V175" s="209"/>
      <c r="W175" s="214" t="e">
        <f t="shared" si="203"/>
        <v>#DIV/0!</v>
      </c>
      <c r="X175" s="211" t="e">
        <f>RANK(W175, W$167:W$181)</f>
        <v>#DIV/0!</v>
      </c>
      <c r="Y175" s="501"/>
      <c r="Z175" s="209"/>
      <c r="AA175" s="209"/>
      <c r="AB175" s="214" t="e">
        <f t="shared" si="204"/>
        <v>#DIV/0!</v>
      </c>
      <c r="AC175" s="211" t="e">
        <f t="shared" si="212"/>
        <v>#DIV/0!</v>
      </c>
      <c r="AD175" s="501"/>
      <c r="AE175" s="209"/>
      <c r="AF175" s="209"/>
      <c r="AG175" s="214" t="e">
        <f t="shared" si="205"/>
        <v>#DIV/0!</v>
      </c>
      <c r="AH175" s="211" t="e">
        <f t="shared" si="213"/>
        <v>#DIV/0!</v>
      </c>
      <c r="AI175" s="501"/>
      <c r="AJ175" s="209"/>
      <c r="AK175" s="209"/>
      <c r="AL175" s="214" t="e">
        <f t="shared" si="206"/>
        <v>#DIV/0!</v>
      </c>
      <c r="AM175" s="211" t="e">
        <f t="shared" si="214"/>
        <v>#DIV/0!</v>
      </c>
      <c r="AN175" s="501"/>
      <c r="AO175" s="209"/>
      <c r="AP175" s="209"/>
      <c r="AQ175" s="214" t="e">
        <f t="shared" si="207"/>
        <v>#DIV/0!</v>
      </c>
      <c r="AR175" s="211" t="e">
        <f t="shared" si="215"/>
        <v>#DIV/0!</v>
      </c>
      <c r="AS175" s="501"/>
      <c r="AT175" s="209"/>
      <c r="AU175" s="209"/>
      <c r="AV175" s="214" t="e">
        <f t="shared" si="208"/>
        <v>#DIV/0!</v>
      </c>
      <c r="AW175" s="211" t="e">
        <f t="shared" si="216"/>
        <v>#DIV/0!</v>
      </c>
      <c r="AX175" s="501"/>
    </row>
    <row r="176" spans="2:50" ht="14.25" customHeight="1">
      <c r="B176" s="460"/>
      <c r="C176" s="209">
        <v>10</v>
      </c>
      <c r="D176" s="212"/>
      <c r="E176" s="209"/>
      <c r="F176" s="209"/>
      <c r="G176" s="214" t="e">
        <f t="shared" si="201"/>
        <v>#DIV/0!</v>
      </c>
      <c r="H176" s="501"/>
      <c r="I176" s="215" t="e">
        <f t="shared" si="209"/>
        <v>#DIV/0!</v>
      </c>
      <c r="J176" s="215" t="e">
        <f t="shared" si="209"/>
        <v>#DIV/0!</v>
      </c>
      <c r="K176" s="216" t="e">
        <f t="shared" si="209"/>
        <v>#DIV/0!</v>
      </c>
      <c r="L176" s="502"/>
      <c r="M176" s="215" t="e">
        <f>RANK(K176, K$167:$K$181)</f>
        <v>#DIV/0!</v>
      </c>
      <c r="N176" s="460"/>
      <c r="O176" s="460"/>
      <c r="P176" s="209"/>
      <c r="Q176" s="209"/>
      <c r="R176" s="214" t="e">
        <f t="shared" si="202"/>
        <v>#DIV/0!</v>
      </c>
      <c r="S176" s="211" t="e">
        <f t="shared" si="210"/>
        <v>#DIV/0!</v>
      </c>
      <c r="T176" s="501"/>
      <c r="U176" s="209"/>
      <c r="V176" s="209"/>
      <c r="W176" s="214" t="e">
        <f t="shared" si="203"/>
        <v>#DIV/0!</v>
      </c>
      <c r="X176" s="211" t="e">
        <f t="shared" si="211"/>
        <v>#DIV/0!</v>
      </c>
      <c r="Y176" s="501"/>
      <c r="Z176" s="209"/>
      <c r="AA176" s="209"/>
      <c r="AB176" s="214" t="e">
        <f t="shared" si="204"/>
        <v>#DIV/0!</v>
      </c>
      <c r="AC176" s="211" t="e">
        <f t="shared" si="212"/>
        <v>#DIV/0!</v>
      </c>
      <c r="AD176" s="501"/>
      <c r="AE176" s="209"/>
      <c r="AF176" s="209"/>
      <c r="AG176" s="214" t="e">
        <f t="shared" si="205"/>
        <v>#DIV/0!</v>
      </c>
      <c r="AH176" s="211" t="e">
        <f t="shared" si="213"/>
        <v>#DIV/0!</v>
      </c>
      <c r="AI176" s="501"/>
      <c r="AJ176" s="209"/>
      <c r="AK176" s="209"/>
      <c r="AL176" s="214" t="e">
        <f t="shared" si="206"/>
        <v>#DIV/0!</v>
      </c>
      <c r="AM176" s="211" t="e">
        <f t="shared" si="214"/>
        <v>#DIV/0!</v>
      </c>
      <c r="AN176" s="501"/>
      <c r="AO176" s="209"/>
      <c r="AP176" s="209"/>
      <c r="AQ176" s="214" t="e">
        <f t="shared" si="207"/>
        <v>#DIV/0!</v>
      </c>
      <c r="AR176" s="211" t="e">
        <f t="shared" si="215"/>
        <v>#DIV/0!</v>
      </c>
      <c r="AS176" s="501"/>
      <c r="AT176" s="209"/>
      <c r="AU176" s="209"/>
      <c r="AV176" s="214" t="e">
        <f t="shared" si="208"/>
        <v>#DIV/0!</v>
      </c>
      <c r="AW176" s="211" t="e">
        <f t="shared" si="216"/>
        <v>#DIV/0!</v>
      </c>
      <c r="AX176" s="501"/>
    </row>
    <row r="177" spans="2:50" ht="14.25" customHeight="1">
      <c r="B177" s="460"/>
      <c r="C177" s="209">
        <v>11</v>
      </c>
      <c r="D177" s="212"/>
      <c r="E177" s="209"/>
      <c r="F177" s="209"/>
      <c r="G177" s="214" t="e">
        <f t="shared" si="201"/>
        <v>#DIV/0!</v>
      </c>
      <c r="H177" s="501"/>
      <c r="I177" s="215" t="e">
        <f t="shared" si="209"/>
        <v>#DIV/0!</v>
      </c>
      <c r="J177" s="215" t="e">
        <f t="shared" si="209"/>
        <v>#DIV/0!</v>
      </c>
      <c r="K177" s="216" t="e">
        <f t="shared" si="209"/>
        <v>#DIV/0!</v>
      </c>
      <c r="L177" s="502"/>
      <c r="M177" s="215" t="e">
        <f>RANK(K177, K$167:$K$181)</f>
        <v>#DIV/0!</v>
      </c>
      <c r="N177" s="460"/>
      <c r="O177" s="460"/>
      <c r="P177" s="209"/>
      <c r="Q177" s="209"/>
      <c r="R177" s="214" t="e">
        <f t="shared" si="202"/>
        <v>#DIV/0!</v>
      </c>
      <c r="S177" s="211" t="e">
        <f t="shared" si="210"/>
        <v>#DIV/0!</v>
      </c>
      <c r="T177" s="501"/>
      <c r="U177" s="209"/>
      <c r="V177" s="209"/>
      <c r="W177" s="214" t="e">
        <f t="shared" si="203"/>
        <v>#DIV/0!</v>
      </c>
      <c r="X177" s="211" t="e">
        <f t="shared" si="211"/>
        <v>#DIV/0!</v>
      </c>
      <c r="Y177" s="501"/>
      <c r="Z177" s="209"/>
      <c r="AA177" s="209"/>
      <c r="AB177" s="214" t="e">
        <f t="shared" si="204"/>
        <v>#DIV/0!</v>
      </c>
      <c r="AC177" s="211" t="e">
        <f t="shared" si="212"/>
        <v>#DIV/0!</v>
      </c>
      <c r="AD177" s="501"/>
      <c r="AE177" s="209"/>
      <c r="AF177" s="209"/>
      <c r="AG177" s="214" t="e">
        <f t="shared" si="205"/>
        <v>#DIV/0!</v>
      </c>
      <c r="AH177" s="211" t="e">
        <f t="shared" si="213"/>
        <v>#DIV/0!</v>
      </c>
      <c r="AI177" s="501"/>
      <c r="AJ177" s="209"/>
      <c r="AK177" s="209"/>
      <c r="AL177" s="214" t="e">
        <f t="shared" si="206"/>
        <v>#DIV/0!</v>
      </c>
      <c r="AM177" s="211" t="e">
        <f t="shared" si="214"/>
        <v>#DIV/0!</v>
      </c>
      <c r="AN177" s="501"/>
      <c r="AO177" s="209"/>
      <c r="AP177" s="209"/>
      <c r="AQ177" s="214" t="e">
        <f t="shared" si="207"/>
        <v>#DIV/0!</v>
      </c>
      <c r="AR177" s="211" t="e">
        <f t="shared" si="215"/>
        <v>#DIV/0!</v>
      </c>
      <c r="AS177" s="501"/>
      <c r="AT177" s="209"/>
      <c r="AU177" s="209"/>
      <c r="AV177" s="214" t="e">
        <f t="shared" si="208"/>
        <v>#DIV/0!</v>
      </c>
      <c r="AW177" s="211" t="e">
        <f t="shared" si="216"/>
        <v>#DIV/0!</v>
      </c>
      <c r="AX177" s="501"/>
    </row>
    <row r="178" spans="2:50" ht="14.25" customHeight="1">
      <c r="B178" s="460"/>
      <c r="C178" s="209">
        <v>12</v>
      </c>
      <c r="D178" s="212"/>
      <c r="E178" s="209"/>
      <c r="F178" s="209"/>
      <c r="G178" s="214" t="e">
        <f t="shared" si="201"/>
        <v>#DIV/0!</v>
      </c>
      <c r="H178" s="501"/>
      <c r="I178" s="215" t="e">
        <f t="shared" si="209"/>
        <v>#DIV/0!</v>
      </c>
      <c r="J178" s="215" t="e">
        <f t="shared" si="209"/>
        <v>#DIV/0!</v>
      </c>
      <c r="K178" s="216" t="e">
        <f t="shared" si="209"/>
        <v>#DIV/0!</v>
      </c>
      <c r="L178" s="502"/>
      <c r="M178" s="215" t="e">
        <f>RANK(K178, K$167:$K$181)</f>
        <v>#DIV/0!</v>
      </c>
      <c r="N178" s="460"/>
      <c r="O178" s="460"/>
      <c r="P178" s="209"/>
      <c r="Q178" s="209"/>
      <c r="R178" s="214" t="e">
        <f t="shared" si="202"/>
        <v>#DIV/0!</v>
      </c>
      <c r="S178" s="211" t="e">
        <f t="shared" si="210"/>
        <v>#DIV/0!</v>
      </c>
      <c r="T178" s="501"/>
      <c r="U178" s="209"/>
      <c r="V178" s="209"/>
      <c r="W178" s="214" t="e">
        <f t="shared" si="203"/>
        <v>#DIV/0!</v>
      </c>
      <c r="X178" s="211" t="e">
        <f t="shared" si="211"/>
        <v>#DIV/0!</v>
      </c>
      <c r="Y178" s="501"/>
      <c r="Z178" s="209"/>
      <c r="AA178" s="209"/>
      <c r="AB178" s="214" t="e">
        <f t="shared" si="204"/>
        <v>#DIV/0!</v>
      </c>
      <c r="AC178" s="211" t="e">
        <f t="shared" si="212"/>
        <v>#DIV/0!</v>
      </c>
      <c r="AD178" s="501"/>
      <c r="AE178" s="209"/>
      <c r="AF178" s="209"/>
      <c r="AG178" s="214" t="e">
        <f t="shared" si="205"/>
        <v>#DIV/0!</v>
      </c>
      <c r="AH178" s="211" t="e">
        <f t="shared" si="213"/>
        <v>#DIV/0!</v>
      </c>
      <c r="AI178" s="501"/>
      <c r="AJ178" s="209"/>
      <c r="AK178" s="209"/>
      <c r="AL178" s="214" t="e">
        <f t="shared" si="206"/>
        <v>#DIV/0!</v>
      </c>
      <c r="AM178" s="211" t="e">
        <f t="shared" si="214"/>
        <v>#DIV/0!</v>
      </c>
      <c r="AN178" s="501"/>
      <c r="AO178" s="209"/>
      <c r="AP178" s="209"/>
      <c r="AQ178" s="214" t="e">
        <f t="shared" si="207"/>
        <v>#DIV/0!</v>
      </c>
      <c r="AR178" s="211" t="e">
        <f t="shared" si="215"/>
        <v>#DIV/0!</v>
      </c>
      <c r="AS178" s="501"/>
      <c r="AT178" s="209"/>
      <c r="AU178" s="209"/>
      <c r="AV178" s="214" t="e">
        <f t="shared" si="208"/>
        <v>#DIV/0!</v>
      </c>
      <c r="AW178" s="211" t="e">
        <f t="shared" si="216"/>
        <v>#DIV/0!</v>
      </c>
      <c r="AX178" s="501"/>
    </row>
    <row r="179" spans="2:50" ht="14.25" customHeight="1">
      <c r="B179" s="460"/>
      <c r="C179" s="209">
        <v>13</v>
      </c>
      <c r="D179" s="212"/>
      <c r="E179" s="209"/>
      <c r="F179" s="209"/>
      <c r="G179" s="214" t="e">
        <f t="shared" si="201"/>
        <v>#DIV/0!</v>
      </c>
      <c r="H179" s="501"/>
      <c r="I179" s="215" t="e">
        <f t="shared" si="209"/>
        <v>#DIV/0!</v>
      </c>
      <c r="J179" s="215" t="e">
        <f t="shared" si="209"/>
        <v>#DIV/0!</v>
      </c>
      <c r="K179" s="216" t="e">
        <f t="shared" si="209"/>
        <v>#DIV/0!</v>
      </c>
      <c r="L179" s="502"/>
      <c r="M179" s="215" t="e">
        <f>RANK(K179, K$167:$K$181)</f>
        <v>#DIV/0!</v>
      </c>
      <c r="N179" s="460"/>
      <c r="O179" s="460"/>
      <c r="P179" s="209"/>
      <c r="Q179" s="209"/>
      <c r="R179" s="214" t="e">
        <f t="shared" si="202"/>
        <v>#DIV/0!</v>
      </c>
      <c r="S179" s="211" t="e">
        <f t="shared" si="210"/>
        <v>#DIV/0!</v>
      </c>
      <c r="T179" s="501"/>
      <c r="U179" s="209"/>
      <c r="V179" s="209"/>
      <c r="W179" s="214" t="e">
        <f t="shared" si="203"/>
        <v>#DIV/0!</v>
      </c>
      <c r="X179" s="211" t="e">
        <f t="shared" si="211"/>
        <v>#DIV/0!</v>
      </c>
      <c r="Y179" s="501"/>
      <c r="Z179" s="209"/>
      <c r="AA179" s="209"/>
      <c r="AB179" s="214" t="e">
        <f t="shared" si="204"/>
        <v>#DIV/0!</v>
      </c>
      <c r="AC179" s="211" t="e">
        <f t="shared" si="212"/>
        <v>#DIV/0!</v>
      </c>
      <c r="AD179" s="501"/>
      <c r="AE179" s="209"/>
      <c r="AF179" s="209"/>
      <c r="AG179" s="214" t="e">
        <f t="shared" si="205"/>
        <v>#DIV/0!</v>
      </c>
      <c r="AH179" s="211" t="e">
        <f t="shared" si="213"/>
        <v>#DIV/0!</v>
      </c>
      <c r="AI179" s="501"/>
      <c r="AJ179" s="209"/>
      <c r="AK179" s="209"/>
      <c r="AL179" s="214" t="e">
        <f t="shared" si="206"/>
        <v>#DIV/0!</v>
      </c>
      <c r="AM179" s="211" t="e">
        <f t="shared" si="214"/>
        <v>#DIV/0!</v>
      </c>
      <c r="AN179" s="501"/>
      <c r="AO179" s="209"/>
      <c r="AP179" s="209"/>
      <c r="AQ179" s="214" t="e">
        <f t="shared" si="207"/>
        <v>#DIV/0!</v>
      </c>
      <c r="AR179" s="211" t="e">
        <f t="shared" si="215"/>
        <v>#DIV/0!</v>
      </c>
      <c r="AS179" s="501"/>
      <c r="AT179" s="209"/>
      <c r="AU179" s="209"/>
      <c r="AV179" s="214" t="e">
        <f t="shared" si="208"/>
        <v>#DIV/0!</v>
      </c>
      <c r="AW179" s="211" t="e">
        <f t="shared" si="216"/>
        <v>#DIV/0!</v>
      </c>
      <c r="AX179" s="501"/>
    </row>
    <row r="180" spans="2:50" ht="14.25" customHeight="1">
      <c r="B180" s="460"/>
      <c r="C180" s="209">
        <v>14</v>
      </c>
      <c r="D180" s="212"/>
      <c r="E180" s="209"/>
      <c r="F180" s="209"/>
      <c r="G180" s="214" t="e">
        <f t="shared" si="201"/>
        <v>#DIV/0!</v>
      </c>
      <c r="H180" s="501"/>
      <c r="I180" s="215" t="e">
        <f t="shared" si="209"/>
        <v>#DIV/0!</v>
      </c>
      <c r="J180" s="215" t="e">
        <f t="shared" si="209"/>
        <v>#DIV/0!</v>
      </c>
      <c r="K180" s="216" t="e">
        <f t="shared" si="209"/>
        <v>#DIV/0!</v>
      </c>
      <c r="L180" s="502"/>
      <c r="M180" s="215" t="e">
        <f>RANK(K180, K$167:$K$181)</f>
        <v>#DIV/0!</v>
      </c>
      <c r="N180" s="460"/>
      <c r="O180" s="460"/>
      <c r="P180" s="209"/>
      <c r="Q180" s="209"/>
      <c r="R180" s="214" t="e">
        <f t="shared" si="202"/>
        <v>#DIV/0!</v>
      </c>
      <c r="S180" s="211" t="e">
        <f t="shared" si="210"/>
        <v>#DIV/0!</v>
      </c>
      <c r="T180" s="501"/>
      <c r="U180" s="209"/>
      <c r="V180" s="209"/>
      <c r="W180" s="214" t="e">
        <f t="shared" si="203"/>
        <v>#DIV/0!</v>
      </c>
      <c r="X180" s="211" t="e">
        <f t="shared" si="211"/>
        <v>#DIV/0!</v>
      </c>
      <c r="Y180" s="501"/>
      <c r="Z180" s="209"/>
      <c r="AA180" s="209"/>
      <c r="AB180" s="214" t="e">
        <f t="shared" si="204"/>
        <v>#DIV/0!</v>
      </c>
      <c r="AC180" s="211" t="e">
        <f t="shared" si="212"/>
        <v>#DIV/0!</v>
      </c>
      <c r="AD180" s="501"/>
      <c r="AE180" s="209"/>
      <c r="AF180" s="209"/>
      <c r="AG180" s="214" t="e">
        <f t="shared" si="205"/>
        <v>#DIV/0!</v>
      </c>
      <c r="AH180" s="211" t="e">
        <f t="shared" si="213"/>
        <v>#DIV/0!</v>
      </c>
      <c r="AI180" s="501"/>
      <c r="AJ180" s="209"/>
      <c r="AK180" s="209"/>
      <c r="AL180" s="214" t="e">
        <f t="shared" si="206"/>
        <v>#DIV/0!</v>
      </c>
      <c r="AM180" s="211" t="e">
        <f t="shared" si="214"/>
        <v>#DIV/0!</v>
      </c>
      <c r="AN180" s="501"/>
      <c r="AO180" s="209"/>
      <c r="AP180" s="209"/>
      <c r="AQ180" s="214" t="e">
        <f t="shared" si="207"/>
        <v>#DIV/0!</v>
      </c>
      <c r="AR180" s="211" t="e">
        <f t="shared" si="215"/>
        <v>#DIV/0!</v>
      </c>
      <c r="AS180" s="501"/>
      <c r="AT180" s="209"/>
      <c r="AU180" s="209"/>
      <c r="AV180" s="214" t="e">
        <f t="shared" si="208"/>
        <v>#DIV/0!</v>
      </c>
      <c r="AW180" s="211" t="e">
        <f t="shared" si="216"/>
        <v>#DIV/0!</v>
      </c>
      <c r="AX180" s="501"/>
    </row>
    <row r="181" spans="2:50" ht="14.25" customHeight="1">
      <c r="B181" s="460"/>
      <c r="C181" s="209">
        <v>15</v>
      </c>
      <c r="D181" s="212"/>
      <c r="E181" s="209"/>
      <c r="F181" s="209"/>
      <c r="G181" s="214" t="e">
        <f t="shared" si="201"/>
        <v>#DIV/0!</v>
      </c>
      <c r="H181" s="501"/>
      <c r="I181" s="215" t="e">
        <f t="shared" si="209"/>
        <v>#DIV/0!</v>
      </c>
      <c r="J181" s="215" t="e">
        <f t="shared" si="209"/>
        <v>#DIV/0!</v>
      </c>
      <c r="K181" s="216" t="e">
        <f t="shared" si="209"/>
        <v>#DIV/0!</v>
      </c>
      <c r="L181" s="502"/>
      <c r="M181" s="215" t="e">
        <f>RANK(K181, K$167:$K$181)</f>
        <v>#DIV/0!</v>
      </c>
      <c r="N181" s="460"/>
      <c r="O181" s="460"/>
      <c r="P181" s="209"/>
      <c r="Q181" s="213"/>
      <c r="R181" s="214" t="e">
        <f>Q181/P181</f>
        <v>#DIV/0!</v>
      </c>
      <c r="S181" s="211" t="e">
        <f>RANK(R181, R$167:R$181)</f>
        <v>#DIV/0!</v>
      </c>
      <c r="T181" s="501"/>
      <c r="U181" s="209"/>
      <c r="V181" s="209"/>
      <c r="W181" s="214" t="e">
        <f>V181/U181</f>
        <v>#DIV/0!</v>
      </c>
      <c r="X181" s="211" t="e">
        <f>RANK(W181, W$167:W$181)</f>
        <v>#DIV/0!</v>
      </c>
      <c r="Y181" s="501"/>
      <c r="Z181" s="209"/>
      <c r="AA181" s="209"/>
      <c r="AB181" s="214" t="e">
        <f>AA181/Z181</f>
        <v>#DIV/0!</v>
      </c>
      <c r="AC181" s="211" t="e">
        <f>RANK(AB181, AB$167:AB$181)</f>
        <v>#DIV/0!</v>
      </c>
      <c r="AD181" s="501"/>
      <c r="AE181" s="209"/>
      <c r="AF181" s="209"/>
      <c r="AG181" s="214" t="e">
        <f>AF181/AE181</f>
        <v>#DIV/0!</v>
      </c>
      <c r="AH181" s="211" t="e">
        <f>RANK(AG181, AG$167:AG$181)</f>
        <v>#DIV/0!</v>
      </c>
      <c r="AI181" s="501"/>
      <c r="AJ181" s="209"/>
      <c r="AK181" s="209"/>
      <c r="AL181" s="214" t="e">
        <f>AK181/AJ181</f>
        <v>#DIV/0!</v>
      </c>
      <c r="AM181" s="211" t="e">
        <f>RANK(AL181, AL$167:AL$181)</f>
        <v>#DIV/0!</v>
      </c>
      <c r="AN181" s="501"/>
      <c r="AO181" s="209"/>
      <c r="AP181" s="209"/>
      <c r="AQ181" s="214" t="e">
        <f>AP181/AO181</f>
        <v>#DIV/0!</v>
      </c>
      <c r="AR181" s="211" t="e">
        <f>RANK(AQ181, AQ$167:AQ$181)</f>
        <v>#DIV/0!</v>
      </c>
      <c r="AS181" s="501"/>
      <c r="AT181" s="209"/>
      <c r="AU181" s="209"/>
      <c r="AV181" s="214" t="e">
        <f>AU181/AT181</f>
        <v>#DIV/0!</v>
      </c>
      <c r="AW181" s="211" t="e">
        <f>RANK(AV181, AV$167:AV$181)</f>
        <v>#DIV/0!</v>
      </c>
      <c r="AX181" s="501"/>
    </row>
    <row r="182" spans="2:50" ht="14.25" customHeight="1" collapsed="1">
      <c r="B182" s="503" t="s">
        <v>211</v>
      </c>
      <c r="C182" s="503"/>
      <c r="D182" s="503"/>
      <c r="E182" s="503"/>
      <c r="F182" s="503"/>
      <c r="G182" s="503"/>
      <c r="H182" s="503"/>
      <c r="I182" s="503"/>
      <c r="J182" s="503"/>
      <c r="K182" s="503"/>
      <c r="L182" s="503"/>
      <c r="M182" s="504"/>
      <c r="N182" s="521" t="s">
        <v>128</v>
      </c>
      <c r="O182" s="521" t="s">
        <v>77</v>
      </c>
      <c r="P182" s="559">
        <f>AT162+1</f>
        <v>45930</v>
      </c>
      <c r="Q182" s="560"/>
      <c r="R182" s="560"/>
      <c r="S182" s="560"/>
      <c r="T182" s="560"/>
      <c r="U182" s="561">
        <f>P182+1</f>
        <v>45931</v>
      </c>
      <c r="V182" s="562"/>
      <c r="W182" s="562"/>
      <c r="X182" s="562"/>
      <c r="Y182" s="562"/>
      <c r="Z182" s="559">
        <f t="shared" ref="Z182" si="217">U182+1</f>
        <v>45932</v>
      </c>
      <c r="AA182" s="560"/>
      <c r="AB182" s="560"/>
      <c r="AC182" s="560"/>
      <c r="AD182" s="560"/>
      <c r="AE182" s="561">
        <f t="shared" ref="AE182" si="218">Z182+1</f>
        <v>45933</v>
      </c>
      <c r="AF182" s="562"/>
      <c r="AG182" s="562"/>
      <c r="AH182" s="562"/>
      <c r="AI182" s="562"/>
      <c r="AJ182" s="563">
        <f t="shared" ref="AJ182" si="219">AE182+1</f>
        <v>45934</v>
      </c>
      <c r="AK182" s="564"/>
      <c r="AL182" s="564"/>
      <c r="AM182" s="564"/>
      <c r="AN182" s="565"/>
      <c r="AO182" s="561">
        <f t="shared" ref="AO182" si="220">AJ182+1</f>
        <v>45935</v>
      </c>
      <c r="AP182" s="562"/>
      <c r="AQ182" s="562"/>
      <c r="AR182" s="562"/>
      <c r="AS182" s="562"/>
      <c r="AT182" s="563">
        <f t="shared" ref="AT182" si="221">AO182+1</f>
        <v>45936</v>
      </c>
      <c r="AU182" s="564"/>
      <c r="AV182" s="564"/>
      <c r="AW182" s="564"/>
      <c r="AX182" s="565"/>
    </row>
    <row r="183" spans="2:50" ht="14.25" customHeight="1">
      <c r="B183" s="505"/>
      <c r="C183" s="505"/>
      <c r="D183" s="505"/>
      <c r="E183" s="505"/>
      <c r="F183" s="505"/>
      <c r="G183" s="505"/>
      <c r="H183" s="505"/>
      <c r="I183" s="505"/>
      <c r="J183" s="505"/>
      <c r="K183" s="505"/>
      <c r="L183" s="505"/>
      <c r="M183" s="506"/>
      <c r="N183" s="523"/>
      <c r="O183" s="523"/>
      <c r="P183" s="566">
        <f>P182</f>
        <v>45930</v>
      </c>
      <c r="Q183" s="566"/>
      <c r="R183" s="566"/>
      <c r="S183" s="566"/>
      <c r="T183" s="566"/>
      <c r="U183" s="567">
        <f>U182</f>
        <v>45931</v>
      </c>
      <c r="V183" s="567"/>
      <c r="W183" s="567"/>
      <c r="X183" s="567"/>
      <c r="Y183" s="567"/>
      <c r="Z183" s="566">
        <f t="shared" ref="Z183" si="222">Z182</f>
        <v>45932</v>
      </c>
      <c r="AA183" s="566"/>
      <c r="AB183" s="566"/>
      <c r="AC183" s="566"/>
      <c r="AD183" s="566"/>
      <c r="AE183" s="567">
        <f t="shared" ref="AE183" si="223">AE182</f>
        <v>45933</v>
      </c>
      <c r="AF183" s="567"/>
      <c r="AG183" s="567"/>
      <c r="AH183" s="567"/>
      <c r="AI183" s="567"/>
      <c r="AJ183" s="568">
        <f t="shared" ref="AJ183" si="224">AJ182</f>
        <v>45934</v>
      </c>
      <c r="AK183" s="569"/>
      <c r="AL183" s="569"/>
      <c r="AM183" s="569"/>
      <c r="AN183" s="570"/>
      <c r="AO183" s="567">
        <f t="shared" ref="AO183" si="225">AO182</f>
        <v>45935</v>
      </c>
      <c r="AP183" s="567"/>
      <c r="AQ183" s="567"/>
      <c r="AR183" s="567"/>
      <c r="AS183" s="567"/>
      <c r="AT183" s="568">
        <f t="shared" ref="AT183" si="226">AT182</f>
        <v>45936</v>
      </c>
      <c r="AU183" s="569"/>
      <c r="AV183" s="569"/>
      <c r="AW183" s="569"/>
      <c r="AX183" s="570"/>
    </row>
    <row r="184" spans="2:50" ht="14.25" customHeight="1">
      <c r="B184" s="460" t="s">
        <v>129</v>
      </c>
      <c r="C184" s="460" t="s">
        <v>130</v>
      </c>
      <c r="D184" s="460"/>
      <c r="E184" s="460" t="s">
        <v>131</v>
      </c>
      <c r="F184" s="460"/>
      <c r="G184" s="460"/>
      <c r="H184" s="460" t="s">
        <v>132</v>
      </c>
      <c r="I184" s="499" t="s">
        <v>133</v>
      </c>
      <c r="J184" s="499"/>
      <c r="K184" s="499"/>
      <c r="L184" s="499" t="s">
        <v>132</v>
      </c>
      <c r="M184" s="499" t="s">
        <v>134</v>
      </c>
      <c r="N184" s="460"/>
      <c r="O184" s="460" t="s">
        <v>135</v>
      </c>
      <c r="P184" s="460" t="s">
        <v>136</v>
      </c>
      <c r="Q184" s="460"/>
      <c r="R184" s="460"/>
      <c r="S184" s="460"/>
      <c r="T184" s="460" t="s">
        <v>132</v>
      </c>
      <c r="U184" s="460" t="s">
        <v>136</v>
      </c>
      <c r="V184" s="460"/>
      <c r="W184" s="460"/>
      <c r="X184" s="460"/>
      <c r="Y184" s="460" t="s">
        <v>132</v>
      </c>
      <c r="Z184" s="460" t="s">
        <v>136</v>
      </c>
      <c r="AA184" s="460"/>
      <c r="AB184" s="460"/>
      <c r="AC184" s="460"/>
      <c r="AD184" s="460" t="s">
        <v>132</v>
      </c>
      <c r="AE184" s="460" t="s">
        <v>136</v>
      </c>
      <c r="AF184" s="460"/>
      <c r="AG184" s="460"/>
      <c r="AH184" s="460"/>
      <c r="AI184" s="460" t="s">
        <v>132</v>
      </c>
      <c r="AJ184" s="460" t="s">
        <v>136</v>
      </c>
      <c r="AK184" s="460"/>
      <c r="AL184" s="460"/>
      <c r="AM184" s="460"/>
      <c r="AN184" s="460" t="s">
        <v>132</v>
      </c>
      <c r="AO184" s="460" t="s">
        <v>136</v>
      </c>
      <c r="AP184" s="460"/>
      <c r="AQ184" s="460"/>
      <c r="AR184" s="460"/>
      <c r="AS184" s="460" t="s">
        <v>132</v>
      </c>
      <c r="AT184" s="460" t="s">
        <v>136</v>
      </c>
      <c r="AU184" s="460"/>
      <c r="AV184" s="460"/>
      <c r="AW184" s="460"/>
      <c r="AX184" s="460" t="s">
        <v>132</v>
      </c>
    </row>
    <row r="185" spans="2:50" ht="14.25" customHeight="1">
      <c r="B185" s="460"/>
      <c r="C185" s="460"/>
      <c r="D185" s="460"/>
      <c r="E185" s="460" t="s">
        <v>137</v>
      </c>
      <c r="F185" s="460"/>
      <c r="G185" s="460"/>
      <c r="H185" s="460"/>
      <c r="I185" s="499" t="s">
        <v>137</v>
      </c>
      <c r="J185" s="499"/>
      <c r="K185" s="499"/>
      <c r="L185" s="499"/>
      <c r="M185" s="499"/>
      <c r="N185" s="460"/>
      <c r="O185" s="460"/>
      <c r="P185" s="460" t="s">
        <v>138</v>
      </c>
      <c r="Q185" s="460"/>
      <c r="R185" s="460"/>
      <c r="S185" s="460"/>
      <c r="T185" s="460"/>
      <c r="U185" s="460" t="s">
        <v>138</v>
      </c>
      <c r="V185" s="460"/>
      <c r="W185" s="460"/>
      <c r="X185" s="460"/>
      <c r="Y185" s="460"/>
      <c r="Z185" s="460" t="s">
        <v>138</v>
      </c>
      <c r="AA185" s="460"/>
      <c r="AB185" s="460"/>
      <c r="AC185" s="460"/>
      <c r="AD185" s="460"/>
      <c r="AE185" s="460" t="s">
        <v>138</v>
      </c>
      <c r="AF185" s="460"/>
      <c r="AG185" s="460"/>
      <c r="AH185" s="460"/>
      <c r="AI185" s="460"/>
      <c r="AJ185" s="460" t="s">
        <v>138</v>
      </c>
      <c r="AK185" s="460"/>
      <c r="AL185" s="460"/>
      <c r="AM185" s="460"/>
      <c r="AN185" s="460"/>
      <c r="AO185" s="460" t="s">
        <v>138</v>
      </c>
      <c r="AP185" s="460"/>
      <c r="AQ185" s="460"/>
      <c r="AR185" s="460"/>
      <c r="AS185" s="460"/>
      <c r="AT185" s="460" t="s">
        <v>138</v>
      </c>
      <c r="AU185" s="460"/>
      <c r="AV185" s="460"/>
      <c r="AW185" s="460"/>
      <c r="AX185" s="460"/>
    </row>
    <row r="186" spans="2:50" ht="14.25" customHeight="1">
      <c r="B186" s="460"/>
      <c r="C186" s="460"/>
      <c r="D186" s="460"/>
      <c r="E186" s="209" t="s">
        <v>139</v>
      </c>
      <c r="F186" s="209" t="s">
        <v>140</v>
      </c>
      <c r="G186" s="209" t="s">
        <v>141</v>
      </c>
      <c r="H186" s="460"/>
      <c r="I186" s="210" t="s">
        <v>139</v>
      </c>
      <c r="J186" s="210" t="s">
        <v>140</v>
      </c>
      <c r="K186" s="210" t="s">
        <v>141</v>
      </c>
      <c r="L186" s="499"/>
      <c r="M186" s="499"/>
      <c r="N186" s="460"/>
      <c r="O186" s="460"/>
      <c r="P186" s="209" t="s">
        <v>139</v>
      </c>
      <c r="Q186" s="209" t="s">
        <v>140</v>
      </c>
      <c r="R186" s="209" t="s">
        <v>141</v>
      </c>
      <c r="S186" s="211" t="s">
        <v>134</v>
      </c>
      <c r="T186" s="460"/>
      <c r="U186" s="209" t="s">
        <v>139</v>
      </c>
      <c r="V186" s="209" t="s">
        <v>140</v>
      </c>
      <c r="W186" s="209" t="s">
        <v>141</v>
      </c>
      <c r="X186" s="211" t="s">
        <v>134</v>
      </c>
      <c r="Y186" s="460"/>
      <c r="Z186" s="209" t="s">
        <v>139</v>
      </c>
      <c r="AA186" s="209" t="s">
        <v>140</v>
      </c>
      <c r="AB186" s="209" t="s">
        <v>141</v>
      </c>
      <c r="AC186" s="211" t="s">
        <v>134</v>
      </c>
      <c r="AD186" s="460"/>
      <c r="AE186" s="209" t="s">
        <v>139</v>
      </c>
      <c r="AF186" s="209" t="s">
        <v>140</v>
      </c>
      <c r="AG186" s="209" t="s">
        <v>141</v>
      </c>
      <c r="AH186" s="211" t="s">
        <v>134</v>
      </c>
      <c r="AI186" s="460"/>
      <c r="AJ186" s="209" t="s">
        <v>139</v>
      </c>
      <c r="AK186" s="209" t="s">
        <v>140</v>
      </c>
      <c r="AL186" s="209" t="s">
        <v>141</v>
      </c>
      <c r="AM186" s="211" t="s">
        <v>134</v>
      </c>
      <c r="AN186" s="460"/>
      <c r="AO186" s="209" t="s">
        <v>139</v>
      </c>
      <c r="AP186" s="209" t="s">
        <v>140</v>
      </c>
      <c r="AQ186" s="209" t="s">
        <v>141</v>
      </c>
      <c r="AR186" s="211" t="s">
        <v>134</v>
      </c>
      <c r="AS186" s="460"/>
      <c r="AT186" s="209" t="s">
        <v>139</v>
      </c>
      <c r="AU186" s="209" t="s">
        <v>140</v>
      </c>
      <c r="AV186" s="209" t="s">
        <v>141</v>
      </c>
      <c r="AW186" s="211" t="s">
        <v>134</v>
      </c>
      <c r="AX186" s="460"/>
    </row>
    <row r="187" spans="2:50" ht="14.25" customHeight="1">
      <c r="B187" s="460" t="s">
        <v>113</v>
      </c>
      <c r="C187" s="209">
        <v>1</v>
      </c>
      <c r="D187" s="212"/>
      <c r="E187" s="209"/>
      <c r="F187" s="209"/>
      <c r="G187" s="214" t="e">
        <f t="shared" ref="G187:G201" si="227">F187/E187</f>
        <v>#DIV/0!</v>
      </c>
      <c r="H187" s="501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502" t="str">
        <f>IFERROR(AVERAGE(K187:K201),"-")</f>
        <v>-</v>
      </c>
      <c r="M187" s="215" t="e">
        <f>RANK(K187, K$187:$K$201)</f>
        <v>#DIV/0!</v>
      </c>
      <c r="N187" s="460"/>
      <c r="O187" s="460"/>
      <c r="P187" s="209"/>
      <c r="Q187" s="209"/>
      <c r="R187" s="214" t="e">
        <f t="shared" ref="R187:R200" si="228">Q187/P187</f>
        <v>#DIV/0!</v>
      </c>
      <c r="S187" s="211" t="e">
        <f>RANK(R187, R$187:R$201)</f>
        <v>#DIV/0!</v>
      </c>
      <c r="T187" s="501" t="e">
        <f>AVERAGE(R187:R201)</f>
        <v>#DIV/0!</v>
      </c>
      <c r="U187" s="209"/>
      <c r="V187" s="209"/>
      <c r="W187" s="214" t="e">
        <f t="shared" ref="W187:W200" si="229">V187/U187</f>
        <v>#DIV/0!</v>
      </c>
      <c r="X187" s="211" t="e">
        <f>RANK(W187, W$187:W$201)</f>
        <v>#DIV/0!</v>
      </c>
      <c r="Y187" s="501" t="e">
        <f>AVERAGE(W187:W201)</f>
        <v>#DIV/0!</v>
      </c>
      <c r="Z187" s="209"/>
      <c r="AA187" s="209"/>
      <c r="AB187" s="214" t="e">
        <f t="shared" ref="AB187:AB200" si="230">AA187/Z187</f>
        <v>#DIV/0!</v>
      </c>
      <c r="AC187" s="211" t="e">
        <f>RANK(AB187, AB$187:AB$201)</f>
        <v>#DIV/0!</v>
      </c>
      <c r="AD187" s="501" t="e">
        <f>AVERAGE(AB187:AB201)</f>
        <v>#DIV/0!</v>
      </c>
      <c r="AE187" s="209"/>
      <c r="AF187" s="209"/>
      <c r="AG187" s="214" t="e">
        <f t="shared" ref="AG187:AG200" si="231">AF187/AE187</f>
        <v>#DIV/0!</v>
      </c>
      <c r="AH187" s="211" t="e">
        <f>RANK(AG187, AG$187:AG$201)</f>
        <v>#DIV/0!</v>
      </c>
      <c r="AI187" s="501" t="e">
        <f>AVERAGE(AG187:AG201)</f>
        <v>#DIV/0!</v>
      </c>
      <c r="AJ187" s="209"/>
      <c r="AK187" s="209"/>
      <c r="AL187" s="214" t="e">
        <f t="shared" ref="AL187:AL200" si="232">AK187/AJ187</f>
        <v>#DIV/0!</v>
      </c>
      <c r="AM187" s="211" t="e">
        <f>RANK(AL187, AL$187:AL$201)</f>
        <v>#DIV/0!</v>
      </c>
      <c r="AN187" s="501" t="e">
        <f>AVERAGE(AL187:AL201)</f>
        <v>#DIV/0!</v>
      </c>
      <c r="AO187" s="209"/>
      <c r="AP187" s="209"/>
      <c r="AQ187" s="214" t="e">
        <f t="shared" ref="AQ187:AQ200" si="233">AP187/AO187</f>
        <v>#DIV/0!</v>
      </c>
      <c r="AR187" s="211" t="e">
        <f>RANK(AQ187, AQ$187:AQ$201)</f>
        <v>#DIV/0!</v>
      </c>
      <c r="AS187" s="501" t="e">
        <f>AVERAGE(AQ187:AQ201)</f>
        <v>#DIV/0!</v>
      </c>
      <c r="AT187" s="209"/>
      <c r="AU187" s="209"/>
      <c r="AV187" s="214" t="e">
        <f t="shared" ref="AV187:AV200" si="234">AU187/AT187</f>
        <v>#DIV/0!</v>
      </c>
      <c r="AW187" s="211" t="e">
        <f>RANK(AV187, AV$187:AV$201)</f>
        <v>#DIV/0!</v>
      </c>
      <c r="AX187" s="501" t="e">
        <f>AVERAGE(AV187:AV201)</f>
        <v>#DIV/0!</v>
      </c>
    </row>
    <row r="188" spans="2:50" ht="14.25" customHeight="1">
      <c r="B188" s="460"/>
      <c r="C188" s="209">
        <v>2</v>
      </c>
      <c r="D188" s="212"/>
      <c r="E188" s="209"/>
      <c r="F188" s="209"/>
      <c r="G188" s="214" t="e">
        <f t="shared" si="227"/>
        <v>#DIV/0!</v>
      </c>
      <c r="H188" s="501"/>
      <c r="I188" s="215" t="e">
        <f t="shared" ref="I188:K201" si="235">AVERAGE(P188,U188,Z188,AE188,AJ188,AO188,AT188)</f>
        <v>#DIV/0!</v>
      </c>
      <c r="J188" s="215" t="e">
        <f t="shared" si="235"/>
        <v>#DIV/0!</v>
      </c>
      <c r="K188" s="216" t="e">
        <f t="shared" si="235"/>
        <v>#DIV/0!</v>
      </c>
      <c r="L188" s="502"/>
      <c r="M188" s="215" t="e">
        <f>RANK(K188, K$187:$K$201)</f>
        <v>#DIV/0!</v>
      </c>
      <c r="N188" s="460"/>
      <c r="O188" s="460"/>
      <c r="P188" s="209"/>
      <c r="Q188" s="209"/>
      <c r="R188" s="214" t="e">
        <f t="shared" si="228"/>
        <v>#DIV/0!</v>
      </c>
      <c r="S188" s="211" t="e">
        <f t="shared" ref="S188:S200" si="236">RANK(R188, R$187:R$201)</f>
        <v>#DIV/0!</v>
      </c>
      <c r="T188" s="501"/>
      <c r="U188" s="209"/>
      <c r="V188" s="209"/>
      <c r="W188" s="214" t="e">
        <f t="shared" si="229"/>
        <v>#DIV/0!</v>
      </c>
      <c r="X188" s="211" t="e">
        <f t="shared" ref="X188:X200" si="237">RANK(W188, W$187:W$201)</f>
        <v>#DIV/0!</v>
      </c>
      <c r="Y188" s="501"/>
      <c r="Z188" s="209"/>
      <c r="AA188" s="209"/>
      <c r="AB188" s="214" t="e">
        <f t="shared" si="230"/>
        <v>#DIV/0!</v>
      </c>
      <c r="AC188" s="211" t="e">
        <f t="shared" ref="AC188:AC200" si="238">RANK(AB188, AB$187:AB$201)</f>
        <v>#DIV/0!</v>
      </c>
      <c r="AD188" s="501"/>
      <c r="AE188" s="209"/>
      <c r="AF188" s="209"/>
      <c r="AG188" s="214" t="e">
        <f t="shared" si="231"/>
        <v>#DIV/0!</v>
      </c>
      <c r="AH188" s="211" t="e">
        <f t="shared" ref="AH188:AH200" si="239">RANK(AG188, AG$187:AG$201)</f>
        <v>#DIV/0!</v>
      </c>
      <c r="AI188" s="501"/>
      <c r="AJ188" s="209"/>
      <c r="AK188" s="209"/>
      <c r="AL188" s="214" t="e">
        <f t="shared" si="232"/>
        <v>#DIV/0!</v>
      </c>
      <c r="AM188" s="211" t="e">
        <f t="shared" ref="AM188:AM200" si="240">RANK(AL188, AL$187:AL$201)</f>
        <v>#DIV/0!</v>
      </c>
      <c r="AN188" s="501"/>
      <c r="AO188" s="209"/>
      <c r="AP188" s="209"/>
      <c r="AQ188" s="214" t="e">
        <f t="shared" si="233"/>
        <v>#DIV/0!</v>
      </c>
      <c r="AR188" s="211" t="e">
        <f t="shared" ref="AR188:AR200" si="241">RANK(AQ188, AQ$187:AQ$201)</f>
        <v>#DIV/0!</v>
      </c>
      <c r="AS188" s="501"/>
      <c r="AT188" s="209"/>
      <c r="AU188" s="209"/>
      <c r="AV188" s="214" t="e">
        <f t="shared" si="234"/>
        <v>#DIV/0!</v>
      </c>
      <c r="AW188" s="211" t="e">
        <f t="shared" ref="AW188:AW200" si="242">RANK(AV188, AV$187:AV$201)</f>
        <v>#DIV/0!</v>
      </c>
      <c r="AX188" s="501"/>
    </row>
    <row r="189" spans="2:50" ht="14.25" customHeight="1">
      <c r="B189" s="460"/>
      <c r="C189" s="209">
        <v>3</v>
      </c>
      <c r="D189" s="212"/>
      <c r="E189" s="209"/>
      <c r="F189" s="209"/>
      <c r="G189" s="214" t="e">
        <f t="shared" si="227"/>
        <v>#DIV/0!</v>
      </c>
      <c r="H189" s="501"/>
      <c r="I189" s="215" t="e">
        <f t="shared" si="235"/>
        <v>#DIV/0!</v>
      </c>
      <c r="J189" s="215" t="e">
        <f t="shared" si="235"/>
        <v>#DIV/0!</v>
      </c>
      <c r="K189" s="216" t="e">
        <f t="shared" si="235"/>
        <v>#DIV/0!</v>
      </c>
      <c r="L189" s="502"/>
      <c r="M189" s="215" t="e">
        <f>RANK(K189, K$187:$K$201)</f>
        <v>#DIV/0!</v>
      </c>
      <c r="N189" s="460"/>
      <c r="O189" s="460"/>
      <c r="P189" s="209"/>
      <c r="Q189" s="209"/>
      <c r="R189" s="214" t="e">
        <f t="shared" si="228"/>
        <v>#DIV/0!</v>
      </c>
      <c r="S189" s="211" t="e">
        <f>RANK(R189, R$187:R$201)</f>
        <v>#DIV/0!</v>
      </c>
      <c r="T189" s="501"/>
      <c r="U189" s="209"/>
      <c r="V189" s="209"/>
      <c r="W189" s="214" t="e">
        <f t="shared" si="229"/>
        <v>#DIV/0!</v>
      </c>
      <c r="X189" s="211" t="e">
        <f>RANK(W189, W$187:W$201)</f>
        <v>#DIV/0!</v>
      </c>
      <c r="Y189" s="501"/>
      <c r="Z189" s="209"/>
      <c r="AA189" s="209"/>
      <c r="AB189" s="214" t="e">
        <f t="shared" si="230"/>
        <v>#DIV/0!</v>
      </c>
      <c r="AC189" s="211" t="e">
        <f t="shared" si="238"/>
        <v>#DIV/0!</v>
      </c>
      <c r="AD189" s="501"/>
      <c r="AE189" s="209"/>
      <c r="AF189" s="209"/>
      <c r="AG189" s="214" t="e">
        <f t="shared" si="231"/>
        <v>#DIV/0!</v>
      </c>
      <c r="AH189" s="211" t="e">
        <f t="shared" si="239"/>
        <v>#DIV/0!</v>
      </c>
      <c r="AI189" s="501"/>
      <c r="AJ189" s="209"/>
      <c r="AK189" s="209"/>
      <c r="AL189" s="214" t="e">
        <f t="shared" si="232"/>
        <v>#DIV/0!</v>
      </c>
      <c r="AM189" s="211" t="e">
        <f t="shared" si="240"/>
        <v>#DIV/0!</v>
      </c>
      <c r="AN189" s="501"/>
      <c r="AO189" s="209"/>
      <c r="AP189" s="209"/>
      <c r="AQ189" s="214" t="e">
        <f t="shared" si="233"/>
        <v>#DIV/0!</v>
      </c>
      <c r="AR189" s="211" t="e">
        <f t="shared" si="241"/>
        <v>#DIV/0!</v>
      </c>
      <c r="AS189" s="501"/>
      <c r="AT189" s="209"/>
      <c r="AU189" s="209"/>
      <c r="AV189" s="214" t="e">
        <f t="shared" si="234"/>
        <v>#DIV/0!</v>
      </c>
      <c r="AW189" s="211" t="e">
        <f t="shared" si="242"/>
        <v>#DIV/0!</v>
      </c>
      <c r="AX189" s="501"/>
    </row>
    <row r="190" spans="2:50" ht="14.25" customHeight="1">
      <c r="B190" s="460"/>
      <c r="C190" s="209">
        <v>4</v>
      </c>
      <c r="D190" s="212"/>
      <c r="E190" s="209"/>
      <c r="F190" s="209"/>
      <c r="G190" s="214" t="e">
        <f t="shared" si="227"/>
        <v>#DIV/0!</v>
      </c>
      <c r="H190" s="501"/>
      <c r="I190" s="215" t="e">
        <f t="shared" si="235"/>
        <v>#DIV/0!</v>
      </c>
      <c r="J190" s="215" t="e">
        <f t="shared" si="235"/>
        <v>#DIV/0!</v>
      </c>
      <c r="K190" s="216" t="e">
        <f t="shared" si="235"/>
        <v>#DIV/0!</v>
      </c>
      <c r="L190" s="502"/>
      <c r="M190" s="215" t="e">
        <f>RANK(K190, K$187:$K$201)</f>
        <v>#DIV/0!</v>
      </c>
      <c r="N190" s="460"/>
      <c r="O190" s="460"/>
      <c r="P190" s="209"/>
      <c r="Q190" s="209"/>
      <c r="R190" s="214" t="e">
        <f t="shared" si="228"/>
        <v>#DIV/0!</v>
      </c>
      <c r="S190" s="211" t="e">
        <f t="shared" si="236"/>
        <v>#DIV/0!</v>
      </c>
      <c r="T190" s="501"/>
      <c r="U190" s="209"/>
      <c r="V190" s="209"/>
      <c r="W190" s="214" t="e">
        <f t="shared" si="229"/>
        <v>#DIV/0!</v>
      </c>
      <c r="X190" s="211" t="e">
        <f t="shared" si="237"/>
        <v>#DIV/0!</v>
      </c>
      <c r="Y190" s="501"/>
      <c r="Z190" s="209"/>
      <c r="AA190" s="209"/>
      <c r="AB190" s="214" t="e">
        <f t="shared" si="230"/>
        <v>#DIV/0!</v>
      </c>
      <c r="AC190" s="211" t="e">
        <f t="shared" si="238"/>
        <v>#DIV/0!</v>
      </c>
      <c r="AD190" s="501"/>
      <c r="AE190" s="209"/>
      <c r="AF190" s="209"/>
      <c r="AG190" s="214" t="e">
        <f t="shared" si="231"/>
        <v>#DIV/0!</v>
      </c>
      <c r="AH190" s="211" t="e">
        <f t="shared" si="239"/>
        <v>#DIV/0!</v>
      </c>
      <c r="AI190" s="501"/>
      <c r="AJ190" s="209"/>
      <c r="AK190" s="209"/>
      <c r="AL190" s="214" t="e">
        <f t="shared" si="232"/>
        <v>#DIV/0!</v>
      </c>
      <c r="AM190" s="211" t="e">
        <f t="shared" si="240"/>
        <v>#DIV/0!</v>
      </c>
      <c r="AN190" s="501"/>
      <c r="AO190" s="209"/>
      <c r="AP190" s="209"/>
      <c r="AQ190" s="214" t="e">
        <f t="shared" si="233"/>
        <v>#DIV/0!</v>
      </c>
      <c r="AR190" s="211" t="e">
        <f t="shared" si="241"/>
        <v>#DIV/0!</v>
      </c>
      <c r="AS190" s="501"/>
      <c r="AT190" s="209"/>
      <c r="AU190" s="209"/>
      <c r="AV190" s="214" t="e">
        <f t="shared" si="234"/>
        <v>#DIV/0!</v>
      </c>
      <c r="AW190" s="211" t="e">
        <f t="shared" si="242"/>
        <v>#DIV/0!</v>
      </c>
      <c r="AX190" s="501"/>
    </row>
    <row r="191" spans="2:50" ht="14.25" customHeight="1">
      <c r="B191" s="460"/>
      <c r="C191" s="209">
        <v>5</v>
      </c>
      <c r="D191" s="212"/>
      <c r="E191" s="209"/>
      <c r="F191" s="209"/>
      <c r="G191" s="214" t="e">
        <f t="shared" si="227"/>
        <v>#DIV/0!</v>
      </c>
      <c r="H191" s="501"/>
      <c r="I191" s="215" t="e">
        <f t="shared" si="235"/>
        <v>#DIV/0!</v>
      </c>
      <c r="J191" s="215" t="e">
        <f t="shared" si="235"/>
        <v>#DIV/0!</v>
      </c>
      <c r="K191" s="216" t="e">
        <f t="shared" si="235"/>
        <v>#DIV/0!</v>
      </c>
      <c r="L191" s="502"/>
      <c r="M191" s="215" t="e">
        <f>RANK(K191, K$187:$K$201)</f>
        <v>#DIV/0!</v>
      </c>
      <c r="N191" s="460"/>
      <c r="O191" s="460"/>
      <c r="P191" s="209"/>
      <c r="Q191" s="209"/>
      <c r="R191" s="214" t="e">
        <f t="shared" si="228"/>
        <v>#DIV/0!</v>
      </c>
      <c r="S191" s="211" t="e">
        <f t="shared" si="236"/>
        <v>#DIV/0!</v>
      </c>
      <c r="T191" s="501"/>
      <c r="U191" s="209"/>
      <c r="V191" s="209"/>
      <c r="W191" s="214" t="e">
        <f t="shared" si="229"/>
        <v>#DIV/0!</v>
      </c>
      <c r="X191" s="211" t="e">
        <f t="shared" si="237"/>
        <v>#DIV/0!</v>
      </c>
      <c r="Y191" s="501"/>
      <c r="Z191" s="209"/>
      <c r="AA191" s="209"/>
      <c r="AB191" s="214" t="e">
        <f t="shared" si="230"/>
        <v>#DIV/0!</v>
      </c>
      <c r="AC191" s="211" t="e">
        <f t="shared" si="238"/>
        <v>#DIV/0!</v>
      </c>
      <c r="AD191" s="501"/>
      <c r="AE191" s="209"/>
      <c r="AF191" s="209"/>
      <c r="AG191" s="214" t="e">
        <f t="shared" si="231"/>
        <v>#DIV/0!</v>
      </c>
      <c r="AH191" s="211" t="e">
        <f t="shared" si="239"/>
        <v>#DIV/0!</v>
      </c>
      <c r="AI191" s="501"/>
      <c r="AJ191" s="209"/>
      <c r="AK191" s="209"/>
      <c r="AL191" s="214" t="e">
        <f t="shared" si="232"/>
        <v>#DIV/0!</v>
      </c>
      <c r="AM191" s="211" t="e">
        <f t="shared" si="240"/>
        <v>#DIV/0!</v>
      </c>
      <c r="AN191" s="501"/>
      <c r="AO191" s="209"/>
      <c r="AP191" s="209"/>
      <c r="AQ191" s="214" t="e">
        <f t="shared" si="233"/>
        <v>#DIV/0!</v>
      </c>
      <c r="AR191" s="211" t="e">
        <f t="shared" si="241"/>
        <v>#DIV/0!</v>
      </c>
      <c r="AS191" s="501"/>
      <c r="AT191" s="209"/>
      <c r="AU191" s="209"/>
      <c r="AV191" s="214" t="e">
        <f t="shared" si="234"/>
        <v>#DIV/0!</v>
      </c>
      <c r="AW191" s="211" t="e">
        <f t="shared" si="242"/>
        <v>#DIV/0!</v>
      </c>
      <c r="AX191" s="501"/>
    </row>
    <row r="192" spans="2:50" ht="14.25" customHeight="1">
      <c r="B192" s="460"/>
      <c r="C192" s="209">
        <v>6</v>
      </c>
      <c r="D192" s="212"/>
      <c r="E192" s="209"/>
      <c r="F192" s="209"/>
      <c r="G192" s="214" t="e">
        <f t="shared" si="227"/>
        <v>#DIV/0!</v>
      </c>
      <c r="H192" s="501"/>
      <c r="I192" s="215" t="e">
        <f t="shared" si="235"/>
        <v>#DIV/0!</v>
      </c>
      <c r="J192" s="215" t="e">
        <f t="shared" si="235"/>
        <v>#DIV/0!</v>
      </c>
      <c r="K192" s="216" t="e">
        <f t="shared" si="235"/>
        <v>#DIV/0!</v>
      </c>
      <c r="L192" s="502"/>
      <c r="M192" s="215" t="e">
        <f>RANK(K192, K$187:$K$201)</f>
        <v>#DIV/0!</v>
      </c>
      <c r="N192" s="460"/>
      <c r="O192" s="460"/>
      <c r="P192" s="209"/>
      <c r="Q192" s="209"/>
      <c r="R192" s="214" t="e">
        <f t="shared" si="228"/>
        <v>#DIV/0!</v>
      </c>
      <c r="S192" s="211" t="e">
        <f t="shared" si="236"/>
        <v>#DIV/0!</v>
      </c>
      <c r="T192" s="501"/>
      <c r="U192" s="209"/>
      <c r="V192" s="209"/>
      <c r="W192" s="214" t="e">
        <f t="shared" si="229"/>
        <v>#DIV/0!</v>
      </c>
      <c r="X192" s="211" t="e">
        <f t="shared" si="237"/>
        <v>#DIV/0!</v>
      </c>
      <c r="Y192" s="501"/>
      <c r="Z192" s="209"/>
      <c r="AA192" s="209"/>
      <c r="AB192" s="214" t="e">
        <f t="shared" si="230"/>
        <v>#DIV/0!</v>
      </c>
      <c r="AC192" s="211" t="e">
        <f t="shared" si="238"/>
        <v>#DIV/0!</v>
      </c>
      <c r="AD192" s="501"/>
      <c r="AE192" s="209"/>
      <c r="AF192" s="209"/>
      <c r="AG192" s="214" t="e">
        <f t="shared" si="231"/>
        <v>#DIV/0!</v>
      </c>
      <c r="AH192" s="211" t="e">
        <f t="shared" si="239"/>
        <v>#DIV/0!</v>
      </c>
      <c r="AI192" s="501"/>
      <c r="AJ192" s="209"/>
      <c r="AK192" s="209"/>
      <c r="AL192" s="214" t="e">
        <f t="shared" si="232"/>
        <v>#DIV/0!</v>
      </c>
      <c r="AM192" s="211" t="e">
        <f t="shared" si="240"/>
        <v>#DIV/0!</v>
      </c>
      <c r="AN192" s="501"/>
      <c r="AO192" s="209"/>
      <c r="AP192" s="209"/>
      <c r="AQ192" s="214" t="e">
        <f t="shared" si="233"/>
        <v>#DIV/0!</v>
      </c>
      <c r="AR192" s="211" t="e">
        <f t="shared" si="241"/>
        <v>#DIV/0!</v>
      </c>
      <c r="AS192" s="501"/>
      <c r="AT192" s="209"/>
      <c r="AU192" s="209"/>
      <c r="AV192" s="214" t="e">
        <f t="shared" si="234"/>
        <v>#DIV/0!</v>
      </c>
      <c r="AW192" s="211" t="e">
        <f t="shared" si="242"/>
        <v>#DIV/0!</v>
      </c>
      <c r="AX192" s="501"/>
    </row>
    <row r="193" spans="2:50" ht="14.25" customHeight="1">
      <c r="B193" s="460"/>
      <c r="C193" s="209">
        <v>7</v>
      </c>
      <c r="D193" s="212"/>
      <c r="E193" s="209"/>
      <c r="F193" s="209"/>
      <c r="G193" s="214" t="e">
        <f t="shared" si="227"/>
        <v>#DIV/0!</v>
      </c>
      <c r="H193" s="501"/>
      <c r="I193" s="215" t="e">
        <f t="shared" si="235"/>
        <v>#DIV/0!</v>
      </c>
      <c r="J193" s="215" t="e">
        <f t="shared" si="235"/>
        <v>#DIV/0!</v>
      </c>
      <c r="K193" s="216" t="e">
        <f t="shared" si="235"/>
        <v>#DIV/0!</v>
      </c>
      <c r="L193" s="502"/>
      <c r="M193" s="215" t="e">
        <f>RANK(K193, K$187:$K$201)</f>
        <v>#DIV/0!</v>
      </c>
      <c r="N193" s="460"/>
      <c r="O193" s="460"/>
      <c r="P193" s="209"/>
      <c r="Q193" s="209"/>
      <c r="R193" s="214" t="e">
        <f t="shared" si="228"/>
        <v>#DIV/0!</v>
      </c>
      <c r="S193" s="211" t="e">
        <f t="shared" si="236"/>
        <v>#DIV/0!</v>
      </c>
      <c r="T193" s="501"/>
      <c r="U193" s="209"/>
      <c r="V193" s="209"/>
      <c r="W193" s="214" t="e">
        <f t="shared" si="229"/>
        <v>#DIV/0!</v>
      </c>
      <c r="X193" s="211" t="e">
        <f t="shared" si="237"/>
        <v>#DIV/0!</v>
      </c>
      <c r="Y193" s="501"/>
      <c r="Z193" s="209"/>
      <c r="AA193" s="209"/>
      <c r="AB193" s="214" t="e">
        <f t="shared" si="230"/>
        <v>#DIV/0!</v>
      </c>
      <c r="AC193" s="211" t="e">
        <f t="shared" si="238"/>
        <v>#DIV/0!</v>
      </c>
      <c r="AD193" s="501"/>
      <c r="AE193" s="209"/>
      <c r="AF193" s="209"/>
      <c r="AG193" s="214" t="e">
        <f t="shared" si="231"/>
        <v>#DIV/0!</v>
      </c>
      <c r="AH193" s="211" t="e">
        <f t="shared" si="239"/>
        <v>#DIV/0!</v>
      </c>
      <c r="AI193" s="501"/>
      <c r="AJ193" s="209"/>
      <c r="AK193" s="209"/>
      <c r="AL193" s="214" t="e">
        <f t="shared" si="232"/>
        <v>#DIV/0!</v>
      </c>
      <c r="AM193" s="211" t="e">
        <f t="shared" si="240"/>
        <v>#DIV/0!</v>
      </c>
      <c r="AN193" s="501"/>
      <c r="AO193" s="209"/>
      <c r="AP193" s="209"/>
      <c r="AQ193" s="214" t="e">
        <f t="shared" si="233"/>
        <v>#DIV/0!</v>
      </c>
      <c r="AR193" s="211" t="e">
        <f t="shared" si="241"/>
        <v>#DIV/0!</v>
      </c>
      <c r="AS193" s="501"/>
      <c r="AT193" s="209"/>
      <c r="AU193" s="209"/>
      <c r="AV193" s="214" t="e">
        <f t="shared" si="234"/>
        <v>#DIV/0!</v>
      </c>
      <c r="AW193" s="211" t="e">
        <f t="shared" si="242"/>
        <v>#DIV/0!</v>
      </c>
      <c r="AX193" s="501"/>
    </row>
    <row r="194" spans="2:50" ht="14.25" customHeight="1">
      <c r="B194" s="460"/>
      <c r="C194" s="209">
        <v>8</v>
      </c>
      <c r="D194" s="212"/>
      <c r="E194" s="209"/>
      <c r="F194" s="209"/>
      <c r="G194" s="214" t="e">
        <f t="shared" si="227"/>
        <v>#DIV/0!</v>
      </c>
      <c r="H194" s="501"/>
      <c r="I194" s="215" t="e">
        <f t="shared" si="235"/>
        <v>#DIV/0!</v>
      </c>
      <c r="J194" s="215" t="e">
        <f t="shared" si="235"/>
        <v>#DIV/0!</v>
      </c>
      <c r="K194" s="216" t="e">
        <f t="shared" si="235"/>
        <v>#DIV/0!</v>
      </c>
      <c r="L194" s="502"/>
      <c r="M194" s="215" t="e">
        <f>RANK(K194, K$187:$K$201)</f>
        <v>#DIV/0!</v>
      </c>
      <c r="N194" s="460"/>
      <c r="O194" s="460"/>
      <c r="P194" s="209"/>
      <c r="Q194" s="209"/>
      <c r="R194" s="214" t="e">
        <f t="shared" si="228"/>
        <v>#DIV/0!</v>
      </c>
      <c r="S194" s="211" t="e">
        <f t="shared" si="236"/>
        <v>#DIV/0!</v>
      </c>
      <c r="T194" s="501"/>
      <c r="U194" s="209"/>
      <c r="V194" s="209"/>
      <c r="W194" s="214" t="e">
        <f t="shared" si="229"/>
        <v>#DIV/0!</v>
      </c>
      <c r="X194" s="211" t="e">
        <f t="shared" si="237"/>
        <v>#DIV/0!</v>
      </c>
      <c r="Y194" s="501"/>
      <c r="Z194" s="209"/>
      <c r="AA194" s="209"/>
      <c r="AB194" s="214" t="e">
        <f t="shared" si="230"/>
        <v>#DIV/0!</v>
      </c>
      <c r="AC194" s="211" t="e">
        <f t="shared" si="238"/>
        <v>#DIV/0!</v>
      </c>
      <c r="AD194" s="501"/>
      <c r="AE194" s="209"/>
      <c r="AF194" s="209"/>
      <c r="AG194" s="214" t="e">
        <f t="shared" si="231"/>
        <v>#DIV/0!</v>
      </c>
      <c r="AH194" s="211" t="e">
        <f t="shared" si="239"/>
        <v>#DIV/0!</v>
      </c>
      <c r="AI194" s="501"/>
      <c r="AJ194" s="209"/>
      <c r="AK194" s="209"/>
      <c r="AL194" s="214" t="e">
        <f t="shared" si="232"/>
        <v>#DIV/0!</v>
      </c>
      <c r="AM194" s="211" t="e">
        <f t="shared" si="240"/>
        <v>#DIV/0!</v>
      </c>
      <c r="AN194" s="501"/>
      <c r="AO194" s="209"/>
      <c r="AP194" s="209"/>
      <c r="AQ194" s="214" t="e">
        <f t="shared" si="233"/>
        <v>#DIV/0!</v>
      </c>
      <c r="AR194" s="211" t="e">
        <f t="shared" si="241"/>
        <v>#DIV/0!</v>
      </c>
      <c r="AS194" s="501"/>
      <c r="AT194" s="209"/>
      <c r="AU194" s="209"/>
      <c r="AV194" s="214" t="e">
        <f t="shared" si="234"/>
        <v>#DIV/0!</v>
      </c>
      <c r="AW194" s="211" t="e">
        <f t="shared" si="242"/>
        <v>#DIV/0!</v>
      </c>
      <c r="AX194" s="501"/>
    </row>
    <row r="195" spans="2:50" ht="14.25" customHeight="1">
      <c r="B195" s="460"/>
      <c r="C195" s="209">
        <v>9</v>
      </c>
      <c r="D195" s="212"/>
      <c r="E195" s="209"/>
      <c r="F195" s="209"/>
      <c r="G195" s="214" t="e">
        <f t="shared" si="227"/>
        <v>#DIV/0!</v>
      </c>
      <c r="H195" s="501"/>
      <c r="I195" s="215" t="e">
        <f t="shared" si="235"/>
        <v>#DIV/0!</v>
      </c>
      <c r="J195" s="215" t="e">
        <f t="shared" si="235"/>
        <v>#DIV/0!</v>
      </c>
      <c r="K195" s="216" t="e">
        <f t="shared" si="235"/>
        <v>#DIV/0!</v>
      </c>
      <c r="L195" s="502"/>
      <c r="M195" s="215" t="e">
        <f>RANK(K195, K$187:$K$201)</f>
        <v>#DIV/0!</v>
      </c>
      <c r="N195" s="460"/>
      <c r="O195" s="460"/>
      <c r="P195" s="209"/>
      <c r="Q195" s="209"/>
      <c r="R195" s="214" t="e">
        <f t="shared" si="228"/>
        <v>#DIV/0!</v>
      </c>
      <c r="S195" s="211" t="e">
        <f t="shared" si="236"/>
        <v>#DIV/0!</v>
      </c>
      <c r="T195" s="501"/>
      <c r="U195" s="209"/>
      <c r="V195" s="209"/>
      <c r="W195" s="214" t="e">
        <f t="shared" si="229"/>
        <v>#DIV/0!</v>
      </c>
      <c r="X195" s="211" t="e">
        <f t="shared" si="237"/>
        <v>#DIV/0!</v>
      </c>
      <c r="Y195" s="501"/>
      <c r="Z195" s="209"/>
      <c r="AA195" s="209"/>
      <c r="AB195" s="214" t="e">
        <f t="shared" si="230"/>
        <v>#DIV/0!</v>
      </c>
      <c r="AC195" s="211" t="e">
        <f t="shared" si="238"/>
        <v>#DIV/0!</v>
      </c>
      <c r="AD195" s="501"/>
      <c r="AE195" s="209"/>
      <c r="AF195" s="209"/>
      <c r="AG195" s="214" t="e">
        <f t="shared" si="231"/>
        <v>#DIV/0!</v>
      </c>
      <c r="AH195" s="211" t="e">
        <f t="shared" si="239"/>
        <v>#DIV/0!</v>
      </c>
      <c r="AI195" s="501"/>
      <c r="AJ195" s="209"/>
      <c r="AK195" s="209"/>
      <c r="AL195" s="214" t="e">
        <f t="shared" si="232"/>
        <v>#DIV/0!</v>
      </c>
      <c r="AM195" s="211" t="e">
        <f t="shared" si="240"/>
        <v>#DIV/0!</v>
      </c>
      <c r="AN195" s="501"/>
      <c r="AO195" s="209"/>
      <c r="AP195" s="209"/>
      <c r="AQ195" s="214" t="e">
        <f t="shared" si="233"/>
        <v>#DIV/0!</v>
      </c>
      <c r="AR195" s="211" t="e">
        <f t="shared" si="241"/>
        <v>#DIV/0!</v>
      </c>
      <c r="AS195" s="501"/>
      <c r="AT195" s="209"/>
      <c r="AU195" s="209"/>
      <c r="AV195" s="214" t="e">
        <f t="shared" si="234"/>
        <v>#DIV/0!</v>
      </c>
      <c r="AW195" s="211" t="e">
        <f t="shared" si="242"/>
        <v>#DIV/0!</v>
      </c>
      <c r="AX195" s="501"/>
    </row>
    <row r="196" spans="2:50" ht="14.25" customHeight="1">
      <c r="B196" s="460"/>
      <c r="C196" s="209">
        <v>10</v>
      </c>
      <c r="D196" s="212"/>
      <c r="E196" s="209"/>
      <c r="F196" s="209"/>
      <c r="G196" s="214" t="e">
        <f t="shared" si="227"/>
        <v>#DIV/0!</v>
      </c>
      <c r="H196" s="501"/>
      <c r="I196" s="215" t="e">
        <f t="shared" si="235"/>
        <v>#DIV/0!</v>
      </c>
      <c r="J196" s="215" t="e">
        <f t="shared" si="235"/>
        <v>#DIV/0!</v>
      </c>
      <c r="K196" s="216" t="e">
        <f t="shared" si="235"/>
        <v>#DIV/0!</v>
      </c>
      <c r="L196" s="502"/>
      <c r="M196" s="215" t="e">
        <f>RANK(K196, K$187:$K$201)</f>
        <v>#DIV/0!</v>
      </c>
      <c r="N196" s="460"/>
      <c r="O196" s="460"/>
      <c r="P196" s="209"/>
      <c r="Q196" s="209"/>
      <c r="R196" s="214" t="e">
        <f t="shared" si="228"/>
        <v>#DIV/0!</v>
      </c>
      <c r="S196" s="211" t="e">
        <f t="shared" si="236"/>
        <v>#DIV/0!</v>
      </c>
      <c r="T196" s="501"/>
      <c r="U196" s="209"/>
      <c r="V196" s="209"/>
      <c r="W196" s="214" t="e">
        <f t="shared" si="229"/>
        <v>#DIV/0!</v>
      </c>
      <c r="X196" s="211" t="e">
        <f t="shared" si="237"/>
        <v>#DIV/0!</v>
      </c>
      <c r="Y196" s="501"/>
      <c r="Z196" s="209"/>
      <c r="AA196" s="209"/>
      <c r="AB196" s="214" t="e">
        <f t="shared" si="230"/>
        <v>#DIV/0!</v>
      </c>
      <c r="AC196" s="211" t="e">
        <f t="shared" si="238"/>
        <v>#DIV/0!</v>
      </c>
      <c r="AD196" s="501"/>
      <c r="AE196" s="209"/>
      <c r="AF196" s="209"/>
      <c r="AG196" s="214" t="e">
        <f t="shared" si="231"/>
        <v>#DIV/0!</v>
      </c>
      <c r="AH196" s="211" t="e">
        <f t="shared" si="239"/>
        <v>#DIV/0!</v>
      </c>
      <c r="AI196" s="501"/>
      <c r="AJ196" s="209"/>
      <c r="AK196" s="209"/>
      <c r="AL196" s="214" t="e">
        <f t="shared" si="232"/>
        <v>#DIV/0!</v>
      </c>
      <c r="AM196" s="211" t="e">
        <f t="shared" si="240"/>
        <v>#DIV/0!</v>
      </c>
      <c r="AN196" s="501"/>
      <c r="AO196" s="209"/>
      <c r="AP196" s="209"/>
      <c r="AQ196" s="214" t="e">
        <f t="shared" si="233"/>
        <v>#DIV/0!</v>
      </c>
      <c r="AR196" s="211" t="e">
        <f t="shared" si="241"/>
        <v>#DIV/0!</v>
      </c>
      <c r="AS196" s="501"/>
      <c r="AT196" s="209"/>
      <c r="AU196" s="209"/>
      <c r="AV196" s="214" t="e">
        <f t="shared" si="234"/>
        <v>#DIV/0!</v>
      </c>
      <c r="AW196" s="211" t="e">
        <f t="shared" si="242"/>
        <v>#DIV/0!</v>
      </c>
      <c r="AX196" s="501"/>
    </row>
    <row r="197" spans="2:50" ht="14.25" customHeight="1">
      <c r="B197" s="460"/>
      <c r="C197" s="209">
        <v>11</v>
      </c>
      <c r="D197" s="212"/>
      <c r="E197" s="209"/>
      <c r="F197" s="209"/>
      <c r="G197" s="214" t="e">
        <f t="shared" si="227"/>
        <v>#DIV/0!</v>
      </c>
      <c r="H197" s="501"/>
      <c r="I197" s="215" t="e">
        <f t="shared" si="235"/>
        <v>#DIV/0!</v>
      </c>
      <c r="J197" s="215" t="e">
        <f t="shared" si="235"/>
        <v>#DIV/0!</v>
      </c>
      <c r="K197" s="216" t="e">
        <f t="shared" si="235"/>
        <v>#DIV/0!</v>
      </c>
      <c r="L197" s="502"/>
      <c r="M197" s="215" t="e">
        <f>RANK(K197, K$187:$K$201)</f>
        <v>#DIV/0!</v>
      </c>
      <c r="N197" s="460"/>
      <c r="O197" s="460"/>
      <c r="P197" s="209"/>
      <c r="Q197" s="209"/>
      <c r="R197" s="214" t="e">
        <f t="shared" si="228"/>
        <v>#DIV/0!</v>
      </c>
      <c r="S197" s="211" t="e">
        <f t="shared" si="236"/>
        <v>#DIV/0!</v>
      </c>
      <c r="T197" s="501"/>
      <c r="U197" s="209"/>
      <c r="V197" s="209"/>
      <c r="W197" s="214" t="e">
        <f t="shared" si="229"/>
        <v>#DIV/0!</v>
      </c>
      <c r="X197" s="211" t="e">
        <f t="shared" si="237"/>
        <v>#DIV/0!</v>
      </c>
      <c r="Y197" s="501"/>
      <c r="Z197" s="209"/>
      <c r="AA197" s="209"/>
      <c r="AB197" s="214" t="e">
        <f t="shared" si="230"/>
        <v>#DIV/0!</v>
      </c>
      <c r="AC197" s="211" t="e">
        <f t="shared" si="238"/>
        <v>#DIV/0!</v>
      </c>
      <c r="AD197" s="501"/>
      <c r="AE197" s="209"/>
      <c r="AF197" s="209"/>
      <c r="AG197" s="214" t="e">
        <f t="shared" si="231"/>
        <v>#DIV/0!</v>
      </c>
      <c r="AH197" s="211" t="e">
        <f t="shared" si="239"/>
        <v>#DIV/0!</v>
      </c>
      <c r="AI197" s="501"/>
      <c r="AJ197" s="209"/>
      <c r="AK197" s="209"/>
      <c r="AL197" s="214" t="e">
        <f t="shared" si="232"/>
        <v>#DIV/0!</v>
      </c>
      <c r="AM197" s="211" t="e">
        <f t="shared" si="240"/>
        <v>#DIV/0!</v>
      </c>
      <c r="AN197" s="501"/>
      <c r="AO197" s="209"/>
      <c r="AP197" s="209"/>
      <c r="AQ197" s="214" t="e">
        <f t="shared" si="233"/>
        <v>#DIV/0!</v>
      </c>
      <c r="AR197" s="211" t="e">
        <f t="shared" si="241"/>
        <v>#DIV/0!</v>
      </c>
      <c r="AS197" s="501"/>
      <c r="AT197" s="209"/>
      <c r="AU197" s="209"/>
      <c r="AV197" s="214" t="e">
        <f t="shared" si="234"/>
        <v>#DIV/0!</v>
      </c>
      <c r="AW197" s="211" t="e">
        <f t="shared" si="242"/>
        <v>#DIV/0!</v>
      </c>
      <c r="AX197" s="501"/>
    </row>
    <row r="198" spans="2:50" ht="14.25" customHeight="1">
      <c r="B198" s="460"/>
      <c r="C198" s="209">
        <v>12</v>
      </c>
      <c r="D198" s="212"/>
      <c r="E198" s="209"/>
      <c r="F198" s="209"/>
      <c r="G198" s="214" t="e">
        <f t="shared" si="227"/>
        <v>#DIV/0!</v>
      </c>
      <c r="H198" s="501"/>
      <c r="I198" s="215" t="e">
        <f t="shared" si="235"/>
        <v>#DIV/0!</v>
      </c>
      <c r="J198" s="215" t="e">
        <f t="shared" si="235"/>
        <v>#DIV/0!</v>
      </c>
      <c r="K198" s="216" t="e">
        <f t="shared" si="235"/>
        <v>#DIV/0!</v>
      </c>
      <c r="L198" s="502"/>
      <c r="M198" s="215" t="e">
        <f>RANK(K198, K$187:$K$201)</f>
        <v>#DIV/0!</v>
      </c>
      <c r="N198" s="460"/>
      <c r="O198" s="460"/>
      <c r="P198" s="209"/>
      <c r="Q198" s="209"/>
      <c r="R198" s="214" t="e">
        <f t="shared" si="228"/>
        <v>#DIV/0!</v>
      </c>
      <c r="S198" s="211" t="e">
        <f t="shared" si="236"/>
        <v>#DIV/0!</v>
      </c>
      <c r="T198" s="501"/>
      <c r="U198" s="209"/>
      <c r="V198" s="209"/>
      <c r="W198" s="214" t="e">
        <f t="shared" si="229"/>
        <v>#DIV/0!</v>
      </c>
      <c r="X198" s="211" t="e">
        <f t="shared" si="237"/>
        <v>#DIV/0!</v>
      </c>
      <c r="Y198" s="501"/>
      <c r="Z198" s="209"/>
      <c r="AA198" s="209"/>
      <c r="AB198" s="214" t="e">
        <f t="shared" si="230"/>
        <v>#DIV/0!</v>
      </c>
      <c r="AC198" s="211" t="e">
        <f t="shared" si="238"/>
        <v>#DIV/0!</v>
      </c>
      <c r="AD198" s="501"/>
      <c r="AE198" s="209"/>
      <c r="AF198" s="209"/>
      <c r="AG198" s="214" t="e">
        <f t="shared" si="231"/>
        <v>#DIV/0!</v>
      </c>
      <c r="AH198" s="211" t="e">
        <f t="shared" si="239"/>
        <v>#DIV/0!</v>
      </c>
      <c r="AI198" s="501"/>
      <c r="AJ198" s="209"/>
      <c r="AK198" s="209"/>
      <c r="AL198" s="214" t="e">
        <f t="shared" si="232"/>
        <v>#DIV/0!</v>
      </c>
      <c r="AM198" s="211" t="e">
        <f t="shared" si="240"/>
        <v>#DIV/0!</v>
      </c>
      <c r="AN198" s="501"/>
      <c r="AO198" s="209"/>
      <c r="AP198" s="209"/>
      <c r="AQ198" s="214" t="e">
        <f t="shared" si="233"/>
        <v>#DIV/0!</v>
      </c>
      <c r="AR198" s="211" t="e">
        <f t="shared" si="241"/>
        <v>#DIV/0!</v>
      </c>
      <c r="AS198" s="501"/>
      <c r="AT198" s="209"/>
      <c r="AU198" s="209"/>
      <c r="AV198" s="214" t="e">
        <f t="shared" si="234"/>
        <v>#DIV/0!</v>
      </c>
      <c r="AW198" s="211" t="e">
        <f t="shared" si="242"/>
        <v>#DIV/0!</v>
      </c>
      <c r="AX198" s="501"/>
    </row>
    <row r="199" spans="2:50" ht="14.25" customHeight="1">
      <c r="B199" s="460"/>
      <c r="C199" s="209">
        <v>13</v>
      </c>
      <c r="D199" s="212"/>
      <c r="E199" s="209"/>
      <c r="F199" s="209"/>
      <c r="G199" s="214" t="e">
        <f t="shared" si="227"/>
        <v>#DIV/0!</v>
      </c>
      <c r="H199" s="501"/>
      <c r="I199" s="215" t="e">
        <f t="shared" si="235"/>
        <v>#DIV/0!</v>
      </c>
      <c r="J199" s="215" t="e">
        <f t="shared" si="235"/>
        <v>#DIV/0!</v>
      </c>
      <c r="K199" s="216" t="e">
        <f t="shared" si="235"/>
        <v>#DIV/0!</v>
      </c>
      <c r="L199" s="502"/>
      <c r="M199" s="215" t="e">
        <f>RANK(K199, K$187:$K$201)</f>
        <v>#DIV/0!</v>
      </c>
      <c r="N199" s="460"/>
      <c r="O199" s="460"/>
      <c r="P199" s="209"/>
      <c r="Q199" s="209"/>
      <c r="R199" s="214" t="e">
        <f t="shared" si="228"/>
        <v>#DIV/0!</v>
      </c>
      <c r="S199" s="211" t="e">
        <f t="shared" si="236"/>
        <v>#DIV/0!</v>
      </c>
      <c r="T199" s="501"/>
      <c r="U199" s="209"/>
      <c r="V199" s="209"/>
      <c r="W199" s="214" t="e">
        <f t="shared" si="229"/>
        <v>#DIV/0!</v>
      </c>
      <c r="X199" s="211" t="e">
        <f t="shared" si="237"/>
        <v>#DIV/0!</v>
      </c>
      <c r="Y199" s="501"/>
      <c r="Z199" s="209"/>
      <c r="AA199" s="209"/>
      <c r="AB199" s="214" t="e">
        <f t="shared" si="230"/>
        <v>#DIV/0!</v>
      </c>
      <c r="AC199" s="211" t="e">
        <f t="shared" si="238"/>
        <v>#DIV/0!</v>
      </c>
      <c r="AD199" s="501"/>
      <c r="AE199" s="209"/>
      <c r="AF199" s="209"/>
      <c r="AG199" s="214" t="e">
        <f t="shared" si="231"/>
        <v>#DIV/0!</v>
      </c>
      <c r="AH199" s="211" t="e">
        <f t="shared" si="239"/>
        <v>#DIV/0!</v>
      </c>
      <c r="AI199" s="501"/>
      <c r="AJ199" s="209"/>
      <c r="AK199" s="209"/>
      <c r="AL199" s="214" t="e">
        <f t="shared" si="232"/>
        <v>#DIV/0!</v>
      </c>
      <c r="AM199" s="211" t="e">
        <f t="shared" si="240"/>
        <v>#DIV/0!</v>
      </c>
      <c r="AN199" s="501"/>
      <c r="AO199" s="209"/>
      <c r="AP199" s="209"/>
      <c r="AQ199" s="214" t="e">
        <f t="shared" si="233"/>
        <v>#DIV/0!</v>
      </c>
      <c r="AR199" s="211" t="e">
        <f t="shared" si="241"/>
        <v>#DIV/0!</v>
      </c>
      <c r="AS199" s="501"/>
      <c r="AT199" s="209"/>
      <c r="AU199" s="209"/>
      <c r="AV199" s="214" t="e">
        <f t="shared" si="234"/>
        <v>#DIV/0!</v>
      </c>
      <c r="AW199" s="211" t="e">
        <f t="shared" si="242"/>
        <v>#DIV/0!</v>
      </c>
      <c r="AX199" s="501"/>
    </row>
    <row r="200" spans="2:50" ht="14.25" customHeight="1">
      <c r="B200" s="460"/>
      <c r="C200" s="209">
        <v>14</v>
      </c>
      <c r="D200" s="212"/>
      <c r="E200" s="209"/>
      <c r="F200" s="209"/>
      <c r="G200" s="214" t="e">
        <f t="shared" si="227"/>
        <v>#DIV/0!</v>
      </c>
      <c r="H200" s="501"/>
      <c r="I200" s="215" t="e">
        <f t="shared" si="235"/>
        <v>#DIV/0!</v>
      </c>
      <c r="J200" s="215" t="e">
        <f t="shared" si="235"/>
        <v>#DIV/0!</v>
      </c>
      <c r="K200" s="216" t="e">
        <f t="shared" si="235"/>
        <v>#DIV/0!</v>
      </c>
      <c r="L200" s="502"/>
      <c r="M200" s="215" t="e">
        <f>RANK(K200, K$187:$K$201)</f>
        <v>#DIV/0!</v>
      </c>
      <c r="N200" s="460"/>
      <c r="O200" s="460"/>
      <c r="P200" s="209"/>
      <c r="Q200" s="209"/>
      <c r="R200" s="214" t="e">
        <f t="shared" si="228"/>
        <v>#DIV/0!</v>
      </c>
      <c r="S200" s="211" t="e">
        <f t="shared" si="236"/>
        <v>#DIV/0!</v>
      </c>
      <c r="T200" s="501"/>
      <c r="U200" s="209"/>
      <c r="V200" s="209"/>
      <c r="W200" s="214" t="e">
        <f t="shared" si="229"/>
        <v>#DIV/0!</v>
      </c>
      <c r="X200" s="211" t="e">
        <f t="shared" si="237"/>
        <v>#DIV/0!</v>
      </c>
      <c r="Y200" s="501"/>
      <c r="Z200" s="209"/>
      <c r="AA200" s="209"/>
      <c r="AB200" s="214" t="e">
        <f t="shared" si="230"/>
        <v>#DIV/0!</v>
      </c>
      <c r="AC200" s="211" t="e">
        <f t="shared" si="238"/>
        <v>#DIV/0!</v>
      </c>
      <c r="AD200" s="501"/>
      <c r="AE200" s="209"/>
      <c r="AF200" s="209"/>
      <c r="AG200" s="214" t="e">
        <f t="shared" si="231"/>
        <v>#DIV/0!</v>
      </c>
      <c r="AH200" s="211" t="e">
        <f t="shared" si="239"/>
        <v>#DIV/0!</v>
      </c>
      <c r="AI200" s="501"/>
      <c r="AJ200" s="209"/>
      <c r="AK200" s="209"/>
      <c r="AL200" s="214" t="e">
        <f t="shared" si="232"/>
        <v>#DIV/0!</v>
      </c>
      <c r="AM200" s="211" t="e">
        <f t="shared" si="240"/>
        <v>#DIV/0!</v>
      </c>
      <c r="AN200" s="501"/>
      <c r="AO200" s="209"/>
      <c r="AP200" s="209"/>
      <c r="AQ200" s="214" t="e">
        <f t="shared" si="233"/>
        <v>#DIV/0!</v>
      </c>
      <c r="AR200" s="211" t="e">
        <f t="shared" si="241"/>
        <v>#DIV/0!</v>
      </c>
      <c r="AS200" s="501"/>
      <c r="AT200" s="209"/>
      <c r="AU200" s="209"/>
      <c r="AV200" s="214" t="e">
        <f t="shared" si="234"/>
        <v>#DIV/0!</v>
      </c>
      <c r="AW200" s="211" t="e">
        <f t="shared" si="242"/>
        <v>#DIV/0!</v>
      </c>
      <c r="AX200" s="501"/>
    </row>
    <row r="201" spans="2:50" ht="14.25" customHeight="1">
      <c r="B201" s="460"/>
      <c r="C201" s="209">
        <v>15</v>
      </c>
      <c r="D201" s="212"/>
      <c r="E201" s="209"/>
      <c r="F201" s="209"/>
      <c r="G201" s="214" t="e">
        <f t="shared" si="227"/>
        <v>#DIV/0!</v>
      </c>
      <c r="H201" s="501"/>
      <c r="I201" s="215" t="e">
        <f t="shared" si="235"/>
        <v>#DIV/0!</v>
      </c>
      <c r="J201" s="215" t="e">
        <f t="shared" si="235"/>
        <v>#DIV/0!</v>
      </c>
      <c r="K201" s="216" t="e">
        <f t="shared" si="235"/>
        <v>#DIV/0!</v>
      </c>
      <c r="L201" s="502"/>
      <c r="M201" s="215" t="e">
        <f>RANK(K201, K$187:$K$201)</f>
        <v>#DIV/0!</v>
      </c>
      <c r="N201" s="460"/>
      <c r="O201" s="460"/>
      <c r="P201" s="209"/>
      <c r="Q201" s="213"/>
      <c r="R201" s="214" t="e">
        <f>Q201/P201</f>
        <v>#DIV/0!</v>
      </c>
      <c r="S201" s="211" t="e">
        <f>RANK(R201, R$187:R$201)</f>
        <v>#DIV/0!</v>
      </c>
      <c r="T201" s="501"/>
      <c r="U201" s="209"/>
      <c r="V201" s="209"/>
      <c r="W201" s="214" t="e">
        <f>V201/U201</f>
        <v>#DIV/0!</v>
      </c>
      <c r="X201" s="211" t="e">
        <f>RANK(W201, W$187:W$201)</f>
        <v>#DIV/0!</v>
      </c>
      <c r="Y201" s="501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501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501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501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501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501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201"/>
  <sheetViews>
    <sheetView zoomScaleNormal="100" workbookViewId="0">
      <pane xSplit="13" ySplit="3" topLeftCell="N114" activePane="bottomRight" state="frozen"/>
      <selection pane="bottomRight" activeCell="A122" sqref="A122:XFD14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5" t="s">
        <v>126</v>
      </c>
      <c r="C1" s="204">
        <f>AVERAGE(L107,L127,L147,L167,L187)</f>
        <v>71.7750974095446</v>
      </c>
    </row>
    <row r="2" spans="1:50" ht="14.25" hidden="1" customHeight="1" outlineLevel="1">
      <c r="B2" s="553" t="s">
        <v>127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5"/>
      <c r="N2" s="521" t="s">
        <v>128</v>
      </c>
      <c r="O2" s="521" t="s">
        <v>77</v>
      </c>
      <c r="P2" s="559"/>
      <c r="Q2" s="560"/>
      <c r="R2" s="560"/>
      <c r="S2" s="560"/>
      <c r="T2" s="560"/>
      <c r="U2" s="561"/>
      <c r="V2" s="562"/>
      <c r="W2" s="562"/>
      <c r="X2" s="562"/>
      <c r="Y2" s="562"/>
      <c r="Z2" s="559"/>
      <c r="AA2" s="560"/>
      <c r="AB2" s="560"/>
      <c r="AC2" s="560"/>
      <c r="AD2" s="560"/>
      <c r="AE2" s="561">
        <v>45870</v>
      </c>
      <c r="AF2" s="562"/>
      <c r="AG2" s="562"/>
      <c r="AH2" s="562"/>
      <c r="AI2" s="562"/>
      <c r="AJ2" s="563">
        <v>45871</v>
      </c>
      <c r="AK2" s="564"/>
      <c r="AL2" s="564"/>
      <c r="AM2" s="564"/>
      <c r="AN2" s="565"/>
      <c r="AO2" s="561">
        <v>45872</v>
      </c>
      <c r="AP2" s="562"/>
      <c r="AQ2" s="562"/>
      <c r="AR2" s="562"/>
      <c r="AS2" s="562"/>
      <c r="AT2" s="563">
        <v>45873</v>
      </c>
      <c r="AU2" s="564"/>
      <c r="AV2" s="564"/>
      <c r="AW2" s="564"/>
      <c r="AX2" s="565"/>
    </row>
    <row r="3" spans="1:50" ht="14.25" hidden="1" customHeight="1" outlineLevel="1"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6"/>
      <c r="N3" s="523"/>
      <c r="O3" s="523"/>
      <c r="P3" s="559" t="s">
        <v>91</v>
      </c>
      <c r="Q3" s="560"/>
      <c r="R3" s="560"/>
      <c r="S3" s="560"/>
      <c r="T3" s="560"/>
      <c r="U3" s="561" t="s">
        <v>92</v>
      </c>
      <c r="V3" s="562"/>
      <c r="W3" s="562"/>
      <c r="X3" s="562"/>
      <c r="Y3" s="562"/>
      <c r="Z3" s="559" t="s">
        <v>93</v>
      </c>
      <c r="AA3" s="560"/>
      <c r="AB3" s="560"/>
      <c r="AC3" s="560"/>
      <c r="AD3" s="560"/>
      <c r="AE3" s="567">
        <f>AE2</f>
        <v>45870</v>
      </c>
      <c r="AF3" s="567"/>
      <c r="AG3" s="567"/>
      <c r="AH3" s="567"/>
      <c r="AI3" s="567"/>
      <c r="AJ3" s="568">
        <f t="shared" ref="AJ3" si="0">AJ2</f>
        <v>45871</v>
      </c>
      <c r="AK3" s="569"/>
      <c r="AL3" s="569"/>
      <c r="AM3" s="569"/>
      <c r="AN3" s="570"/>
      <c r="AO3" s="567">
        <f t="shared" ref="AO3" si="1">AO2</f>
        <v>45872</v>
      </c>
      <c r="AP3" s="567"/>
      <c r="AQ3" s="567"/>
      <c r="AR3" s="567"/>
      <c r="AS3" s="567"/>
      <c r="AT3" s="568">
        <f t="shared" ref="AT3" si="2">AT2</f>
        <v>45873</v>
      </c>
      <c r="AU3" s="569"/>
      <c r="AV3" s="569"/>
      <c r="AW3" s="569"/>
      <c r="AX3" s="570"/>
    </row>
    <row r="4" spans="1:50" ht="14.25" hidden="1" customHeight="1" outlineLevel="1">
      <c r="B4" s="460" t="s">
        <v>129</v>
      </c>
      <c r="C4" s="460" t="s">
        <v>130</v>
      </c>
      <c r="D4" s="460"/>
      <c r="E4" s="460" t="s">
        <v>131</v>
      </c>
      <c r="F4" s="460"/>
      <c r="G4" s="460"/>
      <c r="H4" s="460" t="s">
        <v>132</v>
      </c>
      <c r="I4" s="499" t="s">
        <v>133</v>
      </c>
      <c r="J4" s="499"/>
      <c r="K4" s="499"/>
      <c r="L4" s="499" t="s">
        <v>132</v>
      </c>
      <c r="M4" s="499" t="s">
        <v>134</v>
      </c>
      <c r="N4" s="571"/>
      <c r="O4" s="460" t="s">
        <v>135</v>
      </c>
      <c r="P4" s="460" t="s">
        <v>136</v>
      </c>
      <c r="Q4" s="460"/>
      <c r="R4" s="460"/>
      <c r="S4" s="460"/>
      <c r="T4" s="460" t="s">
        <v>132</v>
      </c>
      <c r="U4" s="460" t="s">
        <v>136</v>
      </c>
      <c r="V4" s="460"/>
      <c r="W4" s="460"/>
      <c r="X4" s="460"/>
      <c r="Y4" s="460" t="s">
        <v>132</v>
      </c>
      <c r="Z4" s="460" t="s">
        <v>136</v>
      </c>
      <c r="AA4" s="460"/>
      <c r="AB4" s="460"/>
      <c r="AC4" s="460"/>
      <c r="AD4" s="460" t="s">
        <v>132</v>
      </c>
      <c r="AE4" s="460" t="s">
        <v>136</v>
      </c>
      <c r="AF4" s="460"/>
      <c r="AG4" s="460"/>
      <c r="AH4" s="460"/>
      <c r="AI4" s="460" t="s">
        <v>132</v>
      </c>
      <c r="AJ4" s="460" t="s">
        <v>136</v>
      </c>
      <c r="AK4" s="460"/>
      <c r="AL4" s="460"/>
      <c r="AM4" s="460"/>
      <c r="AN4" s="460" t="s">
        <v>132</v>
      </c>
      <c r="AO4" s="460" t="s">
        <v>136</v>
      </c>
      <c r="AP4" s="460"/>
      <c r="AQ4" s="460"/>
      <c r="AR4" s="460"/>
      <c r="AS4" s="460" t="s">
        <v>132</v>
      </c>
      <c r="AT4" s="460" t="s">
        <v>136</v>
      </c>
      <c r="AU4" s="460"/>
      <c r="AV4" s="460"/>
      <c r="AW4" s="460"/>
      <c r="AX4" s="460" t="s">
        <v>132</v>
      </c>
    </row>
    <row r="5" spans="1:50" ht="14.25" hidden="1" customHeight="1" outlineLevel="1">
      <c r="B5" s="460"/>
      <c r="C5" s="460"/>
      <c r="D5" s="460"/>
      <c r="E5" s="460" t="s">
        <v>137</v>
      </c>
      <c r="F5" s="460"/>
      <c r="G5" s="460"/>
      <c r="H5" s="460"/>
      <c r="I5" s="499" t="s">
        <v>137</v>
      </c>
      <c r="J5" s="499"/>
      <c r="K5" s="499"/>
      <c r="L5" s="499"/>
      <c r="M5" s="499"/>
      <c r="N5" s="571"/>
      <c r="O5" s="460"/>
      <c r="P5" s="460" t="s">
        <v>138</v>
      </c>
      <c r="Q5" s="460"/>
      <c r="R5" s="460"/>
      <c r="S5" s="460"/>
      <c r="T5" s="460"/>
      <c r="U5" s="460" t="s">
        <v>138</v>
      </c>
      <c r="V5" s="460"/>
      <c r="W5" s="460"/>
      <c r="X5" s="460"/>
      <c r="Y5" s="460"/>
      <c r="Z5" s="460" t="s">
        <v>138</v>
      </c>
      <c r="AA5" s="460"/>
      <c r="AB5" s="460"/>
      <c r="AC5" s="460"/>
      <c r="AD5" s="460"/>
      <c r="AE5" s="460" t="s">
        <v>138</v>
      </c>
      <c r="AF5" s="460"/>
      <c r="AG5" s="460"/>
      <c r="AH5" s="460"/>
      <c r="AI5" s="460"/>
      <c r="AJ5" s="460" t="s">
        <v>138</v>
      </c>
      <c r="AK5" s="460"/>
      <c r="AL5" s="460"/>
      <c r="AM5" s="460"/>
      <c r="AN5" s="460"/>
      <c r="AO5" s="460" t="s">
        <v>138</v>
      </c>
      <c r="AP5" s="460"/>
      <c r="AQ5" s="460"/>
      <c r="AR5" s="460"/>
      <c r="AS5" s="460"/>
      <c r="AT5" s="460" t="s">
        <v>138</v>
      </c>
      <c r="AU5" s="460"/>
      <c r="AV5" s="460"/>
      <c r="AW5" s="460"/>
      <c r="AX5" s="460"/>
    </row>
    <row r="6" spans="1:50" ht="14.25" hidden="1" customHeight="1" outlineLevel="1">
      <c r="A6" s="206"/>
      <c r="B6" s="460"/>
      <c r="C6" s="460"/>
      <c r="D6" s="460"/>
      <c r="E6" s="209" t="s">
        <v>139</v>
      </c>
      <c r="F6" s="209" t="s">
        <v>140</v>
      </c>
      <c r="G6" s="209" t="s">
        <v>141</v>
      </c>
      <c r="H6" s="460"/>
      <c r="I6" s="210" t="s">
        <v>139</v>
      </c>
      <c r="J6" s="210" t="s">
        <v>140</v>
      </c>
      <c r="K6" s="210" t="s">
        <v>141</v>
      </c>
      <c r="L6" s="499"/>
      <c r="M6" s="499"/>
      <c r="N6" s="571"/>
      <c r="O6" s="460"/>
      <c r="P6" s="209" t="s">
        <v>139</v>
      </c>
      <c r="Q6" s="209" t="s">
        <v>140</v>
      </c>
      <c r="R6" s="209" t="s">
        <v>141</v>
      </c>
      <c r="S6" s="211" t="s">
        <v>134</v>
      </c>
      <c r="T6" s="460"/>
      <c r="U6" s="209" t="s">
        <v>139</v>
      </c>
      <c r="V6" s="209" t="s">
        <v>140</v>
      </c>
      <c r="W6" s="209" t="s">
        <v>141</v>
      </c>
      <c r="X6" s="211" t="s">
        <v>134</v>
      </c>
      <c r="Y6" s="460"/>
      <c r="Z6" s="209" t="s">
        <v>139</v>
      </c>
      <c r="AA6" s="209" t="s">
        <v>140</v>
      </c>
      <c r="AB6" s="209" t="s">
        <v>141</v>
      </c>
      <c r="AC6" s="211" t="s">
        <v>134</v>
      </c>
      <c r="AD6" s="460"/>
      <c r="AE6" s="209" t="s">
        <v>139</v>
      </c>
      <c r="AF6" s="209" t="s">
        <v>140</v>
      </c>
      <c r="AG6" s="209" t="s">
        <v>141</v>
      </c>
      <c r="AH6" s="211" t="s">
        <v>134</v>
      </c>
      <c r="AI6" s="460"/>
      <c r="AJ6" s="209" t="s">
        <v>139</v>
      </c>
      <c r="AK6" s="209" t="s">
        <v>140</v>
      </c>
      <c r="AL6" s="209" t="s">
        <v>141</v>
      </c>
      <c r="AM6" s="211" t="s">
        <v>134</v>
      </c>
      <c r="AN6" s="460"/>
      <c r="AO6" s="209" t="s">
        <v>139</v>
      </c>
      <c r="AP6" s="209" t="s">
        <v>140</v>
      </c>
      <c r="AQ6" s="209" t="s">
        <v>141</v>
      </c>
      <c r="AR6" s="211" t="s">
        <v>134</v>
      </c>
      <c r="AS6" s="460"/>
      <c r="AT6" s="209" t="s">
        <v>139</v>
      </c>
      <c r="AU6" s="209" t="s">
        <v>140</v>
      </c>
      <c r="AV6" s="209" t="s">
        <v>141</v>
      </c>
      <c r="AW6" s="211" t="s">
        <v>134</v>
      </c>
      <c r="AX6" s="460"/>
    </row>
    <row r="7" spans="1:50" ht="14.25" hidden="1" customHeight="1" outlineLevel="1">
      <c r="B7" s="460" t="s">
        <v>283</v>
      </c>
      <c r="C7" s="209">
        <v>1</v>
      </c>
      <c r="D7" s="212" t="s">
        <v>284</v>
      </c>
      <c r="E7" s="213">
        <v>24</v>
      </c>
      <c r="F7" s="209">
        <v>2000</v>
      </c>
      <c r="G7" s="214">
        <f>F7/E7</f>
        <v>83.333333333333329</v>
      </c>
      <c r="H7" s="501">
        <f>AVERAGE(G7:G21)</f>
        <v>83.333333333333329</v>
      </c>
      <c r="I7" s="215">
        <f>AVERAGE(P7,U7,Z7,AE7,AJ7,AO7,AT7)</f>
        <v>24</v>
      </c>
      <c r="J7" s="215">
        <f>AVERAGE(Q7,V7,AA7,AF7,AK7,AP7,AU7)</f>
        <v>1709.0795187847789</v>
      </c>
      <c r="K7" s="216">
        <f>AVERAGE(R7,W7,AB7,AG7,AL7,AQ7,AV7)</f>
        <v>71.211646616032453</v>
      </c>
      <c r="L7" s="502">
        <f>IFERROR(AVERAGE(K7:K21),"-")</f>
        <v>71.211646616032453</v>
      </c>
      <c r="M7" s="215">
        <f>RANK(K7, K$7:$K$21)</f>
        <v>1</v>
      </c>
      <c r="N7" s="571"/>
      <c r="O7" s="460"/>
      <c r="P7" s="213"/>
      <c r="Q7" s="213"/>
      <c r="R7" s="214"/>
      <c r="S7" s="211"/>
      <c r="T7" s="501"/>
      <c r="U7" s="213"/>
      <c r="V7" s="213"/>
      <c r="W7" s="214"/>
      <c r="X7" s="211"/>
      <c r="Y7" s="501"/>
      <c r="Z7" s="209"/>
      <c r="AA7" s="213"/>
      <c r="AB7" s="214"/>
      <c r="AC7" s="211"/>
      <c r="AD7" s="501"/>
      <c r="AE7" s="213">
        <v>24</v>
      </c>
      <c r="AF7" s="213">
        <v>1708.0939090461338</v>
      </c>
      <c r="AG7" s="214">
        <v>71.170579543588914</v>
      </c>
      <c r="AH7" s="211">
        <f>RANK(AG7, AG$7:AG$21)</f>
        <v>1</v>
      </c>
      <c r="AI7" s="501">
        <f>AVERAGE(AG7:AG21)</f>
        <v>71.170579543588914</v>
      </c>
      <c r="AJ7" s="209">
        <v>24</v>
      </c>
      <c r="AK7" s="213">
        <v>1708.5751978891822</v>
      </c>
      <c r="AL7" s="214">
        <v>71.190633245382585</v>
      </c>
      <c r="AM7" s="211">
        <f t="shared" ref="AM7" si="3">RANK(AL7, AL$7:AL$21)</f>
        <v>1</v>
      </c>
      <c r="AN7" s="501">
        <f>AVERAGE(AL7:AL21)</f>
        <v>71.190633245382585</v>
      </c>
      <c r="AO7" s="209">
        <v>24</v>
      </c>
      <c r="AP7" s="213">
        <v>1709.2094077642394</v>
      </c>
      <c r="AQ7" s="214">
        <v>71.217058656843307</v>
      </c>
      <c r="AR7" s="211">
        <f t="shared" ref="AR7" si="4">RANK(AQ7, AQ$7:AQ$21)</f>
        <v>1</v>
      </c>
      <c r="AS7" s="501">
        <f>AVERAGE(AQ7:AQ21)</f>
        <v>71.217058656843307</v>
      </c>
      <c r="AT7" s="209">
        <v>24</v>
      </c>
      <c r="AU7" s="213">
        <v>1710.4395604395604</v>
      </c>
      <c r="AV7" s="214">
        <v>71.268315018315022</v>
      </c>
      <c r="AW7" s="211">
        <f t="shared" ref="AW7" si="5">RANK(AV7, AV$7:AV$21)</f>
        <v>1</v>
      </c>
      <c r="AX7" s="501">
        <f>AVERAGE(AV7:AV21)</f>
        <v>71.268315018315022</v>
      </c>
    </row>
    <row r="8" spans="1:50" ht="14.25" hidden="1" customHeight="1" outlineLevel="1">
      <c r="B8" s="460"/>
      <c r="C8" s="209">
        <v>2</v>
      </c>
      <c r="D8" s="212"/>
      <c r="E8" s="213"/>
      <c r="F8" s="209"/>
      <c r="G8" s="214"/>
      <c r="H8" s="501"/>
      <c r="I8" s="215"/>
      <c r="J8" s="215"/>
      <c r="K8" s="216"/>
      <c r="L8" s="502"/>
      <c r="M8" s="215"/>
      <c r="N8" s="571"/>
      <c r="O8" s="460"/>
      <c r="P8" s="213"/>
      <c r="Q8" s="213"/>
      <c r="R8" s="214"/>
      <c r="S8" s="211"/>
      <c r="T8" s="501"/>
      <c r="U8" s="213"/>
      <c r="V8" s="213"/>
      <c r="W8" s="214"/>
      <c r="X8" s="211"/>
      <c r="Y8" s="501"/>
      <c r="Z8" s="209"/>
      <c r="AA8" s="213"/>
      <c r="AB8" s="214"/>
      <c r="AC8" s="211"/>
      <c r="AD8" s="501"/>
      <c r="AE8" s="213"/>
      <c r="AF8" s="213"/>
      <c r="AG8" s="214"/>
      <c r="AH8" s="211"/>
      <c r="AI8" s="501"/>
      <c r="AJ8" s="209"/>
      <c r="AK8" s="213"/>
      <c r="AL8" s="214"/>
      <c r="AM8" s="211"/>
      <c r="AN8" s="501"/>
      <c r="AO8" s="209"/>
      <c r="AP8" s="213"/>
      <c r="AQ8" s="214"/>
      <c r="AR8" s="211"/>
      <c r="AS8" s="501"/>
      <c r="AT8" s="209"/>
      <c r="AU8" s="213"/>
      <c r="AV8" s="214"/>
      <c r="AW8" s="211"/>
      <c r="AX8" s="501"/>
    </row>
    <row r="9" spans="1:50" ht="14.25" hidden="1" customHeight="1" outlineLevel="1">
      <c r="B9" s="460"/>
      <c r="C9" s="209">
        <v>3</v>
      </c>
      <c r="D9" s="212"/>
      <c r="E9" s="213"/>
      <c r="F9" s="209"/>
      <c r="G9" s="214"/>
      <c r="H9" s="501"/>
      <c r="I9" s="215"/>
      <c r="J9" s="215"/>
      <c r="K9" s="216"/>
      <c r="L9" s="502"/>
      <c r="M9" s="215"/>
      <c r="N9" s="571"/>
      <c r="O9" s="460"/>
      <c r="P9" s="213"/>
      <c r="Q9" s="213"/>
      <c r="R9" s="214"/>
      <c r="S9" s="211"/>
      <c r="T9" s="501"/>
      <c r="U9" s="213"/>
      <c r="V9" s="213"/>
      <c r="W9" s="214"/>
      <c r="X9" s="211"/>
      <c r="Y9" s="501"/>
      <c r="Z9" s="209"/>
      <c r="AA9" s="213"/>
      <c r="AB9" s="214"/>
      <c r="AC9" s="211"/>
      <c r="AD9" s="501"/>
      <c r="AE9" s="213"/>
      <c r="AF9" s="213"/>
      <c r="AG9" s="214"/>
      <c r="AH9" s="211"/>
      <c r="AI9" s="501"/>
      <c r="AJ9" s="209"/>
      <c r="AK9" s="213"/>
      <c r="AL9" s="214"/>
      <c r="AM9" s="211"/>
      <c r="AN9" s="501"/>
      <c r="AO9" s="209"/>
      <c r="AP9" s="213"/>
      <c r="AQ9" s="214"/>
      <c r="AR9" s="211"/>
      <c r="AS9" s="501"/>
      <c r="AT9" s="209"/>
      <c r="AU9" s="213"/>
      <c r="AV9" s="214"/>
      <c r="AW9" s="211"/>
      <c r="AX9" s="501"/>
    </row>
    <row r="10" spans="1:50" ht="14.25" hidden="1" customHeight="1" outlineLevel="1">
      <c r="B10" s="460"/>
      <c r="C10" s="209">
        <v>4</v>
      </c>
      <c r="D10" s="212"/>
      <c r="E10" s="213"/>
      <c r="F10" s="209"/>
      <c r="G10" s="214"/>
      <c r="H10" s="501"/>
      <c r="I10" s="215"/>
      <c r="J10" s="215"/>
      <c r="K10" s="216"/>
      <c r="L10" s="502"/>
      <c r="M10" s="215"/>
      <c r="N10" s="571"/>
      <c r="O10" s="460"/>
      <c r="P10" s="213"/>
      <c r="Q10" s="213"/>
      <c r="R10" s="214"/>
      <c r="S10" s="211"/>
      <c r="T10" s="501"/>
      <c r="U10" s="213"/>
      <c r="V10" s="213"/>
      <c r="W10" s="214"/>
      <c r="X10" s="211"/>
      <c r="Y10" s="501"/>
      <c r="Z10" s="209"/>
      <c r="AA10" s="213"/>
      <c r="AB10" s="214"/>
      <c r="AC10" s="211"/>
      <c r="AD10" s="501"/>
      <c r="AE10" s="213"/>
      <c r="AF10" s="213"/>
      <c r="AG10" s="214"/>
      <c r="AH10" s="211"/>
      <c r="AI10" s="501"/>
      <c r="AJ10" s="209"/>
      <c r="AK10" s="213"/>
      <c r="AL10" s="214"/>
      <c r="AM10" s="211"/>
      <c r="AN10" s="501"/>
      <c r="AO10" s="209"/>
      <c r="AP10" s="213"/>
      <c r="AQ10" s="214"/>
      <c r="AR10" s="211"/>
      <c r="AS10" s="501"/>
      <c r="AT10" s="209"/>
      <c r="AU10" s="213"/>
      <c r="AV10" s="214"/>
      <c r="AW10" s="211"/>
      <c r="AX10" s="501"/>
    </row>
    <row r="11" spans="1:50" ht="14.25" hidden="1" customHeight="1" outlineLevel="1">
      <c r="B11" s="460"/>
      <c r="C11" s="209">
        <v>5</v>
      </c>
      <c r="D11" s="212"/>
      <c r="E11" s="213"/>
      <c r="F11" s="209"/>
      <c r="G11" s="214"/>
      <c r="H11" s="501"/>
      <c r="I11" s="215"/>
      <c r="J11" s="215"/>
      <c r="K11" s="216"/>
      <c r="L11" s="502"/>
      <c r="M11" s="215"/>
      <c r="N11" s="571"/>
      <c r="O11" s="460"/>
      <c r="P11" s="213"/>
      <c r="Q11" s="213"/>
      <c r="R11" s="214"/>
      <c r="S11" s="211"/>
      <c r="T11" s="501"/>
      <c r="U11" s="213"/>
      <c r="V11" s="213"/>
      <c r="W11" s="214"/>
      <c r="X11" s="211"/>
      <c r="Y11" s="501"/>
      <c r="Z11" s="209"/>
      <c r="AA11" s="213"/>
      <c r="AB11" s="214"/>
      <c r="AC11" s="211"/>
      <c r="AD11" s="501"/>
      <c r="AE11" s="213"/>
      <c r="AF11" s="213"/>
      <c r="AG11" s="214"/>
      <c r="AH11" s="211"/>
      <c r="AI11" s="501"/>
      <c r="AJ11" s="209"/>
      <c r="AK11" s="213"/>
      <c r="AL11" s="214"/>
      <c r="AM11" s="211"/>
      <c r="AN11" s="501"/>
      <c r="AO11" s="209"/>
      <c r="AP11" s="213"/>
      <c r="AQ11" s="214"/>
      <c r="AR11" s="211"/>
      <c r="AS11" s="501"/>
      <c r="AT11" s="209"/>
      <c r="AU11" s="213"/>
      <c r="AV11" s="214"/>
      <c r="AW11" s="211"/>
      <c r="AX11" s="501"/>
    </row>
    <row r="12" spans="1:50" ht="14.25" hidden="1" customHeight="1" outlineLevel="1">
      <c r="B12" s="460"/>
      <c r="C12" s="209">
        <v>6</v>
      </c>
      <c r="D12" s="212"/>
      <c r="E12" s="213"/>
      <c r="F12" s="209"/>
      <c r="G12" s="214"/>
      <c r="H12" s="501"/>
      <c r="I12" s="215"/>
      <c r="J12" s="215"/>
      <c r="K12" s="216"/>
      <c r="L12" s="502"/>
      <c r="M12" s="215"/>
      <c r="N12" s="571"/>
      <c r="O12" s="460"/>
      <c r="P12" s="213"/>
      <c r="Q12" s="213"/>
      <c r="R12" s="214"/>
      <c r="S12" s="211"/>
      <c r="T12" s="501"/>
      <c r="U12" s="213"/>
      <c r="V12" s="213"/>
      <c r="W12" s="214"/>
      <c r="X12" s="211"/>
      <c r="Y12" s="501"/>
      <c r="Z12" s="209"/>
      <c r="AA12" s="213"/>
      <c r="AB12" s="214"/>
      <c r="AC12" s="211"/>
      <c r="AD12" s="501"/>
      <c r="AE12" s="213"/>
      <c r="AF12" s="213"/>
      <c r="AG12" s="214"/>
      <c r="AH12" s="211"/>
      <c r="AI12" s="501"/>
      <c r="AJ12" s="209"/>
      <c r="AK12" s="213"/>
      <c r="AL12" s="214"/>
      <c r="AM12" s="211"/>
      <c r="AN12" s="501"/>
      <c r="AO12" s="209"/>
      <c r="AP12" s="213"/>
      <c r="AQ12" s="214"/>
      <c r="AR12" s="211"/>
      <c r="AS12" s="501"/>
      <c r="AT12" s="209"/>
      <c r="AU12" s="213"/>
      <c r="AV12" s="214"/>
      <c r="AW12" s="211"/>
      <c r="AX12" s="501"/>
    </row>
    <row r="13" spans="1:50" ht="14.25" hidden="1" customHeight="1" outlineLevel="1">
      <c r="B13" s="460"/>
      <c r="C13" s="209">
        <v>7</v>
      </c>
      <c r="D13" s="212"/>
      <c r="E13" s="213"/>
      <c r="F13" s="209"/>
      <c r="G13" s="214"/>
      <c r="H13" s="501"/>
      <c r="I13" s="215"/>
      <c r="J13" s="215"/>
      <c r="K13" s="216"/>
      <c r="L13" s="502"/>
      <c r="M13" s="215"/>
      <c r="N13" s="571"/>
      <c r="O13" s="460"/>
      <c r="P13" s="213"/>
      <c r="Q13" s="213"/>
      <c r="R13" s="214"/>
      <c r="S13" s="211"/>
      <c r="T13" s="501"/>
      <c r="U13" s="213"/>
      <c r="V13" s="213"/>
      <c r="W13" s="214"/>
      <c r="X13" s="211"/>
      <c r="Y13" s="501"/>
      <c r="Z13" s="209"/>
      <c r="AA13" s="213"/>
      <c r="AB13" s="214"/>
      <c r="AC13" s="211"/>
      <c r="AD13" s="501"/>
      <c r="AE13" s="213"/>
      <c r="AF13" s="213"/>
      <c r="AG13" s="214"/>
      <c r="AH13" s="211"/>
      <c r="AI13" s="501"/>
      <c r="AJ13" s="209"/>
      <c r="AK13" s="213"/>
      <c r="AL13" s="214"/>
      <c r="AM13" s="211"/>
      <c r="AN13" s="501"/>
      <c r="AO13" s="209"/>
      <c r="AP13" s="213"/>
      <c r="AQ13" s="214"/>
      <c r="AR13" s="211"/>
      <c r="AS13" s="501"/>
      <c r="AT13" s="209"/>
      <c r="AU13" s="213"/>
      <c r="AV13" s="214"/>
      <c r="AW13" s="211"/>
      <c r="AX13" s="501"/>
    </row>
    <row r="14" spans="1:50" ht="14.25" hidden="1" customHeight="1" outlineLevel="1">
      <c r="B14" s="460"/>
      <c r="C14" s="209">
        <v>8</v>
      </c>
      <c r="D14" s="212"/>
      <c r="E14" s="213"/>
      <c r="F14" s="209"/>
      <c r="G14" s="214"/>
      <c r="H14" s="501"/>
      <c r="I14" s="215"/>
      <c r="J14" s="215"/>
      <c r="K14" s="216"/>
      <c r="L14" s="502"/>
      <c r="M14" s="215"/>
      <c r="N14" s="571"/>
      <c r="O14" s="460"/>
      <c r="P14" s="213"/>
      <c r="Q14" s="213"/>
      <c r="R14" s="214"/>
      <c r="S14" s="211"/>
      <c r="T14" s="501"/>
      <c r="U14" s="213"/>
      <c r="V14" s="213"/>
      <c r="W14" s="214"/>
      <c r="X14" s="211"/>
      <c r="Y14" s="501"/>
      <c r="Z14" s="209"/>
      <c r="AA14" s="213"/>
      <c r="AB14" s="214"/>
      <c r="AC14" s="211"/>
      <c r="AD14" s="501"/>
      <c r="AE14" s="213"/>
      <c r="AF14" s="213"/>
      <c r="AG14" s="214"/>
      <c r="AH14" s="211"/>
      <c r="AI14" s="501"/>
      <c r="AJ14" s="209"/>
      <c r="AK14" s="213"/>
      <c r="AL14" s="214"/>
      <c r="AM14" s="211"/>
      <c r="AN14" s="501"/>
      <c r="AO14" s="209"/>
      <c r="AP14" s="213"/>
      <c r="AQ14" s="214"/>
      <c r="AR14" s="211"/>
      <c r="AS14" s="501"/>
      <c r="AT14" s="209"/>
      <c r="AU14" s="213"/>
      <c r="AV14" s="214"/>
      <c r="AW14" s="211"/>
      <c r="AX14" s="501"/>
    </row>
    <row r="15" spans="1:50" ht="14.25" hidden="1" customHeight="1" outlineLevel="1">
      <c r="B15" s="460"/>
      <c r="C15" s="209">
        <v>9</v>
      </c>
      <c r="D15" s="212"/>
      <c r="E15" s="213"/>
      <c r="F15" s="209"/>
      <c r="G15" s="214"/>
      <c r="H15" s="501"/>
      <c r="I15" s="215"/>
      <c r="J15" s="215"/>
      <c r="K15" s="216"/>
      <c r="L15" s="502"/>
      <c r="M15" s="215"/>
      <c r="N15" s="571"/>
      <c r="O15" s="460"/>
      <c r="P15" s="213"/>
      <c r="Q15" s="213"/>
      <c r="R15" s="214"/>
      <c r="S15" s="211"/>
      <c r="T15" s="501"/>
      <c r="U15" s="213"/>
      <c r="V15" s="213"/>
      <c r="W15" s="214"/>
      <c r="X15" s="211"/>
      <c r="Y15" s="501"/>
      <c r="Z15" s="209"/>
      <c r="AA15" s="213"/>
      <c r="AB15" s="214"/>
      <c r="AC15" s="211"/>
      <c r="AD15" s="501"/>
      <c r="AE15" s="213"/>
      <c r="AF15" s="213"/>
      <c r="AG15" s="214"/>
      <c r="AH15" s="211"/>
      <c r="AI15" s="501"/>
      <c r="AJ15" s="209"/>
      <c r="AK15" s="213"/>
      <c r="AL15" s="214"/>
      <c r="AM15" s="211"/>
      <c r="AN15" s="501"/>
      <c r="AO15" s="209"/>
      <c r="AP15" s="213"/>
      <c r="AQ15" s="214"/>
      <c r="AR15" s="211"/>
      <c r="AS15" s="501"/>
      <c r="AT15" s="209"/>
      <c r="AU15" s="213"/>
      <c r="AV15" s="214"/>
      <c r="AW15" s="211"/>
      <c r="AX15" s="501"/>
    </row>
    <row r="16" spans="1:50" ht="14.25" hidden="1" customHeight="1" outlineLevel="1">
      <c r="B16" s="460"/>
      <c r="C16" s="209">
        <v>10</v>
      </c>
      <c r="D16" s="212"/>
      <c r="E16" s="213"/>
      <c r="F16" s="209"/>
      <c r="G16" s="214"/>
      <c r="H16" s="501"/>
      <c r="I16" s="215"/>
      <c r="J16" s="215"/>
      <c r="K16" s="216"/>
      <c r="L16" s="502"/>
      <c r="M16" s="215"/>
      <c r="N16" s="571"/>
      <c r="O16" s="460"/>
      <c r="P16" s="213"/>
      <c r="Q16" s="213"/>
      <c r="R16" s="214"/>
      <c r="S16" s="211"/>
      <c r="T16" s="501"/>
      <c r="U16" s="213"/>
      <c r="V16" s="213"/>
      <c r="W16" s="214"/>
      <c r="X16" s="211"/>
      <c r="Y16" s="501"/>
      <c r="Z16" s="209"/>
      <c r="AA16" s="213"/>
      <c r="AB16" s="214"/>
      <c r="AC16" s="211"/>
      <c r="AD16" s="501"/>
      <c r="AE16" s="213"/>
      <c r="AF16" s="213"/>
      <c r="AG16" s="214"/>
      <c r="AH16" s="211"/>
      <c r="AI16" s="501"/>
      <c r="AJ16" s="209"/>
      <c r="AK16" s="213"/>
      <c r="AL16" s="214"/>
      <c r="AM16" s="211"/>
      <c r="AN16" s="501"/>
      <c r="AO16" s="209"/>
      <c r="AP16" s="213"/>
      <c r="AQ16" s="214"/>
      <c r="AR16" s="211"/>
      <c r="AS16" s="501"/>
      <c r="AT16" s="209"/>
      <c r="AU16" s="213"/>
      <c r="AV16" s="214"/>
      <c r="AW16" s="211"/>
      <c r="AX16" s="501"/>
    </row>
    <row r="17" spans="2:50" ht="14.25" hidden="1" customHeight="1" outlineLevel="1">
      <c r="B17" s="460"/>
      <c r="C17" s="209">
        <v>11</v>
      </c>
      <c r="D17" s="212"/>
      <c r="E17" s="213"/>
      <c r="F17" s="209"/>
      <c r="G17" s="214"/>
      <c r="H17" s="501"/>
      <c r="I17" s="215"/>
      <c r="J17" s="215"/>
      <c r="K17" s="216"/>
      <c r="L17" s="502"/>
      <c r="M17" s="215"/>
      <c r="N17" s="571"/>
      <c r="O17" s="460"/>
      <c r="P17" s="209"/>
      <c r="Q17" s="209"/>
      <c r="R17" s="209"/>
      <c r="S17" s="211"/>
      <c r="T17" s="501"/>
      <c r="U17" s="209"/>
      <c r="V17" s="209"/>
      <c r="W17" s="209"/>
      <c r="X17" s="211"/>
      <c r="Y17" s="501"/>
      <c r="Z17" s="209"/>
      <c r="AA17" s="209"/>
      <c r="AB17" s="209"/>
      <c r="AC17" s="211"/>
      <c r="AD17" s="501"/>
      <c r="AE17" s="209"/>
      <c r="AF17" s="213"/>
      <c r="AG17" s="214"/>
      <c r="AH17" s="211"/>
      <c r="AI17" s="501"/>
      <c r="AJ17" s="209"/>
      <c r="AK17" s="209"/>
      <c r="AL17" s="209"/>
      <c r="AM17" s="211"/>
      <c r="AN17" s="501"/>
      <c r="AO17" s="209"/>
      <c r="AP17" s="213"/>
      <c r="AQ17" s="214"/>
      <c r="AR17" s="211"/>
      <c r="AS17" s="501"/>
      <c r="AT17" s="209"/>
      <c r="AU17" s="209"/>
      <c r="AV17" s="209"/>
      <c r="AW17" s="211"/>
      <c r="AX17" s="501"/>
    </row>
    <row r="18" spans="2:50" ht="14.25" hidden="1" customHeight="1" outlineLevel="1">
      <c r="B18" s="460"/>
      <c r="C18" s="209">
        <v>12</v>
      </c>
      <c r="D18" s="212"/>
      <c r="E18" s="213"/>
      <c r="F18" s="209"/>
      <c r="G18" s="214"/>
      <c r="H18" s="501"/>
      <c r="I18" s="215"/>
      <c r="J18" s="215"/>
      <c r="K18" s="216"/>
      <c r="L18" s="502"/>
      <c r="M18" s="215"/>
      <c r="N18" s="571"/>
      <c r="O18" s="460"/>
      <c r="P18" s="209"/>
      <c r="Q18" s="209"/>
      <c r="R18" s="209"/>
      <c r="S18" s="211"/>
      <c r="T18" s="501"/>
      <c r="U18" s="209"/>
      <c r="V18" s="209"/>
      <c r="W18" s="209"/>
      <c r="X18" s="211"/>
      <c r="Y18" s="501"/>
      <c r="Z18" s="209"/>
      <c r="AA18" s="209"/>
      <c r="AB18" s="209"/>
      <c r="AC18" s="211"/>
      <c r="AD18" s="501"/>
      <c r="AE18" s="209"/>
      <c r="AF18" s="213"/>
      <c r="AG18" s="214"/>
      <c r="AH18" s="211"/>
      <c r="AI18" s="501"/>
      <c r="AJ18" s="209"/>
      <c r="AK18" s="209"/>
      <c r="AL18" s="209"/>
      <c r="AM18" s="211"/>
      <c r="AN18" s="501"/>
      <c r="AO18" s="209"/>
      <c r="AP18" s="213"/>
      <c r="AQ18" s="214"/>
      <c r="AR18" s="211"/>
      <c r="AS18" s="501"/>
      <c r="AT18" s="209"/>
      <c r="AU18" s="209"/>
      <c r="AV18" s="209"/>
      <c r="AW18" s="211"/>
      <c r="AX18" s="501"/>
    </row>
    <row r="19" spans="2:50" ht="14.25" hidden="1" customHeight="1" outlineLevel="1">
      <c r="B19" s="460"/>
      <c r="C19" s="209">
        <v>13</v>
      </c>
      <c r="D19" s="212"/>
      <c r="E19" s="213"/>
      <c r="F19" s="209"/>
      <c r="G19" s="214"/>
      <c r="H19" s="501"/>
      <c r="I19" s="215"/>
      <c r="J19" s="215"/>
      <c r="K19" s="216"/>
      <c r="L19" s="502"/>
      <c r="M19" s="215"/>
      <c r="N19" s="571"/>
      <c r="O19" s="460"/>
      <c r="P19" s="209"/>
      <c r="Q19" s="209"/>
      <c r="R19" s="209"/>
      <c r="S19" s="211"/>
      <c r="T19" s="501"/>
      <c r="U19" s="209"/>
      <c r="V19" s="209"/>
      <c r="W19" s="209"/>
      <c r="X19" s="211"/>
      <c r="Y19" s="501"/>
      <c r="Z19" s="209"/>
      <c r="AA19" s="209"/>
      <c r="AB19" s="209"/>
      <c r="AC19" s="211"/>
      <c r="AD19" s="501"/>
      <c r="AE19" s="209"/>
      <c r="AF19" s="213"/>
      <c r="AG19" s="214"/>
      <c r="AH19" s="211"/>
      <c r="AI19" s="501"/>
      <c r="AJ19" s="209"/>
      <c r="AK19" s="209"/>
      <c r="AL19" s="209"/>
      <c r="AM19" s="211"/>
      <c r="AN19" s="501"/>
      <c r="AO19" s="209"/>
      <c r="AP19" s="213"/>
      <c r="AQ19" s="214"/>
      <c r="AR19" s="211"/>
      <c r="AS19" s="501"/>
      <c r="AT19" s="209"/>
      <c r="AU19" s="209"/>
      <c r="AV19" s="209"/>
      <c r="AW19" s="211"/>
      <c r="AX19" s="501"/>
    </row>
    <row r="20" spans="2:50" ht="14.25" hidden="1" customHeight="1" outlineLevel="1">
      <c r="B20" s="460"/>
      <c r="C20" s="209">
        <v>14</v>
      </c>
      <c r="D20" s="212"/>
      <c r="E20" s="213"/>
      <c r="F20" s="209"/>
      <c r="G20" s="214"/>
      <c r="H20" s="501"/>
      <c r="I20" s="215"/>
      <c r="J20" s="215"/>
      <c r="K20" s="216"/>
      <c r="L20" s="502"/>
      <c r="M20" s="215"/>
      <c r="N20" s="571"/>
      <c r="O20" s="460"/>
      <c r="P20" s="209"/>
      <c r="Q20" s="209"/>
      <c r="R20" s="209"/>
      <c r="S20" s="211"/>
      <c r="T20" s="501"/>
      <c r="U20" s="209"/>
      <c r="V20" s="209"/>
      <c r="W20" s="209"/>
      <c r="X20" s="211"/>
      <c r="Y20" s="501"/>
      <c r="Z20" s="209"/>
      <c r="AA20" s="209"/>
      <c r="AB20" s="209"/>
      <c r="AC20" s="211"/>
      <c r="AD20" s="501"/>
      <c r="AE20" s="209"/>
      <c r="AF20" s="213"/>
      <c r="AG20" s="214"/>
      <c r="AH20" s="211"/>
      <c r="AI20" s="501"/>
      <c r="AJ20" s="209"/>
      <c r="AK20" s="209"/>
      <c r="AL20" s="209"/>
      <c r="AM20" s="211"/>
      <c r="AN20" s="501"/>
      <c r="AO20" s="209"/>
      <c r="AP20" s="213"/>
      <c r="AQ20" s="214"/>
      <c r="AR20" s="211"/>
      <c r="AS20" s="501"/>
      <c r="AT20" s="209"/>
      <c r="AU20" s="209"/>
      <c r="AV20" s="209"/>
      <c r="AW20" s="211"/>
      <c r="AX20" s="501"/>
    </row>
    <row r="21" spans="2:50" ht="14.25" hidden="1" customHeight="1" outlineLevel="1">
      <c r="B21" s="460"/>
      <c r="C21" s="209">
        <v>15</v>
      </c>
      <c r="D21" s="212"/>
      <c r="E21" s="213"/>
      <c r="F21" s="209"/>
      <c r="G21" s="214"/>
      <c r="H21" s="501"/>
      <c r="I21" s="215"/>
      <c r="J21" s="215"/>
      <c r="K21" s="216"/>
      <c r="L21" s="502"/>
      <c r="M21" s="215"/>
      <c r="N21" s="571"/>
      <c r="O21" s="460"/>
      <c r="P21" s="209"/>
      <c r="Q21" s="209"/>
      <c r="R21" s="209"/>
      <c r="S21" s="211"/>
      <c r="T21" s="501"/>
      <c r="U21" s="209"/>
      <c r="V21" s="209"/>
      <c r="W21" s="209"/>
      <c r="X21" s="211"/>
      <c r="Y21" s="501"/>
      <c r="Z21" s="209"/>
      <c r="AA21" s="209"/>
      <c r="AB21" s="209"/>
      <c r="AC21" s="211"/>
      <c r="AD21" s="501"/>
      <c r="AE21" s="209"/>
      <c r="AF21" s="213"/>
      <c r="AG21" s="214"/>
      <c r="AH21" s="211"/>
      <c r="AI21" s="501"/>
      <c r="AJ21" s="209"/>
      <c r="AK21" s="209"/>
      <c r="AL21" s="209"/>
      <c r="AM21" s="211"/>
      <c r="AN21" s="501"/>
      <c r="AO21" s="209"/>
      <c r="AP21" s="213"/>
      <c r="AQ21" s="214"/>
      <c r="AR21" s="211"/>
      <c r="AS21" s="501"/>
      <c r="AT21" s="209"/>
      <c r="AU21" s="213"/>
      <c r="AV21" s="214"/>
      <c r="AW21" s="211"/>
      <c r="AX21" s="501"/>
    </row>
    <row r="22" spans="2:50" ht="14.25" hidden="1" customHeight="1" outlineLevel="1" collapsed="1">
      <c r="B22" s="553" t="s">
        <v>170</v>
      </c>
      <c r="C22" s="554"/>
      <c r="D22" s="554"/>
      <c r="E22" s="554"/>
      <c r="F22" s="554"/>
      <c r="G22" s="554"/>
      <c r="H22" s="554"/>
      <c r="I22" s="195"/>
      <c r="J22" s="195"/>
      <c r="K22" s="195"/>
      <c r="L22" s="195"/>
      <c r="M22" s="219"/>
      <c r="N22" s="460" t="s">
        <v>128</v>
      </c>
      <c r="O22" s="460" t="s">
        <v>77</v>
      </c>
      <c r="P22" s="559">
        <f>AT2+1</f>
        <v>45874</v>
      </c>
      <c r="Q22" s="560"/>
      <c r="R22" s="560"/>
      <c r="S22" s="560"/>
      <c r="T22" s="560"/>
      <c r="U22" s="561">
        <f>P22+1</f>
        <v>45875</v>
      </c>
      <c r="V22" s="562"/>
      <c r="W22" s="562"/>
      <c r="X22" s="562"/>
      <c r="Y22" s="562"/>
      <c r="Z22" s="559">
        <f t="shared" ref="Z22" si="6">U22+1</f>
        <v>45876</v>
      </c>
      <c r="AA22" s="560"/>
      <c r="AB22" s="560"/>
      <c r="AC22" s="560"/>
      <c r="AD22" s="560"/>
      <c r="AE22" s="561">
        <f t="shared" ref="AE22" si="7">Z22+1</f>
        <v>45877</v>
      </c>
      <c r="AF22" s="562"/>
      <c r="AG22" s="562"/>
      <c r="AH22" s="562"/>
      <c r="AI22" s="562"/>
      <c r="AJ22" s="559">
        <f t="shared" ref="AJ22" si="8">AE22+1</f>
        <v>45878</v>
      </c>
      <c r="AK22" s="559"/>
      <c r="AL22" s="559"/>
      <c r="AM22" s="559"/>
      <c r="AN22" s="559"/>
      <c r="AO22" s="561">
        <f t="shared" ref="AO22" si="9">AJ22+1</f>
        <v>45879</v>
      </c>
      <c r="AP22" s="562"/>
      <c r="AQ22" s="562"/>
      <c r="AR22" s="562"/>
      <c r="AS22" s="562"/>
      <c r="AT22" s="559">
        <f t="shared" ref="AT22" si="10">AO22+1</f>
        <v>45880</v>
      </c>
      <c r="AU22" s="559"/>
      <c r="AV22" s="559"/>
      <c r="AW22" s="559"/>
      <c r="AX22" s="559"/>
    </row>
    <row r="23" spans="2:50" ht="14.25" hidden="1" customHeight="1" outlineLevel="1">
      <c r="B23" s="505"/>
      <c r="C23" s="505"/>
      <c r="D23" s="505"/>
      <c r="E23" s="505"/>
      <c r="F23" s="505"/>
      <c r="G23" s="505"/>
      <c r="H23" s="505"/>
      <c r="I23" s="197"/>
      <c r="J23" s="197"/>
      <c r="K23" s="197"/>
      <c r="L23" s="197"/>
      <c r="M23" s="220"/>
      <c r="N23" s="460"/>
      <c r="O23" s="460"/>
      <c r="P23" s="566">
        <f>P22</f>
        <v>45874</v>
      </c>
      <c r="Q23" s="566"/>
      <c r="R23" s="566"/>
      <c r="S23" s="566"/>
      <c r="T23" s="566"/>
      <c r="U23" s="567">
        <f>U22</f>
        <v>45875</v>
      </c>
      <c r="V23" s="567"/>
      <c r="W23" s="567"/>
      <c r="X23" s="567"/>
      <c r="Y23" s="567"/>
      <c r="Z23" s="566">
        <f t="shared" ref="Z23" si="11">Z22</f>
        <v>45876</v>
      </c>
      <c r="AA23" s="566"/>
      <c r="AB23" s="566"/>
      <c r="AC23" s="566"/>
      <c r="AD23" s="566"/>
      <c r="AE23" s="567">
        <f t="shared" ref="AE23" si="12">AE22</f>
        <v>45877</v>
      </c>
      <c r="AF23" s="567"/>
      <c r="AG23" s="567"/>
      <c r="AH23" s="567"/>
      <c r="AI23" s="567"/>
      <c r="AJ23" s="566">
        <f t="shared" ref="AJ23" si="13">AJ22</f>
        <v>45878</v>
      </c>
      <c r="AK23" s="566"/>
      <c r="AL23" s="566"/>
      <c r="AM23" s="566"/>
      <c r="AN23" s="566"/>
      <c r="AO23" s="567">
        <f t="shared" ref="AO23" si="14">AO22</f>
        <v>45879</v>
      </c>
      <c r="AP23" s="567"/>
      <c r="AQ23" s="567"/>
      <c r="AR23" s="567"/>
      <c r="AS23" s="567"/>
      <c r="AT23" s="566">
        <f t="shared" ref="AT23" si="15">AT22</f>
        <v>45880</v>
      </c>
      <c r="AU23" s="566"/>
      <c r="AV23" s="566"/>
      <c r="AW23" s="566"/>
      <c r="AX23" s="566"/>
    </row>
    <row r="24" spans="2:50" ht="14.25" hidden="1" customHeight="1" outlineLevel="1">
      <c r="B24" s="460" t="s">
        <v>129</v>
      </c>
      <c r="C24" s="460" t="s">
        <v>130</v>
      </c>
      <c r="D24" s="460"/>
      <c r="E24" s="460" t="s">
        <v>131</v>
      </c>
      <c r="F24" s="460"/>
      <c r="G24" s="460"/>
      <c r="H24" s="460" t="s">
        <v>132</v>
      </c>
      <c r="I24" s="499" t="s">
        <v>133</v>
      </c>
      <c r="J24" s="499"/>
      <c r="K24" s="499"/>
      <c r="L24" s="499" t="s">
        <v>132</v>
      </c>
      <c r="M24" s="499" t="s">
        <v>134</v>
      </c>
      <c r="N24" s="460"/>
      <c r="O24" s="460" t="s">
        <v>135</v>
      </c>
      <c r="P24" s="460" t="s">
        <v>136</v>
      </c>
      <c r="Q24" s="460"/>
      <c r="R24" s="460"/>
      <c r="S24" s="460"/>
      <c r="T24" s="460" t="s">
        <v>132</v>
      </c>
      <c r="U24" s="460" t="s">
        <v>136</v>
      </c>
      <c r="V24" s="460"/>
      <c r="W24" s="460"/>
      <c r="X24" s="460"/>
      <c r="Y24" s="460" t="s">
        <v>132</v>
      </c>
      <c r="Z24" s="460" t="s">
        <v>136</v>
      </c>
      <c r="AA24" s="460"/>
      <c r="AB24" s="460"/>
      <c r="AC24" s="460"/>
      <c r="AD24" s="460" t="s">
        <v>132</v>
      </c>
      <c r="AE24" s="460" t="s">
        <v>136</v>
      </c>
      <c r="AF24" s="460"/>
      <c r="AG24" s="460"/>
      <c r="AH24" s="460"/>
      <c r="AI24" s="460" t="s">
        <v>132</v>
      </c>
      <c r="AJ24" s="460" t="s">
        <v>136</v>
      </c>
      <c r="AK24" s="460"/>
      <c r="AL24" s="460"/>
      <c r="AM24" s="460"/>
      <c r="AN24" s="460" t="s">
        <v>132</v>
      </c>
      <c r="AO24" s="460" t="s">
        <v>136</v>
      </c>
      <c r="AP24" s="460"/>
      <c r="AQ24" s="460"/>
      <c r="AR24" s="460"/>
      <c r="AS24" s="460" t="s">
        <v>132</v>
      </c>
      <c r="AT24" s="460" t="s">
        <v>136</v>
      </c>
      <c r="AU24" s="460"/>
      <c r="AV24" s="460"/>
      <c r="AW24" s="460"/>
      <c r="AX24" s="460" t="s">
        <v>132</v>
      </c>
    </row>
    <row r="25" spans="2:50" ht="14.25" hidden="1" customHeight="1" outlineLevel="1">
      <c r="B25" s="460"/>
      <c r="C25" s="460"/>
      <c r="D25" s="460"/>
      <c r="E25" s="460" t="s">
        <v>137</v>
      </c>
      <c r="F25" s="460"/>
      <c r="G25" s="460"/>
      <c r="H25" s="460"/>
      <c r="I25" s="499" t="s">
        <v>137</v>
      </c>
      <c r="J25" s="499"/>
      <c r="K25" s="499"/>
      <c r="L25" s="499"/>
      <c r="M25" s="499"/>
      <c r="N25" s="460"/>
      <c r="O25" s="460"/>
      <c r="P25" s="460" t="s">
        <v>138</v>
      </c>
      <c r="Q25" s="460"/>
      <c r="R25" s="460"/>
      <c r="S25" s="460"/>
      <c r="T25" s="460"/>
      <c r="U25" s="460" t="s">
        <v>138</v>
      </c>
      <c r="V25" s="460"/>
      <c r="W25" s="460"/>
      <c r="X25" s="460"/>
      <c r="Y25" s="460"/>
      <c r="Z25" s="460" t="s">
        <v>138</v>
      </c>
      <c r="AA25" s="460"/>
      <c r="AB25" s="460"/>
      <c r="AC25" s="460"/>
      <c r="AD25" s="460"/>
      <c r="AE25" s="460" t="s">
        <v>138</v>
      </c>
      <c r="AF25" s="460"/>
      <c r="AG25" s="460"/>
      <c r="AH25" s="460"/>
      <c r="AI25" s="460"/>
      <c r="AJ25" s="460" t="s">
        <v>138</v>
      </c>
      <c r="AK25" s="460"/>
      <c r="AL25" s="460"/>
      <c r="AM25" s="460"/>
      <c r="AN25" s="460"/>
      <c r="AO25" s="460" t="s">
        <v>138</v>
      </c>
      <c r="AP25" s="460"/>
      <c r="AQ25" s="460"/>
      <c r="AR25" s="460"/>
      <c r="AS25" s="460"/>
      <c r="AT25" s="460" t="s">
        <v>138</v>
      </c>
      <c r="AU25" s="460"/>
      <c r="AV25" s="460"/>
      <c r="AW25" s="460"/>
      <c r="AX25" s="460"/>
    </row>
    <row r="26" spans="2:50" ht="14.25" hidden="1" customHeight="1" outlineLevel="1">
      <c r="B26" s="460"/>
      <c r="C26" s="460"/>
      <c r="D26" s="460"/>
      <c r="E26" s="209" t="s">
        <v>139</v>
      </c>
      <c r="F26" s="209" t="s">
        <v>140</v>
      </c>
      <c r="G26" s="209" t="s">
        <v>141</v>
      </c>
      <c r="H26" s="460"/>
      <c r="I26" s="210" t="s">
        <v>139</v>
      </c>
      <c r="J26" s="210" t="s">
        <v>140</v>
      </c>
      <c r="K26" s="210" t="s">
        <v>141</v>
      </c>
      <c r="L26" s="499"/>
      <c r="M26" s="499"/>
      <c r="N26" s="460"/>
      <c r="O26" s="460"/>
      <c r="P26" s="209" t="s">
        <v>139</v>
      </c>
      <c r="Q26" s="209" t="s">
        <v>140</v>
      </c>
      <c r="R26" s="209" t="s">
        <v>141</v>
      </c>
      <c r="S26" s="211" t="s">
        <v>134</v>
      </c>
      <c r="T26" s="460"/>
      <c r="U26" s="209" t="s">
        <v>139</v>
      </c>
      <c r="V26" s="209" t="s">
        <v>140</v>
      </c>
      <c r="W26" s="209" t="s">
        <v>141</v>
      </c>
      <c r="X26" s="211" t="s">
        <v>134</v>
      </c>
      <c r="Y26" s="460"/>
      <c r="Z26" s="209" t="s">
        <v>139</v>
      </c>
      <c r="AA26" s="209" t="s">
        <v>140</v>
      </c>
      <c r="AB26" s="209" t="s">
        <v>141</v>
      </c>
      <c r="AC26" s="211" t="s">
        <v>134</v>
      </c>
      <c r="AD26" s="460"/>
      <c r="AE26" s="209" t="s">
        <v>139</v>
      </c>
      <c r="AF26" s="209" t="s">
        <v>140</v>
      </c>
      <c r="AG26" s="209" t="s">
        <v>141</v>
      </c>
      <c r="AH26" s="211" t="s">
        <v>134</v>
      </c>
      <c r="AI26" s="460"/>
      <c r="AJ26" s="209" t="s">
        <v>139</v>
      </c>
      <c r="AK26" s="209" t="s">
        <v>140</v>
      </c>
      <c r="AL26" s="209" t="s">
        <v>141</v>
      </c>
      <c r="AM26" s="211" t="s">
        <v>134</v>
      </c>
      <c r="AN26" s="460"/>
      <c r="AO26" s="209" t="s">
        <v>139</v>
      </c>
      <c r="AP26" s="209" t="s">
        <v>140</v>
      </c>
      <c r="AQ26" s="209" t="s">
        <v>141</v>
      </c>
      <c r="AR26" s="211" t="s">
        <v>134</v>
      </c>
      <c r="AS26" s="460"/>
      <c r="AT26" s="209" t="s">
        <v>139</v>
      </c>
      <c r="AU26" s="209" t="s">
        <v>140</v>
      </c>
      <c r="AV26" s="209" t="s">
        <v>141</v>
      </c>
      <c r="AW26" s="211" t="s">
        <v>134</v>
      </c>
      <c r="AX26" s="460"/>
    </row>
    <row r="27" spans="2:50" ht="14.25" hidden="1" customHeight="1" outlineLevel="1">
      <c r="B27" s="460" t="s">
        <v>283</v>
      </c>
      <c r="C27" s="209">
        <v>1</v>
      </c>
      <c r="D27" s="212" t="s">
        <v>285</v>
      </c>
      <c r="E27" s="213">
        <v>24</v>
      </c>
      <c r="F27" s="209">
        <v>2000</v>
      </c>
      <c r="G27" s="214">
        <f t="shared" ref="G27" si="16">F27/E27</f>
        <v>83.333333333333329</v>
      </c>
      <c r="H27" s="501">
        <f>AVERAGE(G27:G41)</f>
        <v>83.333333333333329</v>
      </c>
      <c r="I27" s="215">
        <f>AVERAGE(P27,U27,Z27,AE27,AJ27,AO27,AT27)</f>
        <v>24</v>
      </c>
      <c r="J27" s="215">
        <f>AVERAGE(Q27,V27,AA27,AF27,AK27,AP27,AU27)</f>
        <v>1709.1917492304551</v>
      </c>
      <c r="K27" s="216">
        <f>AVERAGE(R27,W27,AB27,AG27,AL27,AQ27,AV27)</f>
        <v>71.216322884602292</v>
      </c>
      <c r="L27" s="502">
        <f>IFERROR(AVERAGE(K27:K41),"-")</f>
        <v>71.216322884602292</v>
      </c>
      <c r="M27" s="215">
        <f>RANK(K27, K$27:$K$41)</f>
        <v>1</v>
      </c>
      <c r="N27" s="460"/>
      <c r="O27" s="460"/>
      <c r="P27" s="209">
        <v>24</v>
      </c>
      <c r="Q27" s="213">
        <v>1709.6571144608263</v>
      </c>
      <c r="R27" s="214">
        <f t="shared" ref="R27" si="17">Q27/P27</f>
        <v>71.235713102534433</v>
      </c>
      <c r="S27" s="211">
        <f>RANK(R27, R$27:R$41)</f>
        <v>1</v>
      </c>
      <c r="T27" s="501">
        <f>AVERAGE(R27:R41)</f>
        <v>71.235713102534433</v>
      </c>
      <c r="U27" s="209">
        <v>24</v>
      </c>
      <c r="V27" s="213">
        <v>1709.8546042003231</v>
      </c>
      <c r="W27" s="214">
        <f t="shared" ref="W27" si="18">V27/U27</f>
        <v>71.243941841680126</v>
      </c>
      <c r="X27" s="211">
        <f>RANK(W27, W$27:W$41)</f>
        <v>1</v>
      </c>
      <c r="Y27" s="501">
        <f>AVERAGE(W27:W41)</f>
        <v>71.243941841680126</v>
      </c>
      <c r="Z27" s="209">
        <v>24</v>
      </c>
      <c r="AA27" s="213">
        <v>1710.390286209888</v>
      </c>
      <c r="AB27" s="214">
        <f t="shared" ref="AB27" si="19">AA27/Z27</f>
        <v>71.266261925411996</v>
      </c>
      <c r="AC27" s="211">
        <f>RANK(AB27, AB$27:AB$41)</f>
        <v>1</v>
      </c>
      <c r="AD27" s="501">
        <f>AVERAGE(AB27:AB41)</f>
        <v>71.266261925411996</v>
      </c>
      <c r="AE27" s="209">
        <v>24</v>
      </c>
      <c r="AF27" s="213">
        <v>1708.9376053962901</v>
      </c>
      <c r="AG27" s="214">
        <f t="shared" ref="AG27" si="20">AF27/AE27</f>
        <v>71.20573355817875</v>
      </c>
      <c r="AH27" s="211">
        <f>RANK(AG27, AG$27:AG$41)</f>
        <v>1</v>
      </c>
      <c r="AI27" s="501">
        <f>AVERAGE(AG27:AG41)</f>
        <v>71.20573355817875</v>
      </c>
      <c r="AJ27" s="209">
        <v>24</v>
      </c>
      <c r="AK27" s="213">
        <v>1708.4380610412936</v>
      </c>
      <c r="AL27" s="214">
        <f t="shared" ref="AL27" si="21">AK27/AJ27</f>
        <v>71.184919210053906</v>
      </c>
      <c r="AM27" s="211">
        <f>RANK(AL27, AL$27:AL$41)</f>
        <v>1</v>
      </c>
      <c r="AN27" s="501">
        <f>AVERAGE(AL27:AL41)</f>
        <v>71.184919210053906</v>
      </c>
      <c r="AO27" s="209">
        <v>24</v>
      </c>
      <c r="AP27" s="213">
        <v>1708.0126182965303</v>
      </c>
      <c r="AQ27" s="214">
        <f t="shared" ref="AQ27" si="22">AP27/AO27</f>
        <v>71.167192429022094</v>
      </c>
      <c r="AR27" s="211">
        <f>RANK(AQ27, AQ$27:AQ$41)</f>
        <v>1</v>
      </c>
      <c r="AS27" s="501">
        <f>AVERAGE(AQ27:AQ41)</f>
        <v>71.167192429022094</v>
      </c>
      <c r="AT27" s="209">
        <v>24</v>
      </c>
      <c r="AU27" s="213">
        <v>1709.0519550080348</v>
      </c>
      <c r="AV27" s="214">
        <f t="shared" ref="AV27" si="23">AU27/AT27</f>
        <v>71.21049812533478</v>
      </c>
      <c r="AW27" s="211">
        <f>RANK(AV27, AV$27:AV$41)</f>
        <v>1</v>
      </c>
      <c r="AX27" s="501">
        <f>AVERAGE(AV27:AV41)</f>
        <v>71.21049812533478</v>
      </c>
    </row>
    <row r="28" spans="2:50" ht="14.25" hidden="1" customHeight="1" outlineLevel="1">
      <c r="B28" s="460"/>
      <c r="C28" s="209">
        <v>2</v>
      </c>
      <c r="D28" s="212"/>
      <c r="E28" s="213"/>
      <c r="F28" s="209"/>
      <c r="G28" s="214"/>
      <c r="H28" s="501"/>
      <c r="I28" s="215"/>
      <c r="J28" s="215"/>
      <c r="K28" s="216"/>
      <c r="L28" s="502"/>
      <c r="M28" s="215"/>
      <c r="N28" s="460"/>
      <c r="O28" s="460"/>
      <c r="P28" s="209"/>
      <c r="Q28" s="213"/>
      <c r="R28" s="209"/>
      <c r="S28" s="211"/>
      <c r="T28" s="501"/>
      <c r="U28" s="209"/>
      <c r="V28" s="213"/>
      <c r="W28" s="214"/>
      <c r="X28" s="211"/>
      <c r="Y28" s="501"/>
      <c r="Z28" s="209"/>
      <c r="AA28" s="213"/>
      <c r="AB28" s="214"/>
      <c r="AC28" s="211"/>
      <c r="AD28" s="501"/>
      <c r="AE28" s="209"/>
      <c r="AF28" s="213"/>
      <c r="AG28" s="214"/>
      <c r="AH28" s="211"/>
      <c r="AI28" s="501"/>
      <c r="AJ28" s="209"/>
      <c r="AK28" s="209"/>
      <c r="AL28" s="209"/>
      <c r="AM28" s="211"/>
      <c r="AN28" s="501"/>
      <c r="AO28" s="209"/>
      <c r="AP28" s="209"/>
      <c r="AQ28" s="209"/>
      <c r="AR28" s="211"/>
      <c r="AS28" s="501"/>
      <c r="AT28" s="209"/>
      <c r="AU28" s="209"/>
      <c r="AV28" s="209"/>
      <c r="AW28" s="211"/>
      <c r="AX28" s="501"/>
    </row>
    <row r="29" spans="2:50" ht="14.25" hidden="1" customHeight="1" outlineLevel="1">
      <c r="B29" s="460"/>
      <c r="C29" s="209">
        <v>3</v>
      </c>
      <c r="D29" s="212"/>
      <c r="E29" s="213"/>
      <c r="F29" s="209"/>
      <c r="G29" s="214"/>
      <c r="H29" s="501"/>
      <c r="I29" s="215"/>
      <c r="J29" s="215"/>
      <c r="K29" s="216"/>
      <c r="L29" s="502"/>
      <c r="M29" s="215"/>
      <c r="N29" s="460"/>
      <c r="O29" s="460"/>
      <c r="P29" s="209"/>
      <c r="Q29" s="213"/>
      <c r="R29" s="209"/>
      <c r="S29" s="211"/>
      <c r="T29" s="501"/>
      <c r="U29" s="209"/>
      <c r="V29" s="213"/>
      <c r="W29" s="214"/>
      <c r="X29" s="211"/>
      <c r="Y29" s="501"/>
      <c r="Z29" s="209"/>
      <c r="AA29" s="213"/>
      <c r="AB29" s="214"/>
      <c r="AC29" s="211"/>
      <c r="AD29" s="501"/>
      <c r="AE29" s="209"/>
      <c r="AF29" s="213"/>
      <c r="AG29" s="214"/>
      <c r="AH29" s="211"/>
      <c r="AI29" s="501"/>
      <c r="AJ29" s="209"/>
      <c r="AK29" s="209"/>
      <c r="AL29" s="209"/>
      <c r="AM29" s="211"/>
      <c r="AN29" s="501"/>
      <c r="AO29" s="209"/>
      <c r="AP29" s="209"/>
      <c r="AQ29" s="209"/>
      <c r="AR29" s="211"/>
      <c r="AS29" s="501"/>
      <c r="AT29" s="209"/>
      <c r="AU29" s="209"/>
      <c r="AV29" s="209"/>
      <c r="AW29" s="211"/>
      <c r="AX29" s="501"/>
    </row>
    <row r="30" spans="2:50" ht="14.25" hidden="1" customHeight="1" outlineLevel="1">
      <c r="B30" s="460"/>
      <c r="C30" s="209">
        <v>4</v>
      </c>
      <c r="D30" s="212"/>
      <c r="E30" s="213"/>
      <c r="F30" s="209"/>
      <c r="G30" s="214"/>
      <c r="H30" s="501"/>
      <c r="I30" s="215"/>
      <c r="J30" s="215"/>
      <c r="K30" s="216"/>
      <c r="L30" s="502"/>
      <c r="M30" s="215"/>
      <c r="N30" s="460"/>
      <c r="O30" s="460"/>
      <c r="P30" s="209"/>
      <c r="Q30" s="213"/>
      <c r="R30" s="209"/>
      <c r="S30" s="211"/>
      <c r="T30" s="501"/>
      <c r="U30" s="209"/>
      <c r="V30" s="213"/>
      <c r="W30" s="214"/>
      <c r="X30" s="211"/>
      <c r="Y30" s="501"/>
      <c r="Z30" s="209"/>
      <c r="AA30" s="213"/>
      <c r="AB30" s="214"/>
      <c r="AC30" s="211"/>
      <c r="AD30" s="501"/>
      <c r="AE30" s="209"/>
      <c r="AF30" s="213"/>
      <c r="AG30" s="214"/>
      <c r="AH30" s="211"/>
      <c r="AI30" s="501"/>
      <c r="AJ30" s="209"/>
      <c r="AK30" s="209"/>
      <c r="AL30" s="209"/>
      <c r="AM30" s="211"/>
      <c r="AN30" s="501"/>
      <c r="AO30" s="209"/>
      <c r="AP30" s="209"/>
      <c r="AQ30" s="209"/>
      <c r="AR30" s="211"/>
      <c r="AS30" s="501"/>
      <c r="AT30" s="209"/>
      <c r="AU30" s="209"/>
      <c r="AV30" s="209"/>
      <c r="AW30" s="211"/>
      <c r="AX30" s="501"/>
    </row>
    <row r="31" spans="2:50" ht="14.25" hidden="1" customHeight="1" outlineLevel="1">
      <c r="B31" s="460"/>
      <c r="C31" s="209">
        <v>5</v>
      </c>
      <c r="D31" s="212"/>
      <c r="E31" s="213"/>
      <c r="F31" s="209"/>
      <c r="G31" s="214"/>
      <c r="H31" s="501"/>
      <c r="I31" s="215"/>
      <c r="J31" s="215"/>
      <c r="K31" s="216"/>
      <c r="L31" s="502"/>
      <c r="M31" s="215"/>
      <c r="N31" s="460"/>
      <c r="O31" s="460"/>
      <c r="P31" s="209"/>
      <c r="Q31" s="213"/>
      <c r="R31" s="209"/>
      <c r="S31" s="211"/>
      <c r="T31" s="501"/>
      <c r="U31" s="209"/>
      <c r="V31" s="213"/>
      <c r="W31" s="214"/>
      <c r="X31" s="211"/>
      <c r="Y31" s="501"/>
      <c r="Z31" s="209"/>
      <c r="AA31" s="213"/>
      <c r="AB31" s="214"/>
      <c r="AC31" s="211"/>
      <c r="AD31" s="501"/>
      <c r="AE31" s="209"/>
      <c r="AF31" s="213"/>
      <c r="AG31" s="214"/>
      <c r="AH31" s="211"/>
      <c r="AI31" s="501"/>
      <c r="AJ31" s="209"/>
      <c r="AK31" s="209"/>
      <c r="AL31" s="209"/>
      <c r="AM31" s="211"/>
      <c r="AN31" s="501"/>
      <c r="AO31" s="209"/>
      <c r="AP31" s="209"/>
      <c r="AQ31" s="209"/>
      <c r="AR31" s="211"/>
      <c r="AS31" s="501"/>
      <c r="AT31" s="209"/>
      <c r="AU31" s="209"/>
      <c r="AV31" s="209"/>
      <c r="AW31" s="211"/>
      <c r="AX31" s="501"/>
    </row>
    <row r="32" spans="2:50" ht="14.25" hidden="1" customHeight="1" outlineLevel="1">
      <c r="B32" s="460"/>
      <c r="C32" s="209">
        <v>6</v>
      </c>
      <c r="D32" s="212"/>
      <c r="E32" s="213"/>
      <c r="F32" s="209"/>
      <c r="G32" s="214"/>
      <c r="H32" s="501"/>
      <c r="I32" s="215"/>
      <c r="J32" s="215"/>
      <c r="K32" s="216"/>
      <c r="L32" s="502"/>
      <c r="M32" s="215"/>
      <c r="N32" s="460"/>
      <c r="O32" s="460"/>
      <c r="P32" s="209"/>
      <c r="Q32" s="213"/>
      <c r="R32" s="209"/>
      <c r="S32" s="211"/>
      <c r="T32" s="501"/>
      <c r="U32" s="209"/>
      <c r="V32" s="213"/>
      <c r="W32" s="214"/>
      <c r="X32" s="211"/>
      <c r="Y32" s="501"/>
      <c r="Z32" s="209"/>
      <c r="AA32" s="213"/>
      <c r="AB32" s="214"/>
      <c r="AC32" s="211"/>
      <c r="AD32" s="501"/>
      <c r="AE32" s="209"/>
      <c r="AF32" s="213"/>
      <c r="AG32" s="214"/>
      <c r="AH32" s="211"/>
      <c r="AI32" s="501"/>
      <c r="AJ32" s="209"/>
      <c r="AK32" s="209"/>
      <c r="AL32" s="209"/>
      <c r="AM32" s="211"/>
      <c r="AN32" s="501"/>
      <c r="AO32" s="209"/>
      <c r="AP32" s="209"/>
      <c r="AQ32" s="209"/>
      <c r="AR32" s="211"/>
      <c r="AS32" s="501"/>
      <c r="AT32" s="209"/>
      <c r="AU32" s="209"/>
      <c r="AV32" s="209"/>
      <c r="AW32" s="211"/>
      <c r="AX32" s="501"/>
    </row>
    <row r="33" spans="2:50" ht="14.25" hidden="1" customHeight="1" outlineLevel="1">
      <c r="B33" s="460"/>
      <c r="C33" s="209">
        <v>7</v>
      </c>
      <c r="D33" s="212"/>
      <c r="E33" s="213"/>
      <c r="F33" s="209"/>
      <c r="G33" s="214"/>
      <c r="H33" s="501"/>
      <c r="I33" s="215"/>
      <c r="J33" s="215"/>
      <c r="K33" s="216"/>
      <c r="L33" s="502"/>
      <c r="M33" s="215"/>
      <c r="N33" s="460"/>
      <c r="O33" s="460"/>
      <c r="P33" s="209"/>
      <c r="Q33" s="213"/>
      <c r="R33" s="209"/>
      <c r="S33" s="211"/>
      <c r="T33" s="501"/>
      <c r="U33" s="209"/>
      <c r="V33" s="213"/>
      <c r="W33" s="214"/>
      <c r="X33" s="211"/>
      <c r="Y33" s="501"/>
      <c r="Z33" s="209"/>
      <c r="AA33" s="213"/>
      <c r="AB33" s="214"/>
      <c r="AC33" s="211"/>
      <c r="AD33" s="501"/>
      <c r="AE33" s="209"/>
      <c r="AF33" s="213"/>
      <c r="AG33" s="214"/>
      <c r="AH33" s="211"/>
      <c r="AI33" s="501"/>
      <c r="AJ33" s="209"/>
      <c r="AK33" s="209"/>
      <c r="AL33" s="209"/>
      <c r="AM33" s="211"/>
      <c r="AN33" s="501"/>
      <c r="AO33" s="209"/>
      <c r="AP33" s="209"/>
      <c r="AQ33" s="209"/>
      <c r="AR33" s="211"/>
      <c r="AS33" s="501"/>
      <c r="AT33" s="209"/>
      <c r="AU33" s="209"/>
      <c r="AV33" s="209"/>
      <c r="AW33" s="211"/>
      <c r="AX33" s="501"/>
    </row>
    <row r="34" spans="2:50" ht="14.25" hidden="1" customHeight="1" outlineLevel="1">
      <c r="B34" s="460"/>
      <c r="C34" s="209">
        <v>8</v>
      </c>
      <c r="D34" s="212"/>
      <c r="E34" s="213"/>
      <c r="F34" s="209"/>
      <c r="G34" s="214"/>
      <c r="H34" s="501"/>
      <c r="I34" s="215"/>
      <c r="J34" s="215"/>
      <c r="K34" s="216"/>
      <c r="L34" s="502"/>
      <c r="M34" s="215"/>
      <c r="N34" s="460"/>
      <c r="O34" s="460"/>
      <c r="P34" s="209"/>
      <c r="Q34" s="213"/>
      <c r="R34" s="209"/>
      <c r="S34" s="211"/>
      <c r="T34" s="501"/>
      <c r="U34" s="209"/>
      <c r="V34" s="213"/>
      <c r="W34" s="214"/>
      <c r="X34" s="211"/>
      <c r="Y34" s="501"/>
      <c r="Z34" s="209"/>
      <c r="AA34" s="213"/>
      <c r="AB34" s="214"/>
      <c r="AC34" s="211"/>
      <c r="AD34" s="501"/>
      <c r="AE34" s="209"/>
      <c r="AF34" s="213"/>
      <c r="AG34" s="214"/>
      <c r="AH34" s="211"/>
      <c r="AI34" s="501"/>
      <c r="AJ34" s="209"/>
      <c r="AK34" s="209"/>
      <c r="AL34" s="209"/>
      <c r="AM34" s="211"/>
      <c r="AN34" s="501"/>
      <c r="AO34" s="209"/>
      <c r="AP34" s="209"/>
      <c r="AQ34" s="209"/>
      <c r="AR34" s="211"/>
      <c r="AS34" s="501"/>
      <c r="AT34" s="209"/>
      <c r="AU34" s="209"/>
      <c r="AV34" s="209"/>
      <c r="AW34" s="211"/>
      <c r="AX34" s="501"/>
    </row>
    <row r="35" spans="2:50" ht="14.25" hidden="1" customHeight="1" outlineLevel="1">
      <c r="B35" s="460"/>
      <c r="C35" s="209">
        <v>9</v>
      </c>
      <c r="D35" s="212"/>
      <c r="E35" s="213"/>
      <c r="F35" s="209"/>
      <c r="G35" s="214"/>
      <c r="H35" s="501"/>
      <c r="I35" s="215"/>
      <c r="J35" s="215"/>
      <c r="K35" s="216"/>
      <c r="L35" s="502"/>
      <c r="M35" s="215"/>
      <c r="N35" s="460"/>
      <c r="O35" s="460"/>
      <c r="P35" s="209"/>
      <c r="Q35" s="213"/>
      <c r="R35" s="209"/>
      <c r="S35" s="211"/>
      <c r="T35" s="501"/>
      <c r="U35" s="209"/>
      <c r="V35" s="213"/>
      <c r="W35" s="214"/>
      <c r="X35" s="211"/>
      <c r="Y35" s="501"/>
      <c r="Z35" s="209"/>
      <c r="AA35" s="213"/>
      <c r="AB35" s="214"/>
      <c r="AC35" s="211"/>
      <c r="AD35" s="501"/>
      <c r="AE35" s="209"/>
      <c r="AF35" s="213"/>
      <c r="AG35" s="214"/>
      <c r="AH35" s="211"/>
      <c r="AI35" s="501"/>
      <c r="AJ35" s="209"/>
      <c r="AK35" s="209"/>
      <c r="AL35" s="209"/>
      <c r="AM35" s="211"/>
      <c r="AN35" s="501"/>
      <c r="AO35" s="209"/>
      <c r="AP35" s="209"/>
      <c r="AQ35" s="209"/>
      <c r="AR35" s="211"/>
      <c r="AS35" s="501"/>
      <c r="AT35" s="209"/>
      <c r="AU35" s="209"/>
      <c r="AV35" s="209"/>
      <c r="AW35" s="211"/>
      <c r="AX35" s="501"/>
    </row>
    <row r="36" spans="2:50" ht="14.25" hidden="1" customHeight="1" outlineLevel="1">
      <c r="B36" s="460"/>
      <c r="C36" s="209">
        <v>10</v>
      </c>
      <c r="D36" s="212"/>
      <c r="E36" s="213"/>
      <c r="F36" s="209"/>
      <c r="G36" s="214"/>
      <c r="H36" s="501"/>
      <c r="I36" s="215"/>
      <c r="J36" s="215"/>
      <c r="K36" s="216"/>
      <c r="L36" s="502"/>
      <c r="M36" s="215"/>
      <c r="N36" s="460"/>
      <c r="O36" s="460"/>
      <c r="P36" s="209"/>
      <c r="Q36" s="209"/>
      <c r="R36" s="209"/>
      <c r="S36" s="211"/>
      <c r="T36" s="501"/>
      <c r="U36" s="209"/>
      <c r="V36" s="213"/>
      <c r="W36" s="214"/>
      <c r="X36" s="211"/>
      <c r="Y36" s="501"/>
      <c r="Z36" s="209"/>
      <c r="AA36" s="213"/>
      <c r="AB36" s="214"/>
      <c r="AC36" s="211"/>
      <c r="AD36" s="501"/>
      <c r="AE36" s="209"/>
      <c r="AF36" s="213"/>
      <c r="AG36" s="214"/>
      <c r="AH36" s="211"/>
      <c r="AI36" s="501"/>
      <c r="AJ36" s="209"/>
      <c r="AK36" s="209"/>
      <c r="AL36" s="209"/>
      <c r="AM36" s="211"/>
      <c r="AN36" s="501"/>
      <c r="AO36" s="209"/>
      <c r="AP36" s="209"/>
      <c r="AQ36" s="209"/>
      <c r="AR36" s="211"/>
      <c r="AS36" s="501"/>
      <c r="AT36" s="209"/>
      <c r="AU36" s="209"/>
      <c r="AV36" s="209"/>
      <c r="AW36" s="211"/>
      <c r="AX36" s="501"/>
    </row>
    <row r="37" spans="2:50" ht="14.25" hidden="1" customHeight="1" outlineLevel="1">
      <c r="B37" s="460"/>
      <c r="C37" s="209">
        <v>11</v>
      </c>
      <c r="D37" s="212"/>
      <c r="E37" s="209"/>
      <c r="F37" s="209"/>
      <c r="G37" s="209"/>
      <c r="H37" s="501"/>
      <c r="I37" s="215"/>
      <c r="J37" s="215"/>
      <c r="K37" s="216"/>
      <c r="L37" s="502"/>
      <c r="M37" s="215"/>
      <c r="N37" s="460"/>
      <c r="O37" s="460"/>
      <c r="P37" s="209"/>
      <c r="Q37" s="209"/>
      <c r="R37" s="209"/>
      <c r="S37" s="211"/>
      <c r="T37" s="501"/>
      <c r="U37" s="209"/>
      <c r="V37" s="213"/>
      <c r="W37" s="214"/>
      <c r="X37" s="211"/>
      <c r="Y37" s="501"/>
      <c r="Z37" s="209"/>
      <c r="AA37" s="213"/>
      <c r="AB37" s="214"/>
      <c r="AC37" s="211"/>
      <c r="AD37" s="501"/>
      <c r="AE37" s="209"/>
      <c r="AF37" s="213"/>
      <c r="AG37" s="214"/>
      <c r="AH37" s="211"/>
      <c r="AI37" s="501"/>
      <c r="AJ37" s="209"/>
      <c r="AK37" s="209"/>
      <c r="AL37" s="209"/>
      <c r="AM37" s="211"/>
      <c r="AN37" s="501"/>
      <c r="AO37" s="209"/>
      <c r="AP37" s="209"/>
      <c r="AQ37" s="209"/>
      <c r="AR37" s="211"/>
      <c r="AS37" s="501"/>
      <c r="AT37" s="209"/>
      <c r="AU37" s="209"/>
      <c r="AV37" s="209"/>
      <c r="AW37" s="211"/>
      <c r="AX37" s="501"/>
    </row>
    <row r="38" spans="2:50" ht="14.25" hidden="1" customHeight="1" outlineLevel="1">
      <c r="B38" s="460"/>
      <c r="C38" s="209">
        <v>12</v>
      </c>
      <c r="D38" s="212"/>
      <c r="E38" s="209"/>
      <c r="F38" s="209"/>
      <c r="G38" s="209"/>
      <c r="H38" s="501"/>
      <c r="I38" s="215"/>
      <c r="J38" s="215"/>
      <c r="K38" s="216"/>
      <c r="L38" s="502"/>
      <c r="M38" s="215"/>
      <c r="N38" s="460"/>
      <c r="O38" s="460"/>
      <c r="P38" s="209"/>
      <c r="Q38" s="209"/>
      <c r="R38" s="209"/>
      <c r="S38" s="211"/>
      <c r="T38" s="501"/>
      <c r="U38" s="209"/>
      <c r="V38" s="213"/>
      <c r="W38" s="214"/>
      <c r="X38" s="211"/>
      <c r="Y38" s="501"/>
      <c r="Z38" s="209"/>
      <c r="AA38" s="213"/>
      <c r="AB38" s="214"/>
      <c r="AC38" s="211"/>
      <c r="AD38" s="501"/>
      <c r="AE38" s="209"/>
      <c r="AF38" s="213"/>
      <c r="AG38" s="214"/>
      <c r="AH38" s="211"/>
      <c r="AI38" s="501"/>
      <c r="AJ38" s="209"/>
      <c r="AK38" s="209"/>
      <c r="AL38" s="209"/>
      <c r="AM38" s="211"/>
      <c r="AN38" s="501"/>
      <c r="AO38" s="209"/>
      <c r="AP38" s="209"/>
      <c r="AQ38" s="209"/>
      <c r="AR38" s="211"/>
      <c r="AS38" s="501"/>
      <c r="AT38" s="209"/>
      <c r="AU38" s="209"/>
      <c r="AV38" s="209"/>
      <c r="AW38" s="211"/>
      <c r="AX38" s="501"/>
    </row>
    <row r="39" spans="2:50" ht="14.25" hidden="1" customHeight="1" outlineLevel="1">
      <c r="B39" s="460"/>
      <c r="C39" s="209">
        <v>13</v>
      </c>
      <c r="D39" s="212"/>
      <c r="E39" s="209"/>
      <c r="F39" s="209"/>
      <c r="G39" s="209"/>
      <c r="H39" s="501"/>
      <c r="I39" s="215"/>
      <c r="J39" s="215"/>
      <c r="K39" s="216"/>
      <c r="L39" s="502"/>
      <c r="M39" s="215"/>
      <c r="N39" s="460"/>
      <c r="O39" s="460"/>
      <c r="P39" s="209"/>
      <c r="Q39" s="209"/>
      <c r="R39" s="209"/>
      <c r="S39" s="211"/>
      <c r="T39" s="501"/>
      <c r="U39" s="209"/>
      <c r="V39" s="213"/>
      <c r="W39" s="214"/>
      <c r="X39" s="211"/>
      <c r="Y39" s="501"/>
      <c r="Z39" s="209"/>
      <c r="AA39" s="213"/>
      <c r="AB39" s="214"/>
      <c r="AC39" s="211"/>
      <c r="AD39" s="501"/>
      <c r="AE39" s="209"/>
      <c r="AF39" s="213"/>
      <c r="AG39" s="214"/>
      <c r="AH39" s="211"/>
      <c r="AI39" s="501"/>
      <c r="AJ39" s="209"/>
      <c r="AK39" s="209"/>
      <c r="AL39" s="209"/>
      <c r="AM39" s="211"/>
      <c r="AN39" s="501"/>
      <c r="AO39" s="209"/>
      <c r="AP39" s="209"/>
      <c r="AQ39" s="209"/>
      <c r="AR39" s="211"/>
      <c r="AS39" s="501"/>
      <c r="AT39" s="209"/>
      <c r="AU39" s="209"/>
      <c r="AV39" s="209"/>
      <c r="AW39" s="211"/>
      <c r="AX39" s="501"/>
    </row>
    <row r="40" spans="2:50" ht="14.25" hidden="1" customHeight="1" outlineLevel="1">
      <c r="B40" s="460"/>
      <c r="C40" s="209">
        <v>14</v>
      </c>
      <c r="D40" s="212"/>
      <c r="E40" s="209"/>
      <c r="F40" s="209"/>
      <c r="G40" s="209"/>
      <c r="H40" s="501"/>
      <c r="I40" s="215"/>
      <c r="J40" s="215"/>
      <c r="K40" s="216"/>
      <c r="L40" s="502"/>
      <c r="M40" s="215"/>
      <c r="N40" s="460"/>
      <c r="O40" s="460"/>
      <c r="P40" s="209"/>
      <c r="Q40" s="209"/>
      <c r="R40" s="209"/>
      <c r="S40" s="211"/>
      <c r="T40" s="501"/>
      <c r="U40" s="209"/>
      <c r="V40" s="213"/>
      <c r="W40" s="214"/>
      <c r="X40" s="211"/>
      <c r="Y40" s="501"/>
      <c r="Z40" s="209"/>
      <c r="AA40" s="213"/>
      <c r="AB40" s="214"/>
      <c r="AC40" s="211"/>
      <c r="AD40" s="501"/>
      <c r="AE40" s="209"/>
      <c r="AF40" s="213"/>
      <c r="AG40" s="214"/>
      <c r="AH40" s="211"/>
      <c r="AI40" s="501"/>
      <c r="AJ40" s="209"/>
      <c r="AK40" s="209"/>
      <c r="AL40" s="209"/>
      <c r="AM40" s="211"/>
      <c r="AN40" s="501"/>
      <c r="AO40" s="209"/>
      <c r="AP40" s="209"/>
      <c r="AQ40" s="209"/>
      <c r="AR40" s="211"/>
      <c r="AS40" s="501"/>
      <c r="AT40" s="209"/>
      <c r="AU40" s="209"/>
      <c r="AV40" s="209"/>
      <c r="AW40" s="211"/>
      <c r="AX40" s="501"/>
    </row>
    <row r="41" spans="2:50" ht="14.25" hidden="1" customHeight="1" outlineLevel="1">
      <c r="B41" s="460"/>
      <c r="C41" s="209">
        <v>15</v>
      </c>
      <c r="D41" s="212"/>
      <c r="E41" s="209"/>
      <c r="F41" s="209"/>
      <c r="G41" s="209"/>
      <c r="H41" s="501"/>
      <c r="I41" s="215"/>
      <c r="J41" s="215"/>
      <c r="K41" s="216"/>
      <c r="L41" s="502"/>
      <c r="M41" s="215"/>
      <c r="N41" s="460"/>
      <c r="O41" s="460"/>
      <c r="P41" s="209"/>
      <c r="Q41" s="213"/>
      <c r="R41" s="214"/>
      <c r="S41" s="211"/>
      <c r="T41" s="501"/>
      <c r="U41" s="209"/>
      <c r="V41" s="213"/>
      <c r="W41" s="214"/>
      <c r="X41" s="211"/>
      <c r="Y41" s="501"/>
      <c r="Z41" s="209"/>
      <c r="AA41" s="213"/>
      <c r="AB41" s="214"/>
      <c r="AC41" s="211"/>
      <c r="AD41" s="501"/>
      <c r="AE41" s="209"/>
      <c r="AF41" s="213"/>
      <c r="AG41" s="214"/>
      <c r="AH41" s="211"/>
      <c r="AI41" s="501"/>
      <c r="AJ41" s="209"/>
      <c r="AK41" s="213"/>
      <c r="AL41" s="214"/>
      <c r="AM41" s="211"/>
      <c r="AN41" s="501"/>
      <c r="AO41" s="209"/>
      <c r="AP41" s="213"/>
      <c r="AQ41" s="214"/>
      <c r="AR41" s="211"/>
      <c r="AS41" s="501"/>
      <c r="AT41" s="209"/>
      <c r="AU41" s="213"/>
      <c r="AV41" s="214"/>
      <c r="AW41" s="211"/>
      <c r="AX41" s="501"/>
    </row>
    <row r="42" spans="2:50" ht="14.25" hidden="1" customHeight="1" outlineLevel="1" collapsed="1">
      <c r="B42" s="552" t="s">
        <v>224</v>
      </c>
      <c r="C42" s="503"/>
      <c r="D42" s="503"/>
      <c r="E42" s="503"/>
      <c r="F42" s="503"/>
      <c r="G42" s="503"/>
      <c r="H42" s="503"/>
      <c r="I42" s="503"/>
      <c r="J42" s="503"/>
      <c r="K42" s="503"/>
      <c r="L42" s="503"/>
      <c r="M42" s="504"/>
      <c r="N42" s="521" t="s">
        <v>128</v>
      </c>
      <c r="O42" s="521" t="s">
        <v>77</v>
      </c>
      <c r="P42" s="559">
        <v>45881</v>
      </c>
      <c r="Q42" s="560"/>
      <c r="R42" s="560"/>
      <c r="S42" s="560"/>
      <c r="T42" s="560"/>
      <c r="U42" s="561">
        <f>P42+1</f>
        <v>45882</v>
      </c>
      <c r="V42" s="562"/>
      <c r="W42" s="562"/>
      <c r="X42" s="562"/>
      <c r="Y42" s="562"/>
      <c r="Z42" s="559">
        <f t="shared" ref="Z42" si="24">U42+1</f>
        <v>45883</v>
      </c>
      <c r="AA42" s="560"/>
      <c r="AB42" s="560"/>
      <c r="AC42" s="560"/>
      <c r="AD42" s="560"/>
      <c r="AE42" s="561">
        <f t="shared" ref="AE42" si="25">Z42+1</f>
        <v>45884</v>
      </c>
      <c r="AF42" s="562"/>
      <c r="AG42" s="562"/>
      <c r="AH42" s="562"/>
      <c r="AI42" s="562"/>
      <c r="AJ42" s="563">
        <f t="shared" ref="AJ42" si="26">AE42+1</f>
        <v>45885</v>
      </c>
      <c r="AK42" s="564"/>
      <c r="AL42" s="564"/>
      <c r="AM42" s="564"/>
      <c r="AN42" s="565"/>
      <c r="AO42" s="561">
        <f t="shared" ref="AO42" si="27">AJ42+1</f>
        <v>45886</v>
      </c>
      <c r="AP42" s="562"/>
      <c r="AQ42" s="562"/>
      <c r="AR42" s="562"/>
      <c r="AS42" s="562"/>
      <c r="AT42" s="563">
        <f t="shared" ref="AT42" si="28">AO42+1</f>
        <v>45887</v>
      </c>
      <c r="AU42" s="564"/>
      <c r="AV42" s="564"/>
      <c r="AW42" s="564"/>
      <c r="AX42" s="565"/>
    </row>
    <row r="43" spans="2:50" ht="14.25" hidden="1" customHeight="1" outlineLevel="1">
      <c r="B43" s="505"/>
      <c r="C43" s="505"/>
      <c r="D43" s="505"/>
      <c r="E43" s="505"/>
      <c r="F43" s="505"/>
      <c r="G43" s="505"/>
      <c r="H43" s="505"/>
      <c r="I43" s="505"/>
      <c r="J43" s="505"/>
      <c r="K43" s="505"/>
      <c r="L43" s="505"/>
      <c r="M43" s="506"/>
      <c r="N43" s="523"/>
      <c r="O43" s="523"/>
      <c r="P43" s="566">
        <f>P42</f>
        <v>45881</v>
      </c>
      <c r="Q43" s="566"/>
      <c r="R43" s="566"/>
      <c r="S43" s="566"/>
      <c r="T43" s="566"/>
      <c r="U43" s="567">
        <f>U42</f>
        <v>45882</v>
      </c>
      <c r="V43" s="567"/>
      <c r="W43" s="567"/>
      <c r="X43" s="567"/>
      <c r="Y43" s="567"/>
      <c r="Z43" s="566">
        <f t="shared" ref="Z43" si="29">Z42</f>
        <v>45883</v>
      </c>
      <c r="AA43" s="566"/>
      <c r="AB43" s="566"/>
      <c r="AC43" s="566"/>
      <c r="AD43" s="566"/>
      <c r="AE43" s="567">
        <f t="shared" ref="AE43" si="30">AE42</f>
        <v>45884</v>
      </c>
      <c r="AF43" s="567"/>
      <c r="AG43" s="567"/>
      <c r="AH43" s="567"/>
      <c r="AI43" s="567"/>
      <c r="AJ43" s="568">
        <f t="shared" ref="AJ43" si="31">AJ42</f>
        <v>45885</v>
      </c>
      <c r="AK43" s="569"/>
      <c r="AL43" s="569"/>
      <c r="AM43" s="569"/>
      <c r="AN43" s="570"/>
      <c r="AO43" s="567">
        <f t="shared" ref="AO43" si="32">AO42</f>
        <v>45886</v>
      </c>
      <c r="AP43" s="567"/>
      <c r="AQ43" s="567"/>
      <c r="AR43" s="567"/>
      <c r="AS43" s="567"/>
      <c r="AT43" s="568">
        <f t="shared" ref="AT43" si="33">AT42</f>
        <v>45887</v>
      </c>
      <c r="AU43" s="569"/>
      <c r="AV43" s="569"/>
      <c r="AW43" s="569"/>
      <c r="AX43" s="570"/>
    </row>
    <row r="44" spans="2:50" ht="14.25" hidden="1" customHeight="1" outlineLevel="1">
      <c r="B44" s="460" t="s">
        <v>129</v>
      </c>
      <c r="C44" s="460" t="s">
        <v>130</v>
      </c>
      <c r="D44" s="460"/>
      <c r="E44" s="460" t="s">
        <v>131</v>
      </c>
      <c r="F44" s="460"/>
      <c r="G44" s="460"/>
      <c r="H44" s="460" t="s">
        <v>132</v>
      </c>
      <c r="I44" s="499" t="s">
        <v>133</v>
      </c>
      <c r="J44" s="499"/>
      <c r="K44" s="499"/>
      <c r="L44" s="499" t="s">
        <v>132</v>
      </c>
      <c r="M44" s="499" t="s">
        <v>134</v>
      </c>
      <c r="N44" s="460"/>
      <c r="O44" s="460" t="s">
        <v>135</v>
      </c>
      <c r="P44" s="460" t="s">
        <v>136</v>
      </c>
      <c r="Q44" s="460"/>
      <c r="R44" s="460"/>
      <c r="S44" s="460"/>
      <c r="T44" s="460" t="s">
        <v>132</v>
      </c>
      <c r="U44" s="460" t="s">
        <v>136</v>
      </c>
      <c r="V44" s="460"/>
      <c r="W44" s="460"/>
      <c r="X44" s="460"/>
      <c r="Y44" s="460" t="s">
        <v>132</v>
      </c>
      <c r="Z44" s="460" t="s">
        <v>136</v>
      </c>
      <c r="AA44" s="460"/>
      <c r="AB44" s="460"/>
      <c r="AC44" s="460"/>
      <c r="AD44" s="460" t="s">
        <v>132</v>
      </c>
      <c r="AE44" s="460" t="s">
        <v>136</v>
      </c>
      <c r="AF44" s="460"/>
      <c r="AG44" s="460"/>
      <c r="AH44" s="460"/>
      <c r="AI44" s="460" t="s">
        <v>132</v>
      </c>
      <c r="AJ44" s="460" t="s">
        <v>136</v>
      </c>
      <c r="AK44" s="460"/>
      <c r="AL44" s="460"/>
      <c r="AM44" s="460"/>
      <c r="AN44" s="460" t="s">
        <v>132</v>
      </c>
      <c r="AO44" s="460" t="s">
        <v>136</v>
      </c>
      <c r="AP44" s="460"/>
      <c r="AQ44" s="460"/>
      <c r="AR44" s="460"/>
      <c r="AS44" s="460" t="s">
        <v>132</v>
      </c>
      <c r="AT44" s="460" t="s">
        <v>136</v>
      </c>
      <c r="AU44" s="460"/>
      <c r="AV44" s="460"/>
      <c r="AW44" s="460"/>
      <c r="AX44" s="460" t="s">
        <v>132</v>
      </c>
    </row>
    <row r="45" spans="2:50" ht="14.25" hidden="1" customHeight="1" outlineLevel="1">
      <c r="B45" s="460"/>
      <c r="C45" s="460"/>
      <c r="D45" s="460"/>
      <c r="E45" s="460" t="s">
        <v>137</v>
      </c>
      <c r="F45" s="460"/>
      <c r="G45" s="460"/>
      <c r="H45" s="460"/>
      <c r="I45" s="499" t="s">
        <v>137</v>
      </c>
      <c r="J45" s="499"/>
      <c r="K45" s="499"/>
      <c r="L45" s="499"/>
      <c r="M45" s="499"/>
      <c r="N45" s="460"/>
      <c r="O45" s="460"/>
      <c r="P45" s="460" t="s">
        <v>138</v>
      </c>
      <c r="Q45" s="460"/>
      <c r="R45" s="460"/>
      <c r="S45" s="460"/>
      <c r="T45" s="460"/>
      <c r="U45" s="460" t="s">
        <v>138</v>
      </c>
      <c r="V45" s="460"/>
      <c r="W45" s="460"/>
      <c r="X45" s="460"/>
      <c r="Y45" s="460"/>
      <c r="Z45" s="460" t="s">
        <v>138</v>
      </c>
      <c r="AA45" s="460"/>
      <c r="AB45" s="460"/>
      <c r="AC45" s="460"/>
      <c r="AD45" s="460"/>
      <c r="AE45" s="460" t="s">
        <v>138</v>
      </c>
      <c r="AF45" s="460"/>
      <c r="AG45" s="460"/>
      <c r="AH45" s="460"/>
      <c r="AI45" s="460"/>
      <c r="AJ45" s="460" t="s">
        <v>138</v>
      </c>
      <c r="AK45" s="460"/>
      <c r="AL45" s="460"/>
      <c r="AM45" s="460"/>
      <c r="AN45" s="460"/>
      <c r="AO45" s="460" t="s">
        <v>138</v>
      </c>
      <c r="AP45" s="460"/>
      <c r="AQ45" s="460"/>
      <c r="AR45" s="460"/>
      <c r="AS45" s="460"/>
      <c r="AT45" s="460" t="s">
        <v>138</v>
      </c>
      <c r="AU45" s="460"/>
      <c r="AV45" s="460"/>
      <c r="AW45" s="460"/>
      <c r="AX45" s="460"/>
    </row>
    <row r="46" spans="2:50" ht="14.25" hidden="1" customHeight="1" outlineLevel="1">
      <c r="B46" s="460"/>
      <c r="C46" s="460"/>
      <c r="D46" s="460"/>
      <c r="E46" s="209" t="s">
        <v>139</v>
      </c>
      <c r="F46" s="209" t="s">
        <v>140</v>
      </c>
      <c r="G46" s="209" t="s">
        <v>141</v>
      </c>
      <c r="H46" s="460"/>
      <c r="I46" s="210" t="s">
        <v>139</v>
      </c>
      <c r="J46" s="210" t="s">
        <v>140</v>
      </c>
      <c r="K46" s="210" t="s">
        <v>141</v>
      </c>
      <c r="L46" s="499"/>
      <c r="M46" s="499"/>
      <c r="N46" s="460"/>
      <c r="O46" s="460"/>
      <c r="P46" s="209" t="s">
        <v>139</v>
      </c>
      <c r="Q46" s="209" t="s">
        <v>140</v>
      </c>
      <c r="R46" s="209" t="s">
        <v>141</v>
      </c>
      <c r="S46" s="211" t="s">
        <v>134</v>
      </c>
      <c r="T46" s="460"/>
      <c r="U46" s="209" t="s">
        <v>139</v>
      </c>
      <c r="V46" s="209" t="s">
        <v>140</v>
      </c>
      <c r="W46" s="209" t="s">
        <v>141</v>
      </c>
      <c r="X46" s="211" t="s">
        <v>134</v>
      </c>
      <c r="Y46" s="460"/>
      <c r="Z46" s="209" t="s">
        <v>139</v>
      </c>
      <c r="AA46" s="209" t="s">
        <v>140</v>
      </c>
      <c r="AB46" s="209" t="s">
        <v>141</v>
      </c>
      <c r="AC46" s="211" t="s">
        <v>134</v>
      </c>
      <c r="AD46" s="460"/>
      <c r="AE46" s="209" t="s">
        <v>139</v>
      </c>
      <c r="AF46" s="209" t="s">
        <v>140</v>
      </c>
      <c r="AG46" s="209" t="s">
        <v>141</v>
      </c>
      <c r="AH46" s="211" t="s">
        <v>134</v>
      </c>
      <c r="AI46" s="460"/>
      <c r="AJ46" s="209" t="s">
        <v>139</v>
      </c>
      <c r="AK46" s="209" t="s">
        <v>140</v>
      </c>
      <c r="AL46" s="209" t="s">
        <v>141</v>
      </c>
      <c r="AM46" s="211" t="s">
        <v>134</v>
      </c>
      <c r="AN46" s="460"/>
      <c r="AO46" s="209" t="s">
        <v>139</v>
      </c>
      <c r="AP46" s="209" t="s">
        <v>140</v>
      </c>
      <c r="AQ46" s="209" t="s">
        <v>141</v>
      </c>
      <c r="AR46" s="211" t="s">
        <v>134</v>
      </c>
      <c r="AS46" s="460"/>
      <c r="AT46" s="209" t="s">
        <v>139</v>
      </c>
      <c r="AU46" s="209" t="s">
        <v>140</v>
      </c>
      <c r="AV46" s="209" t="s">
        <v>141</v>
      </c>
      <c r="AW46" s="211" t="s">
        <v>134</v>
      </c>
      <c r="AX46" s="460"/>
    </row>
    <row r="47" spans="2:50" ht="14.25" hidden="1" customHeight="1" outlineLevel="1">
      <c r="B47" s="460" t="s">
        <v>283</v>
      </c>
      <c r="C47" s="209">
        <v>1</v>
      </c>
      <c r="D47" s="212" t="s">
        <v>285</v>
      </c>
      <c r="E47" s="209">
        <v>24</v>
      </c>
      <c r="F47" s="209">
        <v>2000</v>
      </c>
      <c r="G47" s="214">
        <f t="shared" ref="G47" si="34">F47/E47</f>
        <v>83.333333333333329</v>
      </c>
      <c r="H47" s="501">
        <f>AVERAGE(G47:G61)</f>
        <v>83.333333333333329</v>
      </c>
      <c r="I47" s="215">
        <f>AVERAGE(P47,U47,Z47,AE47,AJ47,AO47,AT47)</f>
        <v>24</v>
      </c>
      <c r="J47" s="215">
        <f>AVERAGE(Q47,V47,AA47,AF47,AK47,AP47,AU47)</f>
        <v>1708.9613431392722</v>
      </c>
      <c r="K47" s="216">
        <f>AVERAGE(R47,W47,AB47,AG47,AL47,AQ47,AV47)</f>
        <v>71.206722630803014</v>
      </c>
      <c r="L47" s="502">
        <f>IFERROR(AVERAGE(K47:K61),"-")</f>
        <v>71.206722630803014</v>
      </c>
      <c r="M47" s="215">
        <f>RANK(K47, K$47:$K$61)</f>
        <v>1</v>
      </c>
      <c r="N47" s="460"/>
      <c r="O47" s="460"/>
      <c r="P47" s="209">
        <v>24</v>
      </c>
      <c r="Q47" s="213">
        <v>1709.0768337526615</v>
      </c>
      <c r="R47" s="214">
        <f t="shared" ref="R47" si="35">Q47/P47</f>
        <v>71.21153473969423</v>
      </c>
      <c r="S47" s="211">
        <f>RANK(R47, R$47:R$61)</f>
        <v>1</v>
      </c>
      <c r="T47" s="501">
        <f>AVERAGE(R47:R61)</f>
        <v>71.21153473969423</v>
      </c>
      <c r="U47" s="209">
        <v>24</v>
      </c>
      <c r="V47" s="213">
        <v>1708.8229876588696</v>
      </c>
      <c r="W47" s="214">
        <f t="shared" ref="W47" si="36">V47/U47</f>
        <v>71.200957819119566</v>
      </c>
      <c r="X47" s="211">
        <f>RANK(W47, W$47:W$61)</f>
        <v>1</v>
      </c>
      <c r="Y47" s="501">
        <f>AVERAGE(W47:W61)</f>
        <v>71.200957819119566</v>
      </c>
      <c r="Z47" s="209">
        <v>24</v>
      </c>
      <c r="AA47" s="213">
        <v>1708.5324232081914</v>
      </c>
      <c r="AB47" s="214">
        <f t="shared" ref="AB47" si="37">AA47/Z47</f>
        <v>71.18885096700798</v>
      </c>
      <c r="AC47" s="211">
        <f>RANK(AB47, AB$47:AB$61)</f>
        <v>1</v>
      </c>
      <c r="AD47" s="501">
        <f>AVERAGE(AB47:AB61)</f>
        <v>71.18885096700798</v>
      </c>
      <c r="AE47" s="209">
        <v>24</v>
      </c>
      <c r="AF47" s="213">
        <v>1708.6689419795234</v>
      </c>
      <c r="AG47" s="214">
        <f t="shared" ref="AG47" si="38">AF47/AE47</f>
        <v>71.194539249146814</v>
      </c>
      <c r="AH47" s="211">
        <f>RANK(AG47, AG$47:AG$61)</f>
        <v>1</v>
      </c>
      <c r="AI47" s="501">
        <f>AVERAGE(AG47:AG61)</f>
        <v>71.194539249146814</v>
      </c>
      <c r="AJ47" s="209">
        <v>24</v>
      </c>
      <c r="AK47" s="213">
        <v>1708.8453747467931</v>
      </c>
      <c r="AL47" s="214">
        <f t="shared" ref="AL47" si="39">AK47/AJ47</f>
        <v>71.201890614449709</v>
      </c>
      <c r="AM47" s="211">
        <f>RANK(AL47, AL$47:AL$61)</f>
        <v>1</v>
      </c>
      <c r="AN47" s="501">
        <f>AVERAGE(AL47:AL61)</f>
        <v>71.201890614449709</v>
      </c>
      <c r="AO47" s="209">
        <v>24</v>
      </c>
      <c r="AP47" s="213">
        <v>1709.8094565984475</v>
      </c>
      <c r="AQ47" s="214">
        <f t="shared" ref="AQ47" si="40">AP47/AO47</f>
        <v>71.242060691601978</v>
      </c>
      <c r="AR47" s="211">
        <f>RANK(AQ47, AQ$47:AQ$61)</f>
        <v>1</v>
      </c>
      <c r="AS47" s="501">
        <f>AVERAGE(AQ47:AQ61)</f>
        <v>71.242060691601978</v>
      </c>
      <c r="AT47" s="209">
        <v>24</v>
      </c>
      <c r="AU47" s="213">
        <v>1708.9733840304189</v>
      </c>
      <c r="AV47" s="214">
        <f t="shared" ref="AV47" si="41">AU47/AT47</f>
        <v>71.207224334600781</v>
      </c>
      <c r="AW47" s="211">
        <f>RANK(AV47, AV$47:AV$61)</f>
        <v>1</v>
      </c>
      <c r="AX47" s="501">
        <f>AVERAGE(AV47:AV61)</f>
        <v>71.207224334600781</v>
      </c>
    </row>
    <row r="48" spans="2:50" ht="14.25" hidden="1" customHeight="1" outlineLevel="1">
      <c r="B48" s="460"/>
      <c r="C48" s="209">
        <v>2</v>
      </c>
      <c r="D48" s="212"/>
      <c r="E48" s="209"/>
      <c r="F48" s="209"/>
      <c r="G48" s="209"/>
      <c r="H48" s="501"/>
      <c r="I48" s="215"/>
      <c r="J48" s="215"/>
      <c r="K48" s="216"/>
      <c r="L48" s="502"/>
      <c r="M48" s="215"/>
      <c r="N48" s="460"/>
      <c r="O48" s="460"/>
      <c r="P48" s="209"/>
      <c r="Q48" s="209"/>
      <c r="R48" s="209"/>
      <c r="S48" s="211"/>
      <c r="T48" s="501"/>
      <c r="U48" s="209"/>
      <c r="V48" s="209"/>
      <c r="W48" s="209"/>
      <c r="X48" s="211"/>
      <c r="Y48" s="501"/>
      <c r="Z48" s="209"/>
      <c r="AA48" s="209"/>
      <c r="AB48" s="209"/>
      <c r="AC48" s="211"/>
      <c r="AD48" s="501"/>
      <c r="AE48" s="209"/>
      <c r="AF48" s="209"/>
      <c r="AG48" s="209"/>
      <c r="AH48" s="211"/>
      <c r="AI48" s="501"/>
      <c r="AJ48" s="209"/>
      <c r="AK48" s="209"/>
      <c r="AL48" s="209"/>
      <c r="AM48" s="211"/>
      <c r="AN48" s="501"/>
      <c r="AO48" s="209"/>
      <c r="AP48" s="209"/>
      <c r="AQ48" s="209"/>
      <c r="AR48" s="211"/>
      <c r="AS48" s="501"/>
      <c r="AT48" s="209"/>
      <c r="AU48" s="209"/>
      <c r="AV48" s="209"/>
      <c r="AW48" s="211"/>
      <c r="AX48" s="501"/>
    </row>
    <row r="49" spans="2:50" ht="14.25" hidden="1" customHeight="1" outlineLevel="1">
      <c r="B49" s="460"/>
      <c r="C49" s="209">
        <v>3</v>
      </c>
      <c r="D49" s="212"/>
      <c r="E49" s="209"/>
      <c r="F49" s="209"/>
      <c r="G49" s="209"/>
      <c r="H49" s="501"/>
      <c r="I49" s="215"/>
      <c r="J49" s="215"/>
      <c r="K49" s="216"/>
      <c r="L49" s="502"/>
      <c r="M49" s="215"/>
      <c r="N49" s="460"/>
      <c r="O49" s="460"/>
      <c r="P49" s="209"/>
      <c r="Q49" s="209"/>
      <c r="R49" s="209"/>
      <c r="S49" s="211"/>
      <c r="T49" s="501"/>
      <c r="U49" s="209"/>
      <c r="V49" s="209"/>
      <c r="W49" s="209"/>
      <c r="X49" s="211"/>
      <c r="Y49" s="501"/>
      <c r="Z49" s="209"/>
      <c r="AA49" s="209"/>
      <c r="AB49" s="209"/>
      <c r="AC49" s="211"/>
      <c r="AD49" s="501"/>
      <c r="AE49" s="209"/>
      <c r="AF49" s="209"/>
      <c r="AG49" s="209"/>
      <c r="AH49" s="211"/>
      <c r="AI49" s="501"/>
      <c r="AJ49" s="209"/>
      <c r="AK49" s="209"/>
      <c r="AL49" s="209"/>
      <c r="AM49" s="211"/>
      <c r="AN49" s="501"/>
      <c r="AO49" s="209"/>
      <c r="AP49" s="209"/>
      <c r="AQ49" s="209"/>
      <c r="AR49" s="211"/>
      <c r="AS49" s="501"/>
      <c r="AT49" s="209"/>
      <c r="AU49" s="209"/>
      <c r="AV49" s="209"/>
      <c r="AW49" s="211"/>
      <c r="AX49" s="501"/>
    </row>
    <row r="50" spans="2:50" ht="14.25" hidden="1" customHeight="1" outlineLevel="1">
      <c r="B50" s="460"/>
      <c r="C50" s="209">
        <v>4</v>
      </c>
      <c r="D50" s="212"/>
      <c r="E50" s="209"/>
      <c r="F50" s="209"/>
      <c r="G50" s="209"/>
      <c r="H50" s="501"/>
      <c r="I50" s="215"/>
      <c r="J50" s="215"/>
      <c r="K50" s="216"/>
      <c r="L50" s="502"/>
      <c r="M50" s="215"/>
      <c r="N50" s="460"/>
      <c r="O50" s="460"/>
      <c r="P50" s="209"/>
      <c r="Q50" s="209"/>
      <c r="R50" s="209"/>
      <c r="S50" s="211"/>
      <c r="T50" s="501"/>
      <c r="U50" s="209"/>
      <c r="V50" s="209"/>
      <c r="W50" s="209"/>
      <c r="X50" s="211"/>
      <c r="Y50" s="501"/>
      <c r="Z50" s="209"/>
      <c r="AA50" s="209"/>
      <c r="AB50" s="209"/>
      <c r="AC50" s="211"/>
      <c r="AD50" s="501"/>
      <c r="AE50" s="209"/>
      <c r="AF50" s="209"/>
      <c r="AG50" s="209"/>
      <c r="AH50" s="211"/>
      <c r="AI50" s="501"/>
      <c r="AJ50" s="209"/>
      <c r="AK50" s="209"/>
      <c r="AL50" s="209"/>
      <c r="AM50" s="211"/>
      <c r="AN50" s="501"/>
      <c r="AO50" s="209"/>
      <c r="AP50" s="209"/>
      <c r="AQ50" s="209"/>
      <c r="AR50" s="211"/>
      <c r="AS50" s="501"/>
      <c r="AT50" s="209"/>
      <c r="AU50" s="209"/>
      <c r="AV50" s="209"/>
      <c r="AW50" s="211"/>
      <c r="AX50" s="501"/>
    </row>
    <row r="51" spans="2:50" ht="14.25" hidden="1" customHeight="1" outlineLevel="1">
      <c r="B51" s="460"/>
      <c r="C51" s="209">
        <v>5</v>
      </c>
      <c r="D51" s="212"/>
      <c r="E51" s="209"/>
      <c r="F51" s="209"/>
      <c r="G51" s="209"/>
      <c r="H51" s="501"/>
      <c r="I51" s="215"/>
      <c r="J51" s="215"/>
      <c r="K51" s="216"/>
      <c r="L51" s="502"/>
      <c r="M51" s="215"/>
      <c r="N51" s="460"/>
      <c r="O51" s="460"/>
      <c r="P51" s="209"/>
      <c r="Q51" s="209"/>
      <c r="R51" s="209"/>
      <c r="S51" s="211"/>
      <c r="T51" s="501"/>
      <c r="U51" s="209"/>
      <c r="V51" s="209"/>
      <c r="W51" s="209"/>
      <c r="X51" s="211"/>
      <c r="Y51" s="501"/>
      <c r="Z51" s="209"/>
      <c r="AA51" s="209"/>
      <c r="AB51" s="209"/>
      <c r="AC51" s="211"/>
      <c r="AD51" s="501"/>
      <c r="AE51" s="209"/>
      <c r="AF51" s="209"/>
      <c r="AG51" s="209"/>
      <c r="AH51" s="211"/>
      <c r="AI51" s="501"/>
      <c r="AJ51" s="209"/>
      <c r="AK51" s="209"/>
      <c r="AL51" s="209"/>
      <c r="AM51" s="211"/>
      <c r="AN51" s="501"/>
      <c r="AO51" s="209"/>
      <c r="AP51" s="209"/>
      <c r="AQ51" s="209"/>
      <c r="AR51" s="211"/>
      <c r="AS51" s="501"/>
      <c r="AT51" s="209"/>
      <c r="AU51" s="209"/>
      <c r="AV51" s="209"/>
      <c r="AW51" s="211"/>
      <c r="AX51" s="501"/>
    </row>
    <row r="52" spans="2:50" ht="14.25" hidden="1" customHeight="1" outlineLevel="1">
      <c r="B52" s="460"/>
      <c r="C52" s="209">
        <v>6</v>
      </c>
      <c r="D52" s="212"/>
      <c r="E52" s="209"/>
      <c r="F52" s="209"/>
      <c r="G52" s="209"/>
      <c r="H52" s="501"/>
      <c r="I52" s="215"/>
      <c r="J52" s="215"/>
      <c r="K52" s="216"/>
      <c r="L52" s="502"/>
      <c r="M52" s="215"/>
      <c r="N52" s="460"/>
      <c r="O52" s="460"/>
      <c r="P52" s="209"/>
      <c r="Q52" s="209"/>
      <c r="R52" s="209"/>
      <c r="S52" s="211"/>
      <c r="T52" s="501"/>
      <c r="U52" s="209"/>
      <c r="V52" s="209"/>
      <c r="W52" s="209"/>
      <c r="X52" s="211"/>
      <c r="Y52" s="501"/>
      <c r="Z52" s="209"/>
      <c r="AA52" s="209"/>
      <c r="AB52" s="209"/>
      <c r="AC52" s="211"/>
      <c r="AD52" s="501"/>
      <c r="AE52" s="209"/>
      <c r="AF52" s="209"/>
      <c r="AG52" s="209"/>
      <c r="AH52" s="211"/>
      <c r="AI52" s="501"/>
      <c r="AJ52" s="209"/>
      <c r="AK52" s="209"/>
      <c r="AL52" s="209"/>
      <c r="AM52" s="211"/>
      <c r="AN52" s="501"/>
      <c r="AO52" s="209"/>
      <c r="AP52" s="209"/>
      <c r="AQ52" s="209"/>
      <c r="AR52" s="211"/>
      <c r="AS52" s="501"/>
      <c r="AT52" s="209"/>
      <c r="AU52" s="209"/>
      <c r="AV52" s="209"/>
      <c r="AW52" s="211"/>
      <c r="AX52" s="501"/>
    </row>
    <row r="53" spans="2:50" ht="14.25" hidden="1" customHeight="1" outlineLevel="1">
      <c r="B53" s="460"/>
      <c r="C53" s="209">
        <v>7</v>
      </c>
      <c r="D53" s="212"/>
      <c r="E53" s="209"/>
      <c r="F53" s="209"/>
      <c r="G53" s="209"/>
      <c r="H53" s="501"/>
      <c r="I53" s="215"/>
      <c r="J53" s="215"/>
      <c r="K53" s="216"/>
      <c r="L53" s="502"/>
      <c r="M53" s="215"/>
      <c r="N53" s="460"/>
      <c r="O53" s="460"/>
      <c r="P53" s="209"/>
      <c r="Q53" s="209"/>
      <c r="R53" s="209"/>
      <c r="S53" s="211"/>
      <c r="T53" s="501"/>
      <c r="U53" s="209"/>
      <c r="V53" s="209"/>
      <c r="W53" s="209"/>
      <c r="X53" s="211"/>
      <c r="Y53" s="501"/>
      <c r="Z53" s="209"/>
      <c r="AA53" s="209"/>
      <c r="AB53" s="209"/>
      <c r="AC53" s="211"/>
      <c r="AD53" s="501"/>
      <c r="AE53" s="209"/>
      <c r="AF53" s="209"/>
      <c r="AG53" s="209"/>
      <c r="AH53" s="211"/>
      <c r="AI53" s="501"/>
      <c r="AJ53" s="209"/>
      <c r="AK53" s="209"/>
      <c r="AL53" s="209"/>
      <c r="AM53" s="211"/>
      <c r="AN53" s="501"/>
      <c r="AO53" s="209"/>
      <c r="AP53" s="209"/>
      <c r="AQ53" s="209"/>
      <c r="AR53" s="211"/>
      <c r="AS53" s="501"/>
      <c r="AT53" s="209"/>
      <c r="AU53" s="209"/>
      <c r="AV53" s="209"/>
      <c r="AW53" s="211"/>
      <c r="AX53" s="501"/>
    </row>
    <row r="54" spans="2:50" ht="14.25" hidden="1" customHeight="1" outlineLevel="1">
      <c r="B54" s="460"/>
      <c r="C54" s="209">
        <v>8</v>
      </c>
      <c r="D54" s="212"/>
      <c r="E54" s="209"/>
      <c r="F54" s="209"/>
      <c r="G54" s="209"/>
      <c r="H54" s="501"/>
      <c r="I54" s="215"/>
      <c r="J54" s="215"/>
      <c r="K54" s="216"/>
      <c r="L54" s="502"/>
      <c r="M54" s="215"/>
      <c r="N54" s="460"/>
      <c r="O54" s="460"/>
      <c r="P54" s="209"/>
      <c r="Q54" s="209"/>
      <c r="R54" s="209"/>
      <c r="S54" s="211"/>
      <c r="T54" s="501"/>
      <c r="U54" s="209"/>
      <c r="V54" s="209"/>
      <c r="W54" s="209"/>
      <c r="X54" s="211"/>
      <c r="Y54" s="501"/>
      <c r="Z54" s="209"/>
      <c r="AA54" s="209"/>
      <c r="AB54" s="209"/>
      <c r="AC54" s="211"/>
      <c r="AD54" s="501"/>
      <c r="AE54" s="209"/>
      <c r="AF54" s="209"/>
      <c r="AG54" s="209"/>
      <c r="AH54" s="211"/>
      <c r="AI54" s="501"/>
      <c r="AJ54" s="209"/>
      <c r="AK54" s="209"/>
      <c r="AL54" s="209"/>
      <c r="AM54" s="211"/>
      <c r="AN54" s="501"/>
      <c r="AO54" s="209"/>
      <c r="AP54" s="209"/>
      <c r="AQ54" s="209"/>
      <c r="AR54" s="211"/>
      <c r="AS54" s="501"/>
      <c r="AT54" s="209"/>
      <c r="AU54" s="209"/>
      <c r="AV54" s="209"/>
      <c r="AW54" s="211"/>
      <c r="AX54" s="501"/>
    </row>
    <row r="55" spans="2:50" ht="14.25" hidden="1" customHeight="1" outlineLevel="1">
      <c r="B55" s="460"/>
      <c r="C55" s="209">
        <v>9</v>
      </c>
      <c r="D55" s="212"/>
      <c r="E55" s="209"/>
      <c r="F55" s="209"/>
      <c r="G55" s="209"/>
      <c r="H55" s="501"/>
      <c r="I55" s="215"/>
      <c r="J55" s="215"/>
      <c r="K55" s="216"/>
      <c r="L55" s="502"/>
      <c r="M55" s="215"/>
      <c r="N55" s="460"/>
      <c r="O55" s="460"/>
      <c r="P55" s="209"/>
      <c r="Q55" s="209"/>
      <c r="R55" s="209"/>
      <c r="S55" s="211"/>
      <c r="T55" s="501"/>
      <c r="U55" s="209"/>
      <c r="V55" s="209"/>
      <c r="W55" s="209"/>
      <c r="X55" s="211"/>
      <c r="Y55" s="501"/>
      <c r="Z55" s="209"/>
      <c r="AA55" s="209"/>
      <c r="AB55" s="209"/>
      <c r="AC55" s="211"/>
      <c r="AD55" s="501"/>
      <c r="AE55" s="209"/>
      <c r="AF55" s="209"/>
      <c r="AG55" s="209"/>
      <c r="AH55" s="211"/>
      <c r="AI55" s="501"/>
      <c r="AJ55" s="209"/>
      <c r="AK55" s="209"/>
      <c r="AL55" s="209"/>
      <c r="AM55" s="211"/>
      <c r="AN55" s="501"/>
      <c r="AO55" s="209"/>
      <c r="AP55" s="209"/>
      <c r="AQ55" s="209"/>
      <c r="AR55" s="211"/>
      <c r="AS55" s="501"/>
      <c r="AT55" s="209"/>
      <c r="AU55" s="209"/>
      <c r="AV55" s="209"/>
      <c r="AW55" s="211"/>
      <c r="AX55" s="501"/>
    </row>
    <row r="56" spans="2:50" ht="14.25" hidden="1" customHeight="1" outlineLevel="1">
      <c r="B56" s="460"/>
      <c r="C56" s="209">
        <v>10</v>
      </c>
      <c r="D56" s="212"/>
      <c r="E56" s="209"/>
      <c r="F56" s="209"/>
      <c r="G56" s="209"/>
      <c r="H56" s="501"/>
      <c r="I56" s="215"/>
      <c r="J56" s="215"/>
      <c r="K56" s="216"/>
      <c r="L56" s="502"/>
      <c r="M56" s="215"/>
      <c r="N56" s="460"/>
      <c r="O56" s="460"/>
      <c r="P56" s="209"/>
      <c r="Q56" s="209"/>
      <c r="R56" s="209"/>
      <c r="S56" s="211"/>
      <c r="T56" s="501"/>
      <c r="U56" s="209"/>
      <c r="V56" s="209"/>
      <c r="W56" s="209"/>
      <c r="X56" s="211"/>
      <c r="Y56" s="501"/>
      <c r="Z56" s="209"/>
      <c r="AA56" s="209"/>
      <c r="AB56" s="209"/>
      <c r="AC56" s="211"/>
      <c r="AD56" s="501"/>
      <c r="AE56" s="209"/>
      <c r="AF56" s="209"/>
      <c r="AG56" s="209"/>
      <c r="AH56" s="211"/>
      <c r="AI56" s="501"/>
      <c r="AJ56" s="209"/>
      <c r="AK56" s="209"/>
      <c r="AL56" s="209"/>
      <c r="AM56" s="211"/>
      <c r="AN56" s="501"/>
      <c r="AO56" s="209"/>
      <c r="AP56" s="209"/>
      <c r="AQ56" s="209"/>
      <c r="AR56" s="211"/>
      <c r="AS56" s="501"/>
      <c r="AT56" s="209"/>
      <c r="AU56" s="209"/>
      <c r="AV56" s="209"/>
      <c r="AW56" s="211"/>
      <c r="AX56" s="501"/>
    </row>
    <row r="57" spans="2:50" ht="14.25" hidden="1" customHeight="1" outlineLevel="1">
      <c r="B57" s="460"/>
      <c r="C57" s="209">
        <v>11</v>
      </c>
      <c r="D57" s="212"/>
      <c r="E57" s="209"/>
      <c r="F57" s="209"/>
      <c r="G57" s="209"/>
      <c r="H57" s="501"/>
      <c r="I57" s="215"/>
      <c r="J57" s="215"/>
      <c r="K57" s="216"/>
      <c r="L57" s="502"/>
      <c r="M57" s="215"/>
      <c r="N57" s="460"/>
      <c r="O57" s="460"/>
      <c r="P57" s="209"/>
      <c r="Q57" s="209"/>
      <c r="R57" s="209"/>
      <c r="S57" s="211"/>
      <c r="T57" s="501"/>
      <c r="U57" s="209"/>
      <c r="V57" s="209"/>
      <c r="W57" s="209"/>
      <c r="X57" s="211"/>
      <c r="Y57" s="501"/>
      <c r="Z57" s="209"/>
      <c r="AA57" s="209"/>
      <c r="AB57" s="209"/>
      <c r="AC57" s="211"/>
      <c r="AD57" s="501"/>
      <c r="AE57" s="209"/>
      <c r="AF57" s="209"/>
      <c r="AG57" s="209"/>
      <c r="AH57" s="211"/>
      <c r="AI57" s="501"/>
      <c r="AJ57" s="209"/>
      <c r="AK57" s="209"/>
      <c r="AL57" s="209"/>
      <c r="AM57" s="211"/>
      <c r="AN57" s="501"/>
      <c r="AO57" s="209"/>
      <c r="AP57" s="209"/>
      <c r="AQ57" s="209"/>
      <c r="AR57" s="211"/>
      <c r="AS57" s="501"/>
      <c r="AT57" s="209"/>
      <c r="AU57" s="209"/>
      <c r="AV57" s="209"/>
      <c r="AW57" s="211"/>
      <c r="AX57" s="501"/>
    </row>
    <row r="58" spans="2:50" ht="14.25" hidden="1" customHeight="1" outlineLevel="1">
      <c r="B58" s="460"/>
      <c r="C58" s="209">
        <v>12</v>
      </c>
      <c r="D58" s="212"/>
      <c r="E58" s="209"/>
      <c r="F58" s="209"/>
      <c r="G58" s="209"/>
      <c r="H58" s="501"/>
      <c r="I58" s="215"/>
      <c r="J58" s="215"/>
      <c r="K58" s="216"/>
      <c r="L58" s="502"/>
      <c r="M58" s="215"/>
      <c r="N58" s="460"/>
      <c r="O58" s="460"/>
      <c r="P58" s="209"/>
      <c r="Q58" s="209"/>
      <c r="R58" s="209"/>
      <c r="S58" s="211"/>
      <c r="T58" s="501"/>
      <c r="U58" s="209"/>
      <c r="V58" s="209"/>
      <c r="W58" s="209"/>
      <c r="X58" s="211"/>
      <c r="Y58" s="501"/>
      <c r="Z58" s="209"/>
      <c r="AA58" s="209"/>
      <c r="AB58" s="209"/>
      <c r="AC58" s="211"/>
      <c r="AD58" s="501"/>
      <c r="AE58" s="209"/>
      <c r="AF58" s="209"/>
      <c r="AG58" s="209"/>
      <c r="AH58" s="211"/>
      <c r="AI58" s="501"/>
      <c r="AJ58" s="209"/>
      <c r="AK58" s="209"/>
      <c r="AL58" s="209"/>
      <c r="AM58" s="211"/>
      <c r="AN58" s="501"/>
      <c r="AO58" s="209"/>
      <c r="AP58" s="209"/>
      <c r="AQ58" s="209"/>
      <c r="AR58" s="211"/>
      <c r="AS58" s="501"/>
      <c r="AT58" s="209"/>
      <c r="AU58" s="209"/>
      <c r="AV58" s="209"/>
      <c r="AW58" s="211"/>
      <c r="AX58" s="501"/>
    </row>
    <row r="59" spans="2:50" ht="14.25" hidden="1" customHeight="1" outlineLevel="1">
      <c r="B59" s="460"/>
      <c r="C59" s="209">
        <v>13</v>
      </c>
      <c r="D59" s="212"/>
      <c r="E59" s="209"/>
      <c r="F59" s="209"/>
      <c r="G59" s="209"/>
      <c r="H59" s="501"/>
      <c r="I59" s="215"/>
      <c r="J59" s="215"/>
      <c r="K59" s="216"/>
      <c r="L59" s="502"/>
      <c r="M59" s="215"/>
      <c r="N59" s="460"/>
      <c r="O59" s="460"/>
      <c r="P59" s="209"/>
      <c r="Q59" s="209"/>
      <c r="R59" s="209"/>
      <c r="S59" s="211"/>
      <c r="T59" s="501"/>
      <c r="U59" s="209"/>
      <c r="V59" s="209"/>
      <c r="W59" s="209"/>
      <c r="X59" s="211"/>
      <c r="Y59" s="501"/>
      <c r="Z59" s="209"/>
      <c r="AA59" s="209"/>
      <c r="AB59" s="209"/>
      <c r="AC59" s="211"/>
      <c r="AD59" s="501"/>
      <c r="AE59" s="209"/>
      <c r="AF59" s="209"/>
      <c r="AG59" s="209"/>
      <c r="AH59" s="211"/>
      <c r="AI59" s="501"/>
      <c r="AJ59" s="209"/>
      <c r="AK59" s="209"/>
      <c r="AL59" s="209"/>
      <c r="AM59" s="211"/>
      <c r="AN59" s="501"/>
      <c r="AO59" s="209"/>
      <c r="AP59" s="209"/>
      <c r="AQ59" s="209"/>
      <c r="AR59" s="211"/>
      <c r="AS59" s="501"/>
      <c r="AT59" s="209"/>
      <c r="AU59" s="209"/>
      <c r="AV59" s="209"/>
      <c r="AW59" s="211"/>
      <c r="AX59" s="501"/>
    </row>
    <row r="60" spans="2:50" ht="14.25" hidden="1" customHeight="1" outlineLevel="1">
      <c r="B60" s="460"/>
      <c r="C60" s="209">
        <v>14</v>
      </c>
      <c r="D60" s="212"/>
      <c r="E60" s="209"/>
      <c r="F60" s="209"/>
      <c r="G60" s="209"/>
      <c r="H60" s="501"/>
      <c r="I60" s="215"/>
      <c r="J60" s="215"/>
      <c r="K60" s="216"/>
      <c r="L60" s="502"/>
      <c r="M60" s="215"/>
      <c r="N60" s="460"/>
      <c r="O60" s="460"/>
      <c r="P60" s="209"/>
      <c r="Q60" s="209"/>
      <c r="R60" s="209"/>
      <c r="S60" s="211"/>
      <c r="T60" s="501"/>
      <c r="U60" s="209"/>
      <c r="V60" s="209"/>
      <c r="W60" s="209"/>
      <c r="X60" s="211"/>
      <c r="Y60" s="501"/>
      <c r="Z60" s="209"/>
      <c r="AA60" s="209"/>
      <c r="AB60" s="209"/>
      <c r="AC60" s="211"/>
      <c r="AD60" s="501"/>
      <c r="AE60" s="209"/>
      <c r="AF60" s="209"/>
      <c r="AG60" s="209"/>
      <c r="AH60" s="211"/>
      <c r="AI60" s="501"/>
      <c r="AJ60" s="209"/>
      <c r="AK60" s="209"/>
      <c r="AL60" s="209"/>
      <c r="AM60" s="211"/>
      <c r="AN60" s="501"/>
      <c r="AO60" s="209"/>
      <c r="AP60" s="209"/>
      <c r="AQ60" s="209"/>
      <c r="AR60" s="211"/>
      <c r="AS60" s="501"/>
      <c r="AT60" s="209"/>
      <c r="AU60" s="209"/>
      <c r="AV60" s="209"/>
      <c r="AW60" s="211"/>
      <c r="AX60" s="501"/>
    </row>
    <row r="61" spans="2:50" ht="14.25" hidden="1" customHeight="1" outlineLevel="1">
      <c r="B61" s="460"/>
      <c r="C61" s="209">
        <v>15</v>
      </c>
      <c r="D61" s="212"/>
      <c r="E61" s="209"/>
      <c r="F61" s="209"/>
      <c r="G61" s="209"/>
      <c r="H61" s="501"/>
      <c r="I61" s="215"/>
      <c r="J61" s="215"/>
      <c r="K61" s="216"/>
      <c r="L61" s="502"/>
      <c r="M61" s="215"/>
      <c r="N61" s="460"/>
      <c r="O61" s="460"/>
      <c r="P61" s="209"/>
      <c r="Q61" s="213"/>
      <c r="R61" s="214"/>
      <c r="S61" s="211"/>
      <c r="T61" s="501"/>
      <c r="U61" s="209"/>
      <c r="V61" s="213"/>
      <c r="W61" s="214"/>
      <c r="X61" s="211"/>
      <c r="Y61" s="501"/>
      <c r="Z61" s="209"/>
      <c r="AA61" s="209"/>
      <c r="AB61" s="209"/>
      <c r="AC61" s="211"/>
      <c r="AD61" s="501"/>
      <c r="AE61" s="209"/>
      <c r="AF61" s="209"/>
      <c r="AG61" s="209"/>
      <c r="AH61" s="211"/>
      <c r="AI61" s="501"/>
      <c r="AJ61" s="209"/>
      <c r="AK61" s="213"/>
      <c r="AL61" s="214"/>
      <c r="AM61" s="211"/>
      <c r="AN61" s="501"/>
      <c r="AO61" s="209"/>
      <c r="AP61" s="213"/>
      <c r="AQ61" s="214"/>
      <c r="AR61" s="211"/>
      <c r="AS61" s="501"/>
      <c r="AT61" s="209"/>
      <c r="AU61" s="213"/>
      <c r="AV61" s="214"/>
      <c r="AW61" s="211"/>
      <c r="AX61" s="501"/>
    </row>
    <row r="62" spans="2:50" ht="14.25" hidden="1" customHeight="1" outlineLevel="1" collapsed="1">
      <c r="B62" s="552" t="s">
        <v>200</v>
      </c>
      <c r="C62" s="503"/>
      <c r="D62" s="503"/>
      <c r="E62" s="503"/>
      <c r="F62" s="503"/>
      <c r="G62" s="503"/>
      <c r="H62" s="503"/>
      <c r="I62" s="503"/>
      <c r="J62" s="503"/>
      <c r="K62" s="503"/>
      <c r="L62" s="503"/>
      <c r="M62" s="504"/>
      <c r="N62" s="521" t="s">
        <v>128</v>
      </c>
      <c r="O62" s="521" t="s">
        <v>77</v>
      </c>
      <c r="P62" s="559">
        <v>45888</v>
      </c>
      <c r="Q62" s="560"/>
      <c r="R62" s="560"/>
      <c r="S62" s="560"/>
      <c r="T62" s="560"/>
      <c r="U62" s="561">
        <f>P62+1</f>
        <v>45889</v>
      </c>
      <c r="V62" s="562"/>
      <c r="W62" s="562"/>
      <c r="X62" s="562"/>
      <c r="Y62" s="562"/>
      <c r="Z62" s="559">
        <f t="shared" ref="Z62" si="42">U62+1</f>
        <v>45890</v>
      </c>
      <c r="AA62" s="560"/>
      <c r="AB62" s="560"/>
      <c r="AC62" s="560"/>
      <c r="AD62" s="560"/>
      <c r="AE62" s="561">
        <f t="shared" ref="AE62" si="43">Z62+1</f>
        <v>45891</v>
      </c>
      <c r="AF62" s="562"/>
      <c r="AG62" s="562"/>
      <c r="AH62" s="562"/>
      <c r="AI62" s="562"/>
      <c r="AJ62" s="563">
        <f t="shared" ref="AJ62" si="44">AE62+1</f>
        <v>45892</v>
      </c>
      <c r="AK62" s="564"/>
      <c r="AL62" s="564"/>
      <c r="AM62" s="564"/>
      <c r="AN62" s="565"/>
      <c r="AO62" s="561">
        <f t="shared" ref="AO62" si="45">AJ62+1</f>
        <v>45893</v>
      </c>
      <c r="AP62" s="562"/>
      <c r="AQ62" s="562"/>
      <c r="AR62" s="562"/>
      <c r="AS62" s="562"/>
      <c r="AT62" s="563">
        <f t="shared" ref="AT62" si="46">AO62+1</f>
        <v>45894</v>
      </c>
      <c r="AU62" s="564"/>
      <c r="AV62" s="564"/>
      <c r="AW62" s="564"/>
      <c r="AX62" s="565"/>
    </row>
    <row r="63" spans="2:50" ht="14.25" hidden="1" customHeight="1" outlineLevel="1">
      <c r="B63" s="505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6"/>
      <c r="N63" s="523"/>
      <c r="O63" s="523"/>
      <c r="P63" s="566">
        <f>P62</f>
        <v>45888</v>
      </c>
      <c r="Q63" s="566"/>
      <c r="R63" s="566"/>
      <c r="S63" s="566"/>
      <c r="T63" s="566"/>
      <c r="U63" s="567">
        <f>U62</f>
        <v>45889</v>
      </c>
      <c r="V63" s="567"/>
      <c r="W63" s="567"/>
      <c r="X63" s="567"/>
      <c r="Y63" s="567"/>
      <c r="Z63" s="566">
        <f t="shared" ref="Z63" si="47">Z62</f>
        <v>45890</v>
      </c>
      <c r="AA63" s="566"/>
      <c r="AB63" s="566"/>
      <c r="AC63" s="566"/>
      <c r="AD63" s="566"/>
      <c r="AE63" s="567">
        <f t="shared" ref="AE63" si="48">AE62</f>
        <v>45891</v>
      </c>
      <c r="AF63" s="567"/>
      <c r="AG63" s="567"/>
      <c r="AH63" s="567"/>
      <c r="AI63" s="567"/>
      <c r="AJ63" s="568">
        <f t="shared" ref="AJ63" si="49">AJ62</f>
        <v>45892</v>
      </c>
      <c r="AK63" s="569"/>
      <c r="AL63" s="569"/>
      <c r="AM63" s="569"/>
      <c r="AN63" s="570"/>
      <c r="AO63" s="567">
        <f t="shared" ref="AO63" si="50">AO62</f>
        <v>45893</v>
      </c>
      <c r="AP63" s="567"/>
      <c r="AQ63" s="567"/>
      <c r="AR63" s="567"/>
      <c r="AS63" s="567"/>
      <c r="AT63" s="568">
        <f t="shared" ref="AT63" si="51">AT62</f>
        <v>45894</v>
      </c>
      <c r="AU63" s="569"/>
      <c r="AV63" s="569"/>
      <c r="AW63" s="569"/>
      <c r="AX63" s="570"/>
    </row>
    <row r="64" spans="2:50" ht="14.25" hidden="1" customHeight="1" outlineLevel="1">
      <c r="B64" s="460" t="s">
        <v>129</v>
      </c>
      <c r="C64" s="460" t="s">
        <v>130</v>
      </c>
      <c r="D64" s="460"/>
      <c r="E64" s="460" t="s">
        <v>131</v>
      </c>
      <c r="F64" s="460"/>
      <c r="G64" s="460"/>
      <c r="H64" s="460" t="s">
        <v>132</v>
      </c>
      <c r="I64" s="499" t="s">
        <v>133</v>
      </c>
      <c r="J64" s="499"/>
      <c r="K64" s="499"/>
      <c r="L64" s="499" t="s">
        <v>132</v>
      </c>
      <c r="M64" s="499" t="s">
        <v>134</v>
      </c>
      <c r="N64" s="460"/>
      <c r="O64" s="460" t="s">
        <v>135</v>
      </c>
      <c r="P64" s="460" t="s">
        <v>136</v>
      </c>
      <c r="Q64" s="460"/>
      <c r="R64" s="460"/>
      <c r="S64" s="460"/>
      <c r="T64" s="460" t="s">
        <v>132</v>
      </c>
      <c r="U64" s="460" t="s">
        <v>136</v>
      </c>
      <c r="V64" s="460"/>
      <c r="W64" s="460"/>
      <c r="X64" s="460"/>
      <c r="Y64" s="460" t="s">
        <v>132</v>
      </c>
      <c r="Z64" s="460" t="s">
        <v>136</v>
      </c>
      <c r="AA64" s="460"/>
      <c r="AB64" s="460"/>
      <c r="AC64" s="460"/>
      <c r="AD64" s="460" t="s">
        <v>132</v>
      </c>
      <c r="AE64" s="460" t="s">
        <v>136</v>
      </c>
      <c r="AF64" s="460"/>
      <c r="AG64" s="460"/>
      <c r="AH64" s="460"/>
      <c r="AI64" s="460" t="s">
        <v>132</v>
      </c>
      <c r="AJ64" s="460" t="s">
        <v>136</v>
      </c>
      <c r="AK64" s="460"/>
      <c r="AL64" s="460"/>
      <c r="AM64" s="460"/>
      <c r="AN64" s="460" t="s">
        <v>132</v>
      </c>
      <c r="AO64" s="460" t="s">
        <v>136</v>
      </c>
      <c r="AP64" s="460"/>
      <c r="AQ64" s="460"/>
      <c r="AR64" s="460"/>
      <c r="AS64" s="460" t="s">
        <v>132</v>
      </c>
      <c r="AT64" s="460" t="s">
        <v>136</v>
      </c>
      <c r="AU64" s="460"/>
      <c r="AV64" s="460"/>
      <c r="AW64" s="460"/>
      <c r="AX64" s="460" t="s">
        <v>132</v>
      </c>
    </row>
    <row r="65" spans="2:50" ht="14.25" hidden="1" customHeight="1" outlineLevel="1">
      <c r="B65" s="460"/>
      <c r="C65" s="460"/>
      <c r="D65" s="460"/>
      <c r="E65" s="460" t="s">
        <v>137</v>
      </c>
      <c r="F65" s="460"/>
      <c r="G65" s="460"/>
      <c r="H65" s="460"/>
      <c r="I65" s="499" t="s">
        <v>137</v>
      </c>
      <c r="J65" s="499"/>
      <c r="K65" s="499"/>
      <c r="L65" s="499"/>
      <c r="M65" s="499"/>
      <c r="N65" s="460"/>
      <c r="O65" s="460"/>
      <c r="P65" s="460" t="s">
        <v>138</v>
      </c>
      <c r="Q65" s="460"/>
      <c r="R65" s="460"/>
      <c r="S65" s="460"/>
      <c r="T65" s="460"/>
      <c r="U65" s="460" t="s">
        <v>138</v>
      </c>
      <c r="V65" s="460"/>
      <c r="W65" s="460"/>
      <c r="X65" s="460"/>
      <c r="Y65" s="460"/>
      <c r="Z65" s="460" t="s">
        <v>138</v>
      </c>
      <c r="AA65" s="460"/>
      <c r="AB65" s="460"/>
      <c r="AC65" s="460"/>
      <c r="AD65" s="460"/>
      <c r="AE65" s="460" t="s">
        <v>138</v>
      </c>
      <c r="AF65" s="460"/>
      <c r="AG65" s="460"/>
      <c r="AH65" s="460"/>
      <c r="AI65" s="460"/>
      <c r="AJ65" s="460" t="s">
        <v>138</v>
      </c>
      <c r="AK65" s="460"/>
      <c r="AL65" s="460"/>
      <c r="AM65" s="460"/>
      <c r="AN65" s="460"/>
      <c r="AO65" s="460" t="s">
        <v>138</v>
      </c>
      <c r="AP65" s="460"/>
      <c r="AQ65" s="460"/>
      <c r="AR65" s="460"/>
      <c r="AS65" s="460"/>
      <c r="AT65" s="460" t="s">
        <v>138</v>
      </c>
      <c r="AU65" s="460"/>
      <c r="AV65" s="460"/>
      <c r="AW65" s="460"/>
      <c r="AX65" s="460"/>
    </row>
    <row r="66" spans="2:50" ht="14.25" hidden="1" customHeight="1" outlineLevel="1">
      <c r="B66" s="460"/>
      <c r="C66" s="460"/>
      <c r="D66" s="460"/>
      <c r="E66" s="209" t="s">
        <v>139</v>
      </c>
      <c r="F66" s="209" t="s">
        <v>140</v>
      </c>
      <c r="G66" s="209" t="s">
        <v>141</v>
      </c>
      <c r="H66" s="460"/>
      <c r="I66" s="210" t="s">
        <v>139</v>
      </c>
      <c r="J66" s="210" t="s">
        <v>140</v>
      </c>
      <c r="K66" s="210" t="s">
        <v>141</v>
      </c>
      <c r="L66" s="499"/>
      <c r="M66" s="499"/>
      <c r="N66" s="460"/>
      <c r="O66" s="460"/>
      <c r="P66" s="209" t="s">
        <v>139</v>
      </c>
      <c r="Q66" s="209" t="s">
        <v>140</v>
      </c>
      <c r="R66" s="209" t="s">
        <v>141</v>
      </c>
      <c r="S66" s="211" t="s">
        <v>134</v>
      </c>
      <c r="T66" s="460"/>
      <c r="U66" s="209" t="s">
        <v>139</v>
      </c>
      <c r="V66" s="209" t="s">
        <v>140</v>
      </c>
      <c r="W66" s="209" t="s">
        <v>141</v>
      </c>
      <c r="X66" s="211" t="s">
        <v>134</v>
      </c>
      <c r="Y66" s="460"/>
      <c r="Z66" s="209" t="s">
        <v>139</v>
      </c>
      <c r="AA66" s="209" t="s">
        <v>140</v>
      </c>
      <c r="AB66" s="209" t="s">
        <v>141</v>
      </c>
      <c r="AC66" s="211" t="s">
        <v>134</v>
      </c>
      <c r="AD66" s="460"/>
      <c r="AE66" s="209" t="s">
        <v>139</v>
      </c>
      <c r="AF66" s="209" t="s">
        <v>140</v>
      </c>
      <c r="AG66" s="209" t="s">
        <v>141</v>
      </c>
      <c r="AH66" s="211" t="s">
        <v>134</v>
      </c>
      <c r="AI66" s="460"/>
      <c r="AJ66" s="209" t="s">
        <v>139</v>
      </c>
      <c r="AK66" s="209" t="s">
        <v>140</v>
      </c>
      <c r="AL66" s="209" t="s">
        <v>141</v>
      </c>
      <c r="AM66" s="211" t="s">
        <v>134</v>
      </c>
      <c r="AN66" s="460"/>
      <c r="AO66" s="209" t="s">
        <v>139</v>
      </c>
      <c r="AP66" s="209" t="s">
        <v>140</v>
      </c>
      <c r="AQ66" s="209" t="s">
        <v>141</v>
      </c>
      <c r="AR66" s="211" t="s">
        <v>134</v>
      </c>
      <c r="AS66" s="460"/>
      <c r="AT66" s="209" t="s">
        <v>139</v>
      </c>
      <c r="AU66" s="209" t="s">
        <v>140</v>
      </c>
      <c r="AV66" s="209" t="s">
        <v>141</v>
      </c>
      <c r="AW66" s="211" t="s">
        <v>134</v>
      </c>
      <c r="AX66" s="460"/>
    </row>
    <row r="67" spans="2:50" ht="14.25" hidden="1" customHeight="1" outlineLevel="1">
      <c r="B67" s="460" t="s">
        <v>283</v>
      </c>
      <c r="C67" s="209">
        <v>1</v>
      </c>
      <c r="D67" s="212" t="s">
        <v>285</v>
      </c>
      <c r="E67" s="209">
        <v>24</v>
      </c>
      <c r="F67" s="209">
        <v>2000</v>
      </c>
      <c r="G67" s="214">
        <f t="shared" ref="G67" si="52">F67/E67</f>
        <v>83.333333333333329</v>
      </c>
      <c r="H67" s="501">
        <f>AVERAGE(G67:G81)</f>
        <v>83.333333333333329</v>
      </c>
      <c r="I67" s="215">
        <f>AVERAGE(P67,U67,Z67,AE67,AJ67,AO67,AT67)</f>
        <v>24</v>
      </c>
      <c r="J67" s="215">
        <f>AVERAGE(Q67,V67,AA67,AF67,AK67,AP67,AU67)</f>
        <v>1710.3747130911884</v>
      </c>
      <c r="K67" s="216">
        <f>AVERAGE(R67,W67,AB67,AG67,AL67,AQ67,AV67)</f>
        <v>71.265613045466168</v>
      </c>
      <c r="L67" s="502">
        <f>IFERROR(AVERAGE(K67:K81),"-")</f>
        <v>71.265613045466168</v>
      </c>
      <c r="M67" s="215">
        <f>RANK(K67, K$67:$K$81)</f>
        <v>1</v>
      </c>
      <c r="N67" s="460"/>
      <c r="O67" s="460"/>
      <c r="P67" s="209">
        <v>24</v>
      </c>
      <c r="Q67" s="213">
        <v>1711.1310592459611</v>
      </c>
      <c r="R67" s="214">
        <f t="shared" ref="R67" si="53">Q67/P67</f>
        <v>71.297127468581706</v>
      </c>
      <c r="S67" s="211">
        <f>RANK(R67, R$67:R$81)</f>
        <v>1</v>
      </c>
      <c r="T67" s="501">
        <f>AVERAGE(R67:R81)</f>
        <v>71.297127468581706</v>
      </c>
      <c r="U67" s="209">
        <v>24</v>
      </c>
      <c r="V67" s="213">
        <v>1708.3820662768021</v>
      </c>
      <c r="W67" s="214">
        <f t="shared" ref="W67" si="54">V67/U67</f>
        <v>71.18258609486675</v>
      </c>
      <c r="X67" s="211">
        <f>RANK(W67, W$67:W$81)</f>
        <v>1</v>
      </c>
      <c r="Y67" s="501">
        <f>AVERAGE(W67:W81)</f>
        <v>71.18258609486675</v>
      </c>
      <c r="Z67" s="209">
        <v>24</v>
      </c>
      <c r="AA67" s="213">
        <v>1708.9060773480664</v>
      </c>
      <c r="AB67" s="214">
        <f t="shared" ref="AB67" si="55">AA67/Z67</f>
        <v>71.204419889502773</v>
      </c>
      <c r="AC67" s="211">
        <f>RANK(AB67, AB$67:AB$81)</f>
        <v>1</v>
      </c>
      <c r="AD67" s="501">
        <f>AVERAGE(AB67:AB81)</f>
        <v>71.204419889502773</v>
      </c>
      <c r="AE67" s="209">
        <v>24</v>
      </c>
      <c r="AF67" s="213">
        <v>1710.4253544620533</v>
      </c>
      <c r="AG67" s="214">
        <f t="shared" ref="AG67" si="56">AF67/AE67</f>
        <v>71.267723102585549</v>
      </c>
      <c r="AH67" s="211">
        <f>RANK(AG67, AG$67:AG$81)</f>
        <v>1</v>
      </c>
      <c r="AI67" s="501">
        <f>AVERAGE(AG67:AG81)</f>
        <v>71.267723102585549</v>
      </c>
      <c r="AJ67" s="209">
        <v>24</v>
      </c>
      <c r="AK67" s="213">
        <v>1710.518053375197</v>
      </c>
      <c r="AL67" s="214">
        <f t="shared" ref="AL67" si="57">AK67/AJ67</f>
        <v>71.271585557299872</v>
      </c>
      <c r="AM67" s="211">
        <f>RANK(AL67, AL$67:AL$81)</f>
        <v>1</v>
      </c>
      <c r="AN67" s="501">
        <f>AVERAGE(AL67:AL81)</f>
        <v>71.271585557299872</v>
      </c>
      <c r="AO67" s="209">
        <v>24</v>
      </c>
      <c r="AP67" s="213">
        <v>1710.3809715783102</v>
      </c>
      <c r="AQ67" s="214">
        <f t="shared" ref="AQ67" si="58">AP67/AO67</f>
        <v>71.26587381576293</v>
      </c>
      <c r="AR67" s="211">
        <f>RANK(AQ67, AQ$67:AQ$81)</f>
        <v>1</v>
      </c>
      <c r="AS67" s="501">
        <f>AVERAGE(AQ67:AQ81)</f>
        <v>71.26587381576293</v>
      </c>
      <c r="AT67" s="209">
        <v>24</v>
      </c>
      <c r="AU67" s="213">
        <v>1712.8794093519275</v>
      </c>
      <c r="AV67" s="214">
        <f t="shared" ref="AV67" si="59">AU67/AT67</f>
        <v>71.369975389663651</v>
      </c>
      <c r="AW67" s="211">
        <f>RANK(AV67, AV$67:AV$81)</f>
        <v>1</v>
      </c>
      <c r="AX67" s="501">
        <f>AVERAGE(AV67:AV81)</f>
        <v>71.369975389663651</v>
      </c>
    </row>
    <row r="68" spans="2:50" ht="14.25" hidden="1" customHeight="1" outlineLevel="1">
      <c r="B68" s="460"/>
      <c r="C68" s="209">
        <v>2</v>
      </c>
      <c r="D68" s="212"/>
      <c r="E68" s="209"/>
      <c r="F68" s="209"/>
      <c r="G68" s="214"/>
      <c r="H68" s="501"/>
      <c r="I68" s="215"/>
      <c r="J68" s="215"/>
      <c r="K68" s="216"/>
      <c r="L68" s="502"/>
      <c r="M68" s="215"/>
      <c r="N68" s="460"/>
      <c r="O68" s="460"/>
      <c r="P68" s="209"/>
      <c r="Q68" s="213"/>
      <c r="R68" s="214"/>
      <c r="S68" s="211"/>
      <c r="T68" s="501"/>
      <c r="U68" s="209"/>
      <c r="V68" s="213"/>
      <c r="W68" s="214"/>
      <c r="X68" s="211"/>
      <c r="Y68" s="501"/>
      <c r="Z68" s="209"/>
      <c r="AA68" s="213"/>
      <c r="AB68" s="214"/>
      <c r="AC68" s="211"/>
      <c r="AD68" s="501"/>
      <c r="AE68" s="209"/>
      <c r="AF68" s="213"/>
      <c r="AG68" s="214"/>
      <c r="AH68" s="211"/>
      <c r="AI68" s="501"/>
      <c r="AJ68" s="209"/>
      <c r="AK68" s="213"/>
      <c r="AL68" s="214"/>
      <c r="AM68" s="211"/>
      <c r="AN68" s="501"/>
      <c r="AO68" s="209"/>
      <c r="AP68" s="213"/>
      <c r="AQ68" s="214"/>
      <c r="AR68" s="211"/>
      <c r="AS68" s="501"/>
      <c r="AT68" s="209"/>
      <c r="AU68" s="213"/>
      <c r="AV68" s="214"/>
      <c r="AW68" s="211"/>
      <c r="AX68" s="501"/>
    </row>
    <row r="69" spans="2:50" ht="14.25" hidden="1" customHeight="1" outlineLevel="1">
      <c r="B69" s="460"/>
      <c r="C69" s="209">
        <v>3</v>
      </c>
      <c r="D69" s="212"/>
      <c r="E69" s="209"/>
      <c r="F69" s="209"/>
      <c r="G69" s="214"/>
      <c r="H69" s="501"/>
      <c r="I69" s="215"/>
      <c r="J69" s="215"/>
      <c r="K69" s="216"/>
      <c r="L69" s="502"/>
      <c r="M69" s="215"/>
      <c r="N69" s="460"/>
      <c r="O69" s="460"/>
      <c r="P69" s="209"/>
      <c r="Q69" s="213"/>
      <c r="R69" s="214"/>
      <c r="S69" s="211"/>
      <c r="T69" s="501"/>
      <c r="U69" s="209"/>
      <c r="V69" s="213"/>
      <c r="W69" s="214"/>
      <c r="X69" s="211"/>
      <c r="Y69" s="501"/>
      <c r="Z69" s="209"/>
      <c r="AA69" s="213"/>
      <c r="AB69" s="214"/>
      <c r="AC69" s="211"/>
      <c r="AD69" s="501"/>
      <c r="AE69" s="209"/>
      <c r="AF69" s="213"/>
      <c r="AG69" s="214"/>
      <c r="AH69" s="211"/>
      <c r="AI69" s="501"/>
      <c r="AJ69" s="209"/>
      <c r="AK69" s="213"/>
      <c r="AL69" s="214"/>
      <c r="AM69" s="211"/>
      <c r="AN69" s="501"/>
      <c r="AO69" s="209"/>
      <c r="AP69" s="213"/>
      <c r="AQ69" s="214"/>
      <c r="AR69" s="211"/>
      <c r="AS69" s="501"/>
      <c r="AT69" s="209"/>
      <c r="AU69" s="213"/>
      <c r="AV69" s="214"/>
      <c r="AW69" s="211"/>
      <c r="AX69" s="501"/>
    </row>
    <row r="70" spans="2:50" ht="14.25" hidden="1" customHeight="1" outlineLevel="1">
      <c r="B70" s="460"/>
      <c r="C70" s="209">
        <v>4</v>
      </c>
      <c r="D70" s="212"/>
      <c r="E70" s="209"/>
      <c r="F70" s="209"/>
      <c r="G70" s="214"/>
      <c r="H70" s="501"/>
      <c r="I70" s="215"/>
      <c r="J70" s="215"/>
      <c r="K70" s="216"/>
      <c r="L70" s="502"/>
      <c r="M70" s="215"/>
      <c r="N70" s="460"/>
      <c r="O70" s="460"/>
      <c r="P70" s="209"/>
      <c r="Q70" s="213"/>
      <c r="R70" s="214"/>
      <c r="S70" s="211"/>
      <c r="T70" s="501"/>
      <c r="U70" s="209"/>
      <c r="V70" s="213"/>
      <c r="W70" s="214"/>
      <c r="X70" s="211"/>
      <c r="Y70" s="501"/>
      <c r="Z70" s="209"/>
      <c r="AA70" s="213"/>
      <c r="AB70" s="214"/>
      <c r="AC70" s="211"/>
      <c r="AD70" s="501"/>
      <c r="AE70" s="209"/>
      <c r="AF70" s="213"/>
      <c r="AG70" s="214"/>
      <c r="AH70" s="211"/>
      <c r="AI70" s="501"/>
      <c r="AJ70" s="209"/>
      <c r="AK70" s="213"/>
      <c r="AL70" s="214"/>
      <c r="AM70" s="211"/>
      <c r="AN70" s="501"/>
      <c r="AO70" s="209"/>
      <c r="AP70" s="213"/>
      <c r="AQ70" s="214"/>
      <c r="AR70" s="211"/>
      <c r="AS70" s="501"/>
      <c r="AT70" s="209"/>
      <c r="AU70" s="213"/>
      <c r="AV70" s="214"/>
      <c r="AW70" s="211"/>
      <c r="AX70" s="501"/>
    </row>
    <row r="71" spans="2:50" ht="14.25" hidden="1" customHeight="1" outlineLevel="1">
      <c r="B71" s="460"/>
      <c r="C71" s="209">
        <v>5</v>
      </c>
      <c r="D71" s="212"/>
      <c r="E71" s="209"/>
      <c r="F71" s="209"/>
      <c r="G71" s="214"/>
      <c r="H71" s="501"/>
      <c r="I71" s="215"/>
      <c r="J71" s="215"/>
      <c r="K71" s="216"/>
      <c r="L71" s="502"/>
      <c r="M71" s="215"/>
      <c r="N71" s="460"/>
      <c r="O71" s="460"/>
      <c r="P71" s="209"/>
      <c r="Q71" s="213"/>
      <c r="R71" s="214"/>
      <c r="S71" s="211"/>
      <c r="T71" s="501"/>
      <c r="U71" s="209"/>
      <c r="V71" s="213"/>
      <c r="W71" s="214"/>
      <c r="X71" s="211"/>
      <c r="Y71" s="501"/>
      <c r="Z71" s="209"/>
      <c r="AA71" s="213"/>
      <c r="AB71" s="214"/>
      <c r="AC71" s="211"/>
      <c r="AD71" s="501"/>
      <c r="AE71" s="209"/>
      <c r="AF71" s="213"/>
      <c r="AG71" s="214"/>
      <c r="AH71" s="211"/>
      <c r="AI71" s="501"/>
      <c r="AJ71" s="209"/>
      <c r="AK71" s="213"/>
      <c r="AL71" s="214"/>
      <c r="AM71" s="211"/>
      <c r="AN71" s="501"/>
      <c r="AO71" s="209"/>
      <c r="AP71" s="213"/>
      <c r="AQ71" s="214"/>
      <c r="AR71" s="211"/>
      <c r="AS71" s="501"/>
      <c r="AT71" s="209"/>
      <c r="AU71" s="213"/>
      <c r="AV71" s="214"/>
      <c r="AW71" s="211"/>
      <c r="AX71" s="501"/>
    </row>
    <row r="72" spans="2:50" ht="14.25" hidden="1" customHeight="1" outlineLevel="1">
      <c r="B72" s="460"/>
      <c r="C72" s="209">
        <v>6</v>
      </c>
      <c r="D72" s="212"/>
      <c r="E72" s="209"/>
      <c r="F72" s="209"/>
      <c r="G72" s="214"/>
      <c r="H72" s="501"/>
      <c r="I72" s="215"/>
      <c r="J72" s="215"/>
      <c r="K72" s="216"/>
      <c r="L72" s="502"/>
      <c r="M72" s="215"/>
      <c r="N72" s="460"/>
      <c r="O72" s="460"/>
      <c r="P72" s="209"/>
      <c r="Q72" s="213"/>
      <c r="R72" s="214"/>
      <c r="S72" s="211"/>
      <c r="T72" s="501"/>
      <c r="U72" s="209"/>
      <c r="V72" s="213"/>
      <c r="W72" s="214"/>
      <c r="X72" s="211"/>
      <c r="Y72" s="501"/>
      <c r="Z72" s="209"/>
      <c r="AA72" s="213"/>
      <c r="AB72" s="214"/>
      <c r="AC72" s="211"/>
      <c r="AD72" s="501"/>
      <c r="AE72" s="209"/>
      <c r="AF72" s="213"/>
      <c r="AG72" s="214"/>
      <c r="AH72" s="211"/>
      <c r="AI72" s="501"/>
      <c r="AJ72" s="209"/>
      <c r="AK72" s="213"/>
      <c r="AL72" s="214"/>
      <c r="AM72" s="211"/>
      <c r="AN72" s="501"/>
      <c r="AO72" s="209"/>
      <c r="AP72" s="213"/>
      <c r="AQ72" s="214"/>
      <c r="AR72" s="211"/>
      <c r="AS72" s="501"/>
      <c r="AT72" s="209"/>
      <c r="AU72" s="213"/>
      <c r="AV72" s="214"/>
      <c r="AW72" s="211"/>
      <c r="AX72" s="501"/>
    </row>
    <row r="73" spans="2:50" ht="14.25" hidden="1" customHeight="1" outlineLevel="1">
      <c r="B73" s="460"/>
      <c r="C73" s="209">
        <v>7</v>
      </c>
      <c r="D73" s="212"/>
      <c r="E73" s="209"/>
      <c r="F73" s="209"/>
      <c r="G73" s="214"/>
      <c r="H73" s="501"/>
      <c r="I73" s="215"/>
      <c r="J73" s="215"/>
      <c r="K73" s="216"/>
      <c r="L73" s="502"/>
      <c r="M73" s="215"/>
      <c r="N73" s="460"/>
      <c r="O73" s="460"/>
      <c r="P73" s="209"/>
      <c r="Q73" s="213"/>
      <c r="R73" s="214"/>
      <c r="S73" s="211"/>
      <c r="T73" s="501"/>
      <c r="U73" s="209"/>
      <c r="V73" s="213"/>
      <c r="W73" s="214"/>
      <c r="X73" s="211"/>
      <c r="Y73" s="501"/>
      <c r="Z73" s="209"/>
      <c r="AA73" s="213"/>
      <c r="AB73" s="214"/>
      <c r="AC73" s="211"/>
      <c r="AD73" s="501"/>
      <c r="AE73" s="209"/>
      <c r="AF73" s="213"/>
      <c r="AG73" s="214"/>
      <c r="AH73" s="211"/>
      <c r="AI73" s="501"/>
      <c r="AJ73" s="209"/>
      <c r="AK73" s="213"/>
      <c r="AL73" s="214"/>
      <c r="AM73" s="211"/>
      <c r="AN73" s="501"/>
      <c r="AO73" s="209"/>
      <c r="AP73" s="213"/>
      <c r="AQ73" s="214"/>
      <c r="AR73" s="211"/>
      <c r="AS73" s="501"/>
      <c r="AT73" s="209"/>
      <c r="AU73" s="213"/>
      <c r="AV73" s="214"/>
      <c r="AW73" s="211"/>
      <c r="AX73" s="501"/>
    </row>
    <row r="74" spans="2:50" ht="14.25" hidden="1" customHeight="1" outlineLevel="1">
      <c r="B74" s="460"/>
      <c r="C74" s="209">
        <v>8</v>
      </c>
      <c r="D74" s="212"/>
      <c r="E74" s="209"/>
      <c r="F74" s="209"/>
      <c r="G74" s="214"/>
      <c r="H74" s="501"/>
      <c r="I74" s="215"/>
      <c r="J74" s="215"/>
      <c r="K74" s="216"/>
      <c r="L74" s="502"/>
      <c r="M74" s="215"/>
      <c r="N74" s="460"/>
      <c r="O74" s="460"/>
      <c r="P74" s="209"/>
      <c r="Q74" s="213"/>
      <c r="R74" s="214"/>
      <c r="S74" s="211"/>
      <c r="T74" s="501"/>
      <c r="U74" s="209"/>
      <c r="V74" s="213"/>
      <c r="W74" s="214"/>
      <c r="X74" s="211"/>
      <c r="Y74" s="501"/>
      <c r="Z74" s="209"/>
      <c r="AA74" s="213"/>
      <c r="AB74" s="214"/>
      <c r="AC74" s="211"/>
      <c r="AD74" s="501"/>
      <c r="AE74" s="209"/>
      <c r="AF74" s="213"/>
      <c r="AG74" s="214"/>
      <c r="AH74" s="211"/>
      <c r="AI74" s="501"/>
      <c r="AJ74" s="209"/>
      <c r="AK74" s="213"/>
      <c r="AL74" s="214"/>
      <c r="AM74" s="211"/>
      <c r="AN74" s="501"/>
      <c r="AO74" s="209"/>
      <c r="AP74" s="213"/>
      <c r="AQ74" s="214"/>
      <c r="AR74" s="211"/>
      <c r="AS74" s="501"/>
      <c r="AT74" s="209"/>
      <c r="AU74" s="213"/>
      <c r="AV74" s="214"/>
      <c r="AW74" s="211"/>
      <c r="AX74" s="501"/>
    </row>
    <row r="75" spans="2:50" ht="14.25" hidden="1" customHeight="1" outlineLevel="1">
      <c r="B75" s="460"/>
      <c r="C75" s="209">
        <v>9</v>
      </c>
      <c r="D75" s="212"/>
      <c r="E75" s="209"/>
      <c r="F75" s="209"/>
      <c r="G75" s="214"/>
      <c r="H75" s="501"/>
      <c r="I75" s="215"/>
      <c r="J75" s="215"/>
      <c r="K75" s="216"/>
      <c r="L75" s="502"/>
      <c r="M75" s="215"/>
      <c r="N75" s="460"/>
      <c r="O75" s="460"/>
      <c r="P75" s="209"/>
      <c r="Q75" s="213"/>
      <c r="R75" s="214"/>
      <c r="S75" s="211"/>
      <c r="T75" s="501"/>
      <c r="U75" s="209"/>
      <c r="V75" s="213"/>
      <c r="W75" s="214"/>
      <c r="X75" s="211"/>
      <c r="Y75" s="501"/>
      <c r="Z75" s="209"/>
      <c r="AA75" s="213"/>
      <c r="AB75" s="214"/>
      <c r="AC75" s="211"/>
      <c r="AD75" s="501"/>
      <c r="AE75" s="209"/>
      <c r="AF75" s="213"/>
      <c r="AG75" s="214"/>
      <c r="AH75" s="211"/>
      <c r="AI75" s="501"/>
      <c r="AJ75" s="209"/>
      <c r="AK75" s="213"/>
      <c r="AL75" s="214"/>
      <c r="AM75" s="211"/>
      <c r="AN75" s="501"/>
      <c r="AO75" s="209"/>
      <c r="AP75" s="213"/>
      <c r="AQ75" s="214"/>
      <c r="AR75" s="211"/>
      <c r="AS75" s="501"/>
      <c r="AT75" s="209"/>
      <c r="AU75" s="213"/>
      <c r="AV75" s="214"/>
      <c r="AW75" s="211"/>
      <c r="AX75" s="501"/>
    </row>
    <row r="76" spans="2:50" ht="14.25" hidden="1" customHeight="1" outlineLevel="1">
      <c r="B76" s="460"/>
      <c r="C76" s="209">
        <v>10</v>
      </c>
      <c r="D76" s="212"/>
      <c r="E76" s="209"/>
      <c r="F76" s="209"/>
      <c r="G76" s="214"/>
      <c r="H76" s="501"/>
      <c r="I76" s="215"/>
      <c r="J76" s="215"/>
      <c r="K76" s="216"/>
      <c r="L76" s="502"/>
      <c r="M76" s="215"/>
      <c r="N76" s="460"/>
      <c r="O76" s="460"/>
      <c r="P76" s="209"/>
      <c r="Q76" s="213"/>
      <c r="R76" s="214"/>
      <c r="S76" s="211"/>
      <c r="T76" s="501"/>
      <c r="U76" s="209"/>
      <c r="V76" s="213"/>
      <c r="W76" s="214"/>
      <c r="X76" s="211"/>
      <c r="Y76" s="501"/>
      <c r="Z76" s="209"/>
      <c r="AA76" s="213"/>
      <c r="AB76" s="214"/>
      <c r="AC76" s="211"/>
      <c r="AD76" s="501"/>
      <c r="AE76" s="209"/>
      <c r="AF76" s="213"/>
      <c r="AG76" s="214"/>
      <c r="AH76" s="211"/>
      <c r="AI76" s="501"/>
      <c r="AJ76" s="209"/>
      <c r="AK76" s="213"/>
      <c r="AL76" s="214"/>
      <c r="AM76" s="211"/>
      <c r="AN76" s="501"/>
      <c r="AO76" s="209"/>
      <c r="AP76" s="213"/>
      <c r="AQ76" s="214"/>
      <c r="AR76" s="211"/>
      <c r="AS76" s="501"/>
      <c r="AT76" s="209"/>
      <c r="AU76" s="213"/>
      <c r="AV76" s="214"/>
      <c r="AW76" s="211"/>
      <c r="AX76" s="501"/>
    </row>
    <row r="77" spans="2:50" ht="14.25" hidden="1" customHeight="1" outlineLevel="1">
      <c r="B77" s="460"/>
      <c r="C77" s="209">
        <v>11</v>
      </c>
      <c r="D77" s="212"/>
      <c r="E77" s="209"/>
      <c r="F77" s="209"/>
      <c r="G77" s="214"/>
      <c r="H77" s="501"/>
      <c r="I77" s="215"/>
      <c r="J77" s="215"/>
      <c r="K77" s="216"/>
      <c r="L77" s="502"/>
      <c r="M77" s="215"/>
      <c r="N77" s="460"/>
      <c r="O77" s="460"/>
      <c r="P77" s="209"/>
      <c r="Q77" s="213"/>
      <c r="R77" s="214"/>
      <c r="S77" s="211"/>
      <c r="T77" s="501"/>
      <c r="U77" s="209"/>
      <c r="V77" s="213"/>
      <c r="W77" s="214"/>
      <c r="X77" s="211"/>
      <c r="Y77" s="501"/>
      <c r="Z77" s="209"/>
      <c r="AA77" s="213"/>
      <c r="AB77" s="214"/>
      <c r="AC77" s="211"/>
      <c r="AD77" s="501"/>
      <c r="AE77" s="209"/>
      <c r="AF77" s="213"/>
      <c r="AG77" s="214"/>
      <c r="AH77" s="211"/>
      <c r="AI77" s="501"/>
      <c r="AJ77" s="209"/>
      <c r="AK77" s="213"/>
      <c r="AL77" s="214"/>
      <c r="AM77" s="211"/>
      <c r="AN77" s="501"/>
      <c r="AO77" s="209"/>
      <c r="AP77" s="213"/>
      <c r="AQ77" s="214"/>
      <c r="AR77" s="211"/>
      <c r="AS77" s="501"/>
      <c r="AT77" s="209"/>
      <c r="AU77" s="213"/>
      <c r="AV77" s="214"/>
      <c r="AW77" s="211"/>
      <c r="AX77" s="501"/>
    </row>
    <row r="78" spans="2:50" ht="14.25" hidden="1" customHeight="1" outlineLevel="1">
      <c r="B78" s="460"/>
      <c r="C78" s="209">
        <v>12</v>
      </c>
      <c r="D78" s="212"/>
      <c r="E78" s="209"/>
      <c r="F78" s="209"/>
      <c r="G78" s="214"/>
      <c r="H78" s="501"/>
      <c r="I78" s="215"/>
      <c r="J78" s="215"/>
      <c r="K78" s="216"/>
      <c r="L78" s="502"/>
      <c r="M78" s="215"/>
      <c r="N78" s="460"/>
      <c r="O78" s="460"/>
      <c r="P78" s="209"/>
      <c r="Q78" s="213"/>
      <c r="R78" s="214"/>
      <c r="S78" s="211"/>
      <c r="T78" s="501"/>
      <c r="U78" s="209"/>
      <c r="V78" s="213"/>
      <c r="W78" s="214"/>
      <c r="X78" s="211"/>
      <c r="Y78" s="501"/>
      <c r="Z78" s="209"/>
      <c r="AA78" s="213"/>
      <c r="AB78" s="214"/>
      <c r="AC78" s="211"/>
      <c r="AD78" s="501"/>
      <c r="AE78" s="209"/>
      <c r="AF78" s="213"/>
      <c r="AG78" s="214"/>
      <c r="AH78" s="211"/>
      <c r="AI78" s="501"/>
      <c r="AJ78" s="209"/>
      <c r="AK78" s="213"/>
      <c r="AL78" s="214"/>
      <c r="AM78" s="211"/>
      <c r="AN78" s="501"/>
      <c r="AO78" s="209"/>
      <c r="AP78" s="213"/>
      <c r="AQ78" s="214"/>
      <c r="AR78" s="211"/>
      <c r="AS78" s="501"/>
      <c r="AT78" s="209"/>
      <c r="AU78" s="213"/>
      <c r="AV78" s="214"/>
      <c r="AW78" s="211"/>
      <c r="AX78" s="501"/>
    </row>
    <row r="79" spans="2:50" ht="14.25" hidden="1" customHeight="1" outlineLevel="1">
      <c r="B79" s="460"/>
      <c r="C79" s="209">
        <v>13</v>
      </c>
      <c r="D79" s="212"/>
      <c r="E79" s="209"/>
      <c r="F79" s="209"/>
      <c r="G79" s="214"/>
      <c r="H79" s="501"/>
      <c r="I79" s="215"/>
      <c r="J79" s="215"/>
      <c r="K79" s="216"/>
      <c r="L79" s="502"/>
      <c r="M79" s="215"/>
      <c r="N79" s="460"/>
      <c r="O79" s="460"/>
      <c r="P79" s="209"/>
      <c r="Q79" s="213"/>
      <c r="R79" s="214"/>
      <c r="S79" s="211"/>
      <c r="T79" s="501"/>
      <c r="U79" s="209"/>
      <c r="V79" s="213"/>
      <c r="W79" s="214"/>
      <c r="X79" s="211"/>
      <c r="Y79" s="501"/>
      <c r="Z79" s="209"/>
      <c r="AA79" s="213"/>
      <c r="AB79" s="214"/>
      <c r="AC79" s="211"/>
      <c r="AD79" s="501"/>
      <c r="AE79" s="209"/>
      <c r="AF79" s="213"/>
      <c r="AG79" s="214"/>
      <c r="AH79" s="211"/>
      <c r="AI79" s="501"/>
      <c r="AJ79" s="209"/>
      <c r="AK79" s="213"/>
      <c r="AL79" s="214"/>
      <c r="AM79" s="211"/>
      <c r="AN79" s="501"/>
      <c r="AO79" s="209"/>
      <c r="AP79" s="213"/>
      <c r="AQ79" s="214"/>
      <c r="AR79" s="211"/>
      <c r="AS79" s="501"/>
      <c r="AT79" s="209"/>
      <c r="AU79" s="213"/>
      <c r="AV79" s="214"/>
      <c r="AW79" s="211"/>
      <c r="AX79" s="501"/>
    </row>
    <row r="80" spans="2:50" ht="14.25" hidden="1" customHeight="1" outlineLevel="1">
      <c r="B80" s="460"/>
      <c r="C80" s="209">
        <v>14</v>
      </c>
      <c r="D80" s="212"/>
      <c r="E80" s="209"/>
      <c r="F80" s="209"/>
      <c r="G80" s="214"/>
      <c r="H80" s="501"/>
      <c r="I80" s="215"/>
      <c r="J80" s="215"/>
      <c r="K80" s="216"/>
      <c r="L80" s="502"/>
      <c r="M80" s="215"/>
      <c r="N80" s="460"/>
      <c r="O80" s="460"/>
      <c r="P80" s="209"/>
      <c r="Q80" s="213"/>
      <c r="R80" s="214"/>
      <c r="S80" s="211"/>
      <c r="T80" s="501"/>
      <c r="U80" s="209"/>
      <c r="V80" s="213"/>
      <c r="W80" s="214"/>
      <c r="X80" s="211"/>
      <c r="Y80" s="501"/>
      <c r="Z80" s="209"/>
      <c r="AA80" s="213"/>
      <c r="AB80" s="214"/>
      <c r="AC80" s="211"/>
      <c r="AD80" s="501"/>
      <c r="AE80" s="209"/>
      <c r="AF80" s="213"/>
      <c r="AG80" s="214"/>
      <c r="AH80" s="211"/>
      <c r="AI80" s="501"/>
      <c r="AJ80" s="209"/>
      <c r="AK80" s="213"/>
      <c r="AL80" s="214"/>
      <c r="AM80" s="211"/>
      <c r="AN80" s="501"/>
      <c r="AO80" s="209"/>
      <c r="AP80" s="213"/>
      <c r="AQ80" s="214"/>
      <c r="AR80" s="211"/>
      <c r="AS80" s="501"/>
      <c r="AT80" s="209"/>
      <c r="AU80" s="213"/>
      <c r="AV80" s="214"/>
      <c r="AW80" s="211"/>
      <c r="AX80" s="501"/>
    </row>
    <row r="81" spans="2:50" ht="14.25" hidden="1" customHeight="1" outlineLevel="1">
      <c r="B81" s="460"/>
      <c r="C81" s="209">
        <v>15</v>
      </c>
      <c r="D81" s="212"/>
      <c r="E81" s="209"/>
      <c r="F81" s="209"/>
      <c r="G81" s="214"/>
      <c r="H81" s="501"/>
      <c r="I81" s="215"/>
      <c r="J81" s="215"/>
      <c r="K81" s="216"/>
      <c r="L81" s="502"/>
      <c r="M81" s="215"/>
      <c r="N81" s="460"/>
      <c r="O81" s="460"/>
      <c r="P81" s="209"/>
      <c r="Q81" s="213"/>
      <c r="R81" s="214"/>
      <c r="S81" s="211"/>
      <c r="T81" s="501"/>
      <c r="U81" s="209"/>
      <c r="V81" s="213"/>
      <c r="W81" s="214"/>
      <c r="X81" s="211"/>
      <c r="Y81" s="501"/>
      <c r="Z81" s="209"/>
      <c r="AA81" s="213"/>
      <c r="AB81" s="214"/>
      <c r="AC81" s="211"/>
      <c r="AD81" s="501"/>
      <c r="AE81" s="209"/>
      <c r="AF81" s="213"/>
      <c r="AG81" s="214"/>
      <c r="AH81" s="211"/>
      <c r="AI81" s="501"/>
      <c r="AJ81" s="209"/>
      <c r="AK81" s="213"/>
      <c r="AL81" s="214"/>
      <c r="AM81" s="211"/>
      <c r="AN81" s="501"/>
      <c r="AO81" s="209"/>
      <c r="AP81" s="213"/>
      <c r="AQ81" s="214"/>
      <c r="AR81" s="211"/>
      <c r="AS81" s="501"/>
      <c r="AT81" s="209"/>
      <c r="AU81" s="213"/>
      <c r="AV81" s="214"/>
      <c r="AW81" s="211"/>
      <c r="AX81" s="501"/>
    </row>
    <row r="82" spans="2:50" ht="14.25" hidden="1" customHeight="1" outlineLevel="1" collapsed="1">
      <c r="B82" s="503" t="s">
        <v>202</v>
      </c>
      <c r="C82" s="503"/>
      <c r="D82" s="503"/>
      <c r="E82" s="503"/>
      <c r="F82" s="503"/>
      <c r="G82" s="503"/>
      <c r="H82" s="503"/>
      <c r="I82" s="503"/>
      <c r="J82" s="503"/>
      <c r="K82" s="503"/>
      <c r="L82" s="503"/>
      <c r="M82" s="504"/>
      <c r="N82" s="521" t="s">
        <v>128</v>
      </c>
      <c r="O82" s="521" t="s">
        <v>77</v>
      </c>
      <c r="P82" s="559">
        <f>AT62+1</f>
        <v>45895</v>
      </c>
      <c r="Q82" s="560"/>
      <c r="R82" s="560"/>
      <c r="S82" s="560"/>
      <c r="T82" s="560"/>
      <c r="U82" s="561">
        <f>P82+1</f>
        <v>45896</v>
      </c>
      <c r="V82" s="562"/>
      <c r="W82" s="562"/>
      <c r="X82" s="562"/>
      <c r="Y82" s="562"/>
      <c r="Z82" s="559">
        <f t="shared" ref="Z82" si="60">U82+1</f>
        <v>45897</v>
      </c>
      <c r="AA82" s="560"/>
      <c r="AB82" s="560"/>
      <c r="AC82" s="560"/>
      <c r="AD82" s="560"/>
      <c r="AE82" s="561">
        <f t="shared" ref="AE82" si="61">Z82+1</f>
        <v>45898</v>
      </c>
      <c r="AF82" s="562"/>
      <c r="AG82" s="562"/>
      <c r="AH82" s="562"/>
      <c r="AI82" s="562"/>
      <c r="AJ82" s="563">
        <f t="shared" ref="AJ82" si="62">AE82+1</f>
        <v>45899</v>
      </c>
      <c r="AK82" s="564"/>
      <c r="AL82" s="564"/>
      <c r="AM82" s="564"/>
      <c r="AN82" s="565"/>
      <c r="AO82" s="561">
        <f t="shared" ref="AO82" si="63">AJ82+1</f>
        <v>45900</v>
      </c>
      <c r="AP82" s="562"/>
      <c r="AQ82" s="562"/>
      <c r="AR82" s="562"/>
      <c r="AS82" s="562"/>
      <c r="AT82" s="563">
        <f t="shared" ref="AT82" si="64">AO82+1</f>
        <v>45901</v>
      </c>
      <c r="AU82" s="564"/>
      <c r="AV82" s="564"/>
      <c r="AW82" s="564"/>
      <c r="AX82" s="565"/>
    </row>
    <row r="83" spans="2:50" ht="14.25" hidden="1" customHeight="1" outlineLevel="1">
      <c r="B83" s="505"/>
      <c r="C83" s="505"/>
      <c r="D83" s="505"/>
      <c r="E83" s="505"/>
      <c r="F83" s="505"/>
      <c r="G83" s="505"/>
      <c r="H83" s="505"/>
      <c r="I83" s="505"/>
      <c r="J83" s="505"/>
      <c r="K83" s="505"/>
      <c r="L83" s="505"/>
      <c r="M83" s="506"/>
      <c r="N83" s="523"/>
      <c r="O83" s="523"/>
      <c r="P83" s="566">
        <f>P82</f>
        <v>45895</v>
      </c>
      <c r="Q83" s="566"/>
      <c r="R83" s="566"/>
      <c r="S83" s="566"/>
      <c r="T83" s="566"/>
      <c r="U83" s="567">
        <f>U82</f>
        <v>45896</v>
      </c>
      <c r="V83" s="567"/>
      <c r="W83" s="567"/>
      <c r="X83" s="567"/>
      <c r="Y83" s="567"/>
      <c r="Z83" s="566">
        <f t="shared" ref="Z83" si="65">Z82</f>
        <v>45897</v>
      </c>
      <c r="AA83" s="566"/>
      <c r="AB83" s="566"/>
      <c r="AC83" s="566"/>
      <c r="AD83" s="566"/>
      <c r="AE83" s="567">
        <f t="shared" ref="AE83" si="66">AE82</f>
        <v>45898</v>
      </c>
      <c r="AF83" s="567"/>
      <c r="AG83" s="567"/>
      <c r="AH83" s="567"/>
      <c r="AI83" s="567"/>
      <c r="AJ83" s="568">
        <f t="shared" ref="AJ83" si="67">AJ82</f>
        <v>45899</v>
      </c>
      <c r="AK83" s="569"/>
      <c r="AL83" s="569"/>
      <c r="AM83" s="569"/>
      <c r="AN83" s="570"/>
      <c r="AO83" s="567">
        <f t="shared" ref="AO83" si="68">AO82</f>
        <v>45900</v>
      </c>
      <c r="AP83" s="567"/>
      <c r="AQ83" s="567"/>
      <c r="AR83" s="567"/>
      <c r="AS83" s="567"/>
      <c r="AT83" s="568">
        <f t="shared" ref="AT83" si="69">AT82</f>
        <v>45901</v>
      </c>
      <c r="AU83" s="569"/>
      <c r="AV83" s="569"/>
      <c r="AW83" s="569"/>
      <c r="AX83" s="570"/>
    </row>
    <row r="84" spans="2:50" ht="14.25" hidden="1" customHeight="1" outlineLevel="1">
      <c r="B84" s="460" t="s">
        <v>129</v>
      </c>
      <c r="C84" s="460" t="s">
        <v>130</v>
      </c>
      <c r="D84" s="460"/>
      <c r="E84" s="460" t="s">
        <v>131</v>
      </c>
      <c r="F84" s="460"/>
      <c r="G84" s="460"/>
      <c r="H84" s="460" t="s">
        <v>132</v>
      </c>
      <c r="I84" s="499" t="s">
        <v>133</v>
      </c>
      <c r="J84" s="499"/>
      <c r="K84" s="499"/>
      <c r="L84" s="499" t="s">
        <v>132</v>
      </c>
      <c r="M84" s="499" t="s">
        <v>134</v>
      </c>
      <c r="N84" s="460"/>
      <c r="O84" s="460" t="s">
        <v>135</v>
      </c>
      <c r="P84" s="460" t="s">
        <v>136</v>
      </c>
      <c r="Q84" s="460"/>
      <c r="R84" s="460"/>
      <c r="S84" s="460"/>
      <c r="T84" s="460" t="s">
        <v>132</v>
      </c>
      <c r="U84" s="460" t="s">
        <v>136</v>
      </c>
      <c r="V84" s="460"/>
      <c r="W84" s="460"/>
      <c r="X84" s="460"/>
      <c r="Y84" s="460" t="s">
        <v>132</v>
      </c>
      <c r="Z84" s="460" t="s">
        <v>136</v>
      </c>
      <c r="AA84" s="460"/>
      <c r="AB84" s="460"/>
      <c r="AC84" s="460"/>
      <c r="AD84" s="460" t="s">
        <v>132</v>
      </c>
      <c r="AE84" s="460" t="s">
        <v>136</v>
      </c>
      <c r="AF84" s="460"/>
      <c r="AG84" s="460"/>
      <c r="AH84" s="460"/>
      <c r="AI84" s="460" t="s">
        <v>132</v>
      </c>
      <c r="AJ84" s="460" t="s">
        <v>136</v>
      </c>
      <c r="AK84" s="460"/>
      <c r="AL84" s="460"/>
      <c r="AM84" s="460"/>
      <c r="AN84" s="460" t="s">
        <v>132</v>
      </c>
      <c r="AO84" s="460" t="s">
        <v>136</v>
      </c>
      <c r="AP84" s="460"/>
      <c r="AQ84" s="460"/>
      <c r="AR84" s="460"/>
      <c r="AS84" s="460" t="s">
        <v>132</v>
      </c>
      <c r="AT84" s="460" t="s">
        <v>136</v>
      </c>
      <c r="AU84" s="460"/>
      <c r="AV84" s="460"/>
      <c r="AW84" s="460"/>
      <c r="AX84" s="460" t="s">
        <v>132</v>
      </c>
    </row>
    <row r="85" spans="2:50" ht="14.25" hidden="1" customHeight="1" outlineLevel="1">
      <c r="B85" s="460"/>
      <c r="C85" s="460"/>
      <c r="D85" s="460"/>
      <c r="E85" s="460" t="s">
        <v>137</v>
      </c>
      <c r="F85" s="460"/>
      <c r="G85" s="460"/>
      <c r="H85" s="460"/>
      <c r="I85" s="499" t="s">
        <v>137</v>
      </c>
      <c r="J85" s="499"/>
      <c r="K85" s="499"/>
      <c r="L85" s="499"/>
      <c r="M85" s="499"/>
      <c r="N85" s="460"/>
      <c r="O85" s="460"/>
      <c r="P85" s="460" t="s">
        <v>138</v>
      </c>
      <c r="Q85" s="460"/>
      <c r="R85" s="460"/>
      <c r="S85" s="460"/>
      <c r="T85" s="460"/>
      <c r="U85" s="460" t="s">
        <v>138</v>
      </c>
      <c r="V85" s="460"/>
      <c r="W85" s="460"/>
      <c r="X85" s="460"/>
      <c r="Y85" s="460"/>
      <c r="Z85" s="460" t="s">
        <v>138</v>
      </c>
      <c r="AA85" s="460"/>
      <c r="AB85" s="460"/>
      <c r="AC85" s="460"/>
      <c r="AD85" s="460"/>
      <c r="AE85" s="460" t="s">
        <v>138</v>
      </c>
      <c r="AF85" s="460"/>
      <c r="AG85" s="460"/>
      <c r="AH85" s="460"/>
      <c r="AI85" s="460"/>
      <c r="AJ85" s="460" t="s">
        <v>138</v>
      </c>
      <c r="AK85" s="460"/>
      <c r="AL85" s="460"/>
      <c r="AM85" s="460"/>
      <c r="AN85" s="460"/>
      <c r="AO85" s="460" t="s">
        <v>138</v>
      </c>
      <c r="AP85" s="460"/>
      <c r="AQ85" s="460"/>
      <c r="AR85" s="460"/>
      <c r="AS85" s="460"/>
      <c r="AT85" s="460" t="s">
        <v>138</v>
      </c>
      <c r="AU85" s="460"/>
      <c r="AV85" s="460"/>
      <c r="AW85" s="460"/>
      <c r="AX85" s="460"/>
    </row>
    <row r="86" spans="2:50" ht="14.25" hidden="1" customHeight="1" outlineLevel="1">
      <c r="B86" s="460"/>
      <c r="C86" s="460"/>
      <c r="D86" s="460"/>
      <c r="E86" s="209" t="s">
        <v>139</v>
      </c>
      <c r="F86" s="209" t="s">
        <v>140</v>
      </c>
      <c r="G86" s="209" t="s">
        <v>141</v>
      </c>
      <c r="H86" s="460"/>
      <c r="I86" s="210" t="s">
        <v>139</v>
      </c>
      <c r="J86" s="210" t="s">
        <v>140</v>
      </c>
      <c r="K86" s="210" t="s">
        <v>141</v>
      </c>
      <c r="L86" s="499"/>
      <c r="M86" s="499"/>
      <c r="N86" s="460"/>
      <c r="O86" s="460"/>
      <c r="P86" s="209" t="s">
        <v>139</v>
      </c>
      <c r="Q86" s="209" t="s">
        <v>140</v>
      </c>
      <c r="R86" s="209" t="s">
        <v>141</v>
      </c>
      <c r="S86" s="211" t="s">
        <v>134</v>
      </c>
      <c r="T86" s="460"/>
      <c r="U86" s="209" t="s">
        <v>139</v>
      </c>
      <c r="V86" s="209" t="s">
        <v>140</v>
      </c>
      <c r="W86" s="209" t="s">
        <v>141</v>
      </c>
      <c r="X86" s="211" t="s">
        <v>134</v>
      </c>
      <c r="Y86" s="460"/>
      <c r="Z86" s="209" t="s">
        <v>139</v>
      </c>
      <c r="AA86" s="209" t="s">
        <v>140</v>
      </c>
      <c r="AB86" s="209" t="s">
        <v>141</v>
      </c>
      <c r="AC86" s="211" t="s">
        <v>134</v>
      </c>
      <c r="AD86" s="460"/>
      <c r="AE86" s="209" t="s">
        <v>139</v>
      </c>
      <c r="AF86" s="209" t="s">
        <v>140</v>
      </c>
      <c r="AG86" s="209" t="s">
        <v>141</v>
      </c>
      <c r="AH86" s="211" t="s">
        <v>134</v>
      </c>
      <c r="AI86" s="460"/>
      <c r="AJ86" s="209" t="s">
        <v>139</v>
      </c>
      <c r="AK86" s="209" t="s">
        <v>140</v>
      </c>
      <c r="AL86" s="209" t="s">
        <v>141</v>
      </c>
      <c r="AM86" s="211" t="s">
        <v>134</v>
      </c>
      <c r="AN86" s="460"/>
      <c r="AO86" s="209" t="s">
        <v>139</v>
      </c>
      <c r="AP86" s="209" t="s">
        <v>140</v>
      </c>
      <c r="AQ86" s="209" t="s">
        <v>141</v>
      </c>
      <c r="AR86" s="211" t="s">
        <v>134</v>
      </c>
      <c r="AS86" s="460"/>
      <c r="AT86" s="209" t="s">
        <v>139</v>
      </c>
      <c r="AU86" s="209" t="s">
        <v>140</v>
      </c>
      <c r="AV86" s="209" t="s">
        <v>141</v>
      </c>
      <c r="AW86" s="211" t="s">
        <v>134</v>
      </c>
      <c r="AX86" s="460"/>
    </row>
    <row r="87" spans="2:50" ht="14.25" hidden="1" customHeight="1" outlineLevel="1">
      <c r="B87" s="460" t="s">
        <v>283</v>
      </c>
      <c r="C87" s="209">
        <v>1</v>
      </c>
      <c r="D87" s="212" t="s">
        <v>285</v>
      </c>
      <c r="E87" s="209">
        <v>24</v>
      </c>
      <c r="F87" s="209">
        <v>2000</v>
      </c>
      <c r="G87" s="214">
        <f t="shared" ref="G87" si="70">F87/E87</f>
        <v>83.333333333333329</v>
      </c>
      <c r="H87" s="501">
        <f>AVERAGE(G87:G101)</f>
        <v>83.333333333333329</v>
      </c>
      <c r="I87" s="215">
        <f>AVERAGE(P87,U87,Z87,AE87,AJ87,AO87,AT87)</f>
        <v>24</v>
      </c>
      <c r="J87" s="215">
        <f>AVERAGE(Q87,V87,AA87,AF87,AK87,AP87,AU87)</f>
        <v>1715.043553816733</v>
      </c>
      <c r="K87" s="216">
        <f>AVERAGE(R87,W87,AB87,AG87,AL87,AQ87,AV87)</f>
        <v>71.460148075697219</v>
      </c>
      <c r="L87" s="502">
        <f>IFERROR(AVERAGE(K87:K101),"-")</f>
        <v>71.460148075697219</v>
      </c>
      <c r="M87" s="215">
        <f>RANK(K87, K$87:$K$101)</f>
        <v>1</v>
      </c>
      <c r="N87" s="460"/>
      <c r="O87" s="460"/>
      <c r="P87" s="213">
        <v>24</v>
      </c>
      <c r="Q87" s="213">
        <v>1712.9287598944604</v>
      </c>
      <c r="R87" s="214">
        <f t="shared" ref="R87" si="71">Q87/P87</f>
        <v>71.37203166226918</v>
      </c>
      <c r="S87" s="211">
        <f>RANK(R87, R$87:R$101)</f>
        <v>1</v>
      </c>
      <c r="T87" s="501">
        <f>AVERAGE(R87:R101)</f>
        <v>71.37203166226918</v>
      </c>
      <c r="U87" s="213">
        <v>24</v>
      </c>
      <c r="V87" s="213">
        <v>1713.0919220055721</v>
      </c>
      <c r="W87" s="214">
        <f t="shared" ref="W87" si="72">V87/U87</f>
        <v>71.378830083565504</v>
      </c>
      <c r="X87" s="211">
        <f>RANK(W87, W$87:W$101)</f>
        <v>1</v>
      </c>
      <c r="Y87" s="501">
        <f>AVERAGE(W87:W101)</f>
        <v>71.378830083565504</v>
      </c>
      <c r="Z87" s="213">
        <v>24</v>
      </c>
      <c r="AA87" s="213">
        <v>1713.7016305670468</v>
      </c>
      <c r="AB87" s="214">
        <f t="shared" ref="AB87" si="73">AA87/Z87</f>
        <v>71.404234606960287</v>
      </c>
      <c r="AC87" s="211">
        <f>RANK(AB87, AB$87:AB$101)</f>
        <v>1</v>
      </c>
      <c r="AD87" s="501">
        <f>AVERAGE(AB87:AB101)</f>
        <v>71.404234606960287</v>
      </c>
      <c r="AE87" s="213">
        <v>24</v>
      </c>
      <c r="AF87" s="213">
        <v>1714.2857142857144</v>
      </c>
      <c r="AG87" s="214">
        <f t="shared" ref="AG87" si="74">AF87/AE87</f>
        <v>71.428571428571431</v>
      </c>
      <c r="AH87" s="211">
        <f>RANK(AG87, AG$87:AG$101)</f>
        <v>1</v>
      </c>
      <c r="AI87" s="501">
        <f>AVERAGE(AG87:AG101)</f>
        <v>71.428571428571431</v>
      </c>
      <c r="AJ87" s="213">
        <v>24</v>
      </c>
      <c r="AK87" s="213">
        <v>1716.8224299065407</v>
      </c>
      <c r="AL87" s="214">
        <f t="shared" ref="AL87" si="75">AK87/AJ87</f>
        <v>71.534267912772535</v>
      </c>
      <c r="AM87" s="211">
        <f>RANK(AL87, AL$87:AL$101)</f>
        <v>1</v>
      </c>
      <c r="AN87" s="501">
        <f>AVERAGE(AL87:AL101)</f>
        <v>71.534267912772535</v>
      </c>
      <c r="AO87" s="213">
        <v>24</v>
      </c>
      <c r="AP87" s="213">
        <v>1717.0506912442379</v>
      </c>
      <c r="AQ87" s="214">
        <f t="shared" ref="AQ87" si="76">AP87/AO87</f>
        <v>71.543778801843246</v>
      </c>
      <c r="AR87" s="211">
        <f>RANK(AQ87, AQ$87:AQ$101)</f>
        <v>1</v>
      </c>
      <c r="AS87" s="501">
        <f>AVERAGE(AQ87:AQ101)</f>
        <v>71.543778801843246</v>
      </c>
      <c r="AT87" s="213">
        <v>24</v>
      </c>
      <c r="AU87" s="213">
        <v>1717.4237288135591</v>
      </c>
      <c r="AV87" s="214">
        <f t="shared" ref="AV87" si="77">AU87/AT87</f>
        <v>71.559322033898297</v>
      </c>
      <c r="AW87" s="211">
        <f>RANK(AV87, AV$87:AV$101)</f>
        <v>1</v>
      </c>
      <c r="AX87" s="501">
        <f>AVERAGE(AV87:AV101)</f>
        <v>71.559322033898297</v>
      </c>
    </row>
    <row r="88" spans="2:50" ht="14.25" hidden="1" customHeight="1" outlineLevel="1">
      <c r="B88" s="460"/>
      <c r="C88" s="209">
        <v>2</v>
      </c>
      <c r="D88" s="212"/>
      <c r="E88" s="209"/>
      <c r="F88" s="209"/>
      <c r="G88" s="214"/>
      <c r="H88" s="501"/>
      <c r="I88" s="215"/>
      <c r="J88" s="215"/>
      <c r="K88" s="216"/>
      <c r="L88" s="502"/>
      <c r="M88" s="215"/>
      <c r="N88" s="460"/>
      <c r="O88" s="460"/>
      <c r="P88" s="209"/>
      <c r="Q88" s="209"/>
      <c r="R88" s="214"/>
      <c r="S88" s="211"/>
      <c r="T88" s="501"/>
      <c r="U88" s="209"/>
      <c r="V88" s="209"/>
      <c r="W88" s="214"/>
      <c r="X88" s="211"/>
      <c r="Y88" s="501"/>
      <c r="Z88" s="209"/>
      <c r="AA88" s="209"/>
      <c r="AB88" s="214"/>
      <c r="AC88" s="211"/>
      <c r="AD88" s="501"/>
      <c r="AE88" s="209"/>
      <c r="AF88" s="209"/>
      <c r="AG88" s="214"/>
      <c r="AH88" s="211"/>
      <c r="AI88" s="501"/>
      <c r="AJ88" s="209"/>
      <c r="AK88" s="209"/>
      <c r="AL88" s="214"/>
      <c r="AM88" s="211"/>
      <c r="AN88" s="501"/>
      <c r="AO88" s="209"/>
      <c r="AP88" s="209"/>
      <c r="AQ88" s="214"/>
      <c r="AR88" s="211"/>
      <c r="AS88" s="501"/>
      <c r="AT88" s="209"/>
      <c r="AU88" s="209"/>
      <c r="AV88" s="214"/>
      <c r="AW88" s="211"/>
      <c r="AX88" s="501"/>
    </row>
    <row r="89" spans="2:50" ht="14.25" hidden="1" customHeight="1" outlineLevel="1">
      <c r="B89" s="460"/>
      <c r="C89" s="209">
        <v>3</v>
      </c>
      <c r="D89" s="212"/>
      <c r="E89" s="209"/>
      <c r="F89" s="209"/>
      <c r="G89" s="214"/>
      <c r="H89" s="501"/>
      <c r="I89" s="215"/>
      <c r="J89" s="215"/>
      <c r="K89" s="216"/>
      <c r="L89" s="502"/>
      <c r="M89" s="215"/>
      <c r="N89" s="460"/>
      <c r="O89" s="460"/>
      <c r="P89" s="209"/>
      <c r="Q89" s="209"/>
      <c r="R89" s="214"/>
      <c r="S89" s="211"/>
      <c r="T89" s="501"/>
      <c r="U89" s="209"/>
      <c r="V89" s="209"/>
      <c r="W89" s="214"/>
      <c r="X89" s="211"/>
      <c r="Y89" s="501"/>
      <c r="Z89" s="209"/>
      <c r="AA89" s="209"/>
      <c r="AB89" s="214"/>
      <c r="AC89" s="211"/>
      <c r="AD89" s="501"/>
      <c r="AE89" s="209"/>
      <c r="AF89" s="209"/>
      <c r="AG89" s="214"/>
      <c r="AH89" s="211"/>
      <c r="AI89" s="501"/>
      <c r="AJ89" s="209"/>
      <c r="AK89" s="209"/>
      <c r="AL89" s="214"/>
      <c r="AM89" s="211"/>
      <c r="AN89" s="501"/>
      <c r="AO89" s="209"/>
      <c r="AP89" s="209"/>
      <c r="AQ89" s="214"/>
      <c r="AR89" s="211"/>
      <c r="AS89" s="501"/>
      <c r="AT89" s="209"/>
      <c r="AU89" s="209"/>
      <c r="AV89" s="214"/>
      <c r="AW89" s="211"/>
      <c r="AX89" s="501"/>
    </row>
    <row r="90" spans="2:50" ht="14.25" hidden="1" customHeight="1" outlineLevel="1">
      <c r="B90" s="460"/>
      <c r="C90" s="209">
        <v>4</v>
      </c>
      <c r="D90" s="212"/>
      <c r="E90" s="209"/>
      <c r="F90" s="209"/>
      <c r="G90" s="214"/>
      <c r="H90" s="501"/>
      <c r="I90" s="215"/>
      <c r="J90" s="215"/>
      <c r="K90" s="216"/>
      <c r="L90" s="502"/>
      <c r="M90" s="215"/>
      <c r="N90" s="460"/>
      <c r="O90" s="460"/>
      <c r="P90" s="209"/>
      <c r="Q90" s="209"/>
      <c r="R90" s="214"/>
      <c r="S90" s="211"/>
      <c r="T90" s="501"/>
      <c r="U90" s="209"/>
      <c r="V90" s="209"/>
      <c r="W90" s="214"/>
      <c r="X90" s="211"/>
      <c r="Y90" s="501"/>
      <c r="Z90" s="209"/>
      <c r="AA90" s="209"/>
      <c r="AB90" s="214"/>
      <c r="AC90" s="211"/>
      <c r="AD90" s="501"/>
      <c r="AE90" s="209"/>
      <c r="AF90" s="209"/>
      <c r="AG90" s="214"/>
      <c r="AH90" s="211"/>
      <c r="AI90" s="501"/>
      <c r="AJ90" s="209"/>
      <c r="AK90" s="209"/>
      <c r="AL90" s="214"/>
      <c r="AM90" s="211"/>
      <c r="AN90" s="501"/>
      <c r="AO90" s="209"/>
      <c r="AP90" s="209"/>
      <c r="AQ90" s="214"/>
      <c r="AR90" s="211"/>
      <c r="AS90" s="501"/>
      <c r="AT90" s="209"/>
      <c r="AU90" s="209"/>
      <c r="AV90" s="214"/>
      <c r="AW90" s="211"/>
      <c r="AX90" s="501"/>
    </row>
    <row r="91" spans="2:50" ht="14.25" hidden="1" customHeight="1" outlineLevel="1">
      <c r="B91" s="460"/>
      <c r="C91" s="209">
        <v>5</v>
      </c>
      <c r="D91" s="212"/>
      <c r="E91" s="209"/>
      <c r="F91" s="209"/>
      <c r="G91" s="214"/>
      <c r="H91" s="501"/>
      <c r="I91" s="215"/>
      <c r="J91" s="215"/>
      <c r="K91" s="216"/>
      <c r="L91" s="502"/>
      <c r="M91" s="215"/>
      <c r="N91" s="460"/>
      <c r="O91" s="460"/>
      <c r="P91" s="209"/>
      <c r="Q91" s="209"/>
      <c r="R91" s="214"/>
      <c r="S91" s="211"/>
      <c r="T91" s="501"/>
      <c r="U91" s="209"/>
      <c r="V91" s="209"/>
      <c r="W91" s="214"/>
      <c r="X91" s="211"/>
      <c r="Y91" s="501"/>
      <c r="Z91" s="209"/>
      <c r="AA91" s="209"/>
      <c r="AB91" s="214"/>
      <c r="AC91" s="211"/>
      <c r="AD91" s="501"/>
      <c r="AE91" s="209"/>
      <c r="AF91" s="209"/>
      <c r="AG91" s="214"/>
      <c r="AH91" s="211"/>
      <c r="AI91" s="501"/>
      <c r="AJ91" s="209"/>
      <c r="AK91" s="209"/>
      <c r="AL91" s="214"/>
      <c r="AM91" s="211"/>
      <c r="AN91" s="501"/>
      <c r="AO91" s="209"/>
      <c r="AP91" s="209"/>
      <c r="AQ91" s="214"/>
      <c r="AR91" s="211"/>
      <c r="AS91" s="501"/>
      <c r="AT91" s="209"/>
      <c r="AU91" s="209"/>
      <c r="AV91" s="214"/>
      <c r="AW91" s="211"/>
      <c r="AX91" s="501"/>
    </row>
    <row r="92" spans="2:50" ht="14.25" hidden="1" customHeight="1" outlineLevel="1">
      <c r="B92" s="460"/>
      <c r="C92" s="209">
        <v>6</v>
      </c>
      <c r="D92" s="212"/>
      <c r="E92" s="209"/>
      <c r="F92" s="209"/>
      <c r="G92" s="214"/>
      <c r="H92" s="501"/>
      <c r="I92" s="215"/>
      <c r="J92" s="215"/>
      <c r="K92" s="216"/>
      <c r="L92" s="502"/>
      <c r="M92" s="215"/>
      <c r="N92" s="460"/>
      <c r="O92" s="460"/>
      <c r="P92" s="209"/>
      <c r="Q92" s="209"/>
      <c r="R92" s="214"/>
      <c r="S92" s="211"/>
      <c r="T92" s="501"/>
      <c r="U92" s="209"/>
      <c r="V92" s="209"/>
      <c r="W92" s="214"/>
      <c r="X92" s="211"/>
      <c r="Y92" s="501"/>
      <c r="Z92" s="209"/>
      <c r="AA92" s="209"/>
      <c r="AB92" s="214"/>
      <c r="AC92" s="211"/>
      <c r="AD92" s="501"/>
      <c r="AE92" s="209"/>
      <c r="AF92" s="209"/>
      <c r="AG92" s="214"/>
      <c r="AH92" s="211"/>
      <c r="AI92" s="501"/>
      <c r="AJ92" s="209"/>
      <c r="AK92" s="209"/>
      <c r="AL92" s="214"/>
      <c r="AM92" s="211"/>
      <c r="AN92" s="501"/>
      <c r="AO92" s="209"/>
      <c r="AP92" s="209"/>
      <c r="AQ92" s="214"/>
      <c r="AR92" s="211"/>
      <c r="AS92" s="501"/>
      <c r="AT92" s="209"/>
      <c r="AU92" s="209"/>
      <c r="AV92" s="214"/>
      <c r="AW92" s="211"/>
      <c r="AX92" s="501"/>
    </row>
    <row r="93" spans="2:50" ht="14.25" hidden="1" customHeight="1" outlineLevel="1">
      <c r="B93" s="460"/>
      <c r="C93" s="209">
        <v>7</v>
      </c>
      <c r="D93" s="212"/>
      <c r="E93" s="209"/>
      <c r="F93" s="209"/>
      <c r="G93" s="214"/>
      <c r="H93" s="501"/>
      <c r="I93" s="215"/>
      <c r="J93" s="215"/>
      <c r="K93" s="216"/>
      <c r="L93" s="502"/>
      <c r="M93" s="215"/>
      <c r="N93" s="460"/>
      <c r="O93" s="460"/>
      <c r="P93" s="209"/>
      <c r="Q93" s="209"/>
      <c r="R93" s="214"/>
      <c r="S93" s="211"/>
      <c r="T93" s="501"/>
      <c r="U93" s="209"/>
      <c r="V93" s="209"/>
      <c r="W93" s="214"/>
      <c r="X93" s="211"/>
      <c r="Y93" s="501"/>
      <c r="Z93" s="209"/>
      <c r="AA93" s="209"/>
      <c r="AB93" s="214"/>
      <c r="AC93" s="211"/>
      <c r="AD93" s="501"/>
      <c r="AE93" s="209"/>
      <c r="AF93" s="209"/>
      <c r="AG93" s="214"/>
      <c r="AH93" s="211"/>
      <c r="AI93" s="501"/>
      <c r="AJ93" s="209"/>
      <c r="AK93" s="209"/>
      <c r="AL93" s="214"/>
      <c r="AM93" s="211"/>
      <c r="AN93" s="501"/>
      <c r="AO93" s="209"/>
      <c r="AP93" s="209"/>
      <c r="AQ93" s="214"/>
      <c r="AR93" s="211"/>
      <c r="AS93" s="501"/>
      <c r="AT93" s="209"/>
      <c r="AU93" s="209"/>
      <c r="AV93" s="214"/>
      <c r="AW93" s="211"/>
      <c r="AX93" s="501"/>
    </row>
    <row r="94" spans="2:50" ht="14.25" hidden="1" customHeight="1" outlineLevel="1">
      <c r="B94" s="460"/>
      <c r="C94" s="209">
        <v>8</v>
      </c>
      <c r="D94" s="212"/>
      <c r="E94" s="209"/>
      <c r="F94" s="209"/>
      <c r="G94" s="214"/>
      <c r="H94" s="501"/>
      <c r="I94" s="215"/>
      <c r="J94" s="215"/>
      <c r="K94" s="216"/>
      <c r="L94" s="502"/>
      <c r="M94" s="215"/>
      <c r="N94" s="460"/>
      <c r="O94" s="460"/>
      <c r="P94" s="209"/>
      <c r="Q94" s="209"/>
      <c r="R94" s="214"/>
      <c r="S94" s="211"/>
      <c r="T94" s="501"/>
      <c r="U94" s="209"/>
      <c r="V94" s="209"/>
      <c r="W94" s="214"/>
      <c r="X94" s="211"/>
      <c r="Y94" s="501"/>
      <c r="Z94" s="209"/>
      <c r="AA94" s="209"/>
      <c r="AB94" s="214"/>
      <c r="AC94" s="211"/>
      <c r="AD94" s="501"/>
      <c r="AE94" s="209"/>
      <c r="AF94" s="209"/>
      <c r="AG94" s="214"/>
      <c r="AH94" s="211"/>
      <c r="AI94" s="501"/>
      <c r="AJ94" s="209"/>
      <c r="AK94" s="209"/>
      <c r="AL94" s="214"/>
      <c r="AM94" s="211"/>
      <c r="AN94" s="501"/>
      <c r="AO94" s="209"/>
      <c r="AP94" s="209"/>
      <c r="AQ94" s="214"/>
      <c r="AR94" s="211"/>
      <c r="AS94" s="501"/>
      <c r="AT94" s="209"/>
      <c r="AU94" s="209"/>
      <c r="AV94" s="214"/>
      <c r="AW94" s="211"/>
      <c r="AX94" s="501"/>
    </row>
    <row r="95" spans="2:50" ht="14.25" hidden="1" customHeight="1" outlineLevel="1">
      <c r="B95" s="460"/>
      <c r="C95" s="209">
        <v>9</v>
      </c>
      <c r="D95" s="212"/>
      <c r="E95" s="209"/>
      <c r="F95" s="209"/>
      <c r="G95" s="214"/>
      <c r="H95" s="501"/>
      <c r="I95" s="215"/>
      <c r="J95" s="215"/>
      <c r="K95" s="216"/>
      <c r="L95" s="502"/>
      <c r="M95" s="215"/>
      <c r="N95" s="460"/>
      <c r="O95" s="460"/>
      <c r="P95" s="209"/>
      <c r="Q95" s="209"/>
      <c r="R95" s="214"/>
      <c r="S95" s="211"/>
      <c r="T95" s="501"/>
      <c r="U95" s="209"/>
      <c r="V95" s="209"/>
      <c r="W95" s="214"/>
      <c r="X95" s="211"/>
      <c r="Y95" s="501"/>
      <c r="Z95" s="209"/>
      <c r="AA95" s="209"/>
      <c r="AB95" s="214"/>
      <c r="AC95" s="211"/>
      <c r="AD95" s="501"/>
      <c r="AE95" s="209"/>
      <c r="AF95" s="209"/>
      <c r="AG95" s="214"/>
      <c r="AH95" s="211"/>
      <c r="AI95" s="501"/>
      <c r="AJ95" s="209"/>
      <c r="AK95" s="209"/>
      <c r="AL95" s="214"/>
      <c r="AM95" s="211"/>
      <c r="AN95" s="501"/>
      <c r="AO95" s="209"/>
      <c r="AP95" s="209"/>
      <c r="AQ95" s="214"/>
      <c r="AR95" s="211"/>
      <c r="AS95" s="501"/>
      <c r="AT95" s="209"/>
      <c r="AU95" s="209"/>
      <c r="AV95" s="214"/>
      <c r="AW95" s="211"/>
      <c r="AX95" s="501"/>
    </row>
    <row r="96" spans="2:50" ht="14.25" hidden="1" customHeight="1" outlineLevel="1">
      <c r="B96" s="460"/>
      <c r="C96" s="209">
        <v>10</v>
      </c>
      <c r="D96" s="212"/>
      <c r="E96" s="209"/>
      <c r="F96" s="209"/>
      <c r="G96" s="214"/>
      <c r="H96" s="501"/>
      <c r="I96" s="215"/>
      <c r="J96" s="215"/>
      <c r="K96" s="216"/>
      <c r="L96" s="502"/>
      <c r="M96" s="215"/>
      <c r="N96" s="460"/>
      <c r="O96" s="460"/>
      <c r="P96" s="209"/>
      <c r="Q96" s="209"/>
      <c r="R96" s="214"/>
      <c r="S96" s="211"/>
      <c r="T96" s="501"/>
      <c r="U96" s="209"/>
      <c r="V96" s="209"/>
      <c r="W96" s="214"/>
      <c r="X96" s="211"/>
      <c r="Y96" s="501"/>
      <c r="Z96" s="209"/>
      <c r="AA96" s="209"/>
      <c r="AB96" s="214"/>
      <c r="AC96" s="211"/>
      <c r="AD96" s="501"/>
      <c r="AE96" s="209"/>
      <c r="AF96" s="209"/>
      <c r="AG96" s="214"/>
      <c r="AH96" s="211"/>
      <c r="AI96" s="501"/>
      <c r="AJ96" s="209"/>
      <c r="AK96" s="209"/>
      <c r="AL96" s="214"/>
      <c r="AM96" s="211"/>
      <c r="AN96" s="501"/>
      <c r="AO96" s="209"/>
      <c r="AP96" s="209"/>
      <c r="AQ96" s="214"/>
      <c r="AR96" s="211"/>
      <c r="AS96" s="501"/>
      <c r="AT96" s="209"/>
      <c r="AU96" s="209"/>
      <c r="AV96" s="214"/>
      <c r="AW96" s="211"/>
      <c r="AX96" s="501"/>
    </row>
    <row r="97" spans="2:50" ht="14.25" hidden="1" customHeight="1" outlineLevel="1">
      <c r="B97" s="460"/>
      <c r="C97" s="209">
        <v>11</v>
      </c>
      <c r="D97" s="212"/>
      <c r="E97" s="209"/>
      <c r="F97" s="209"/>
      <c r="G97" s="214"/>
      <c r="H97" s="501"/>
      <c r="I97" s="215"/>
      <c r="J97" s="215"/>
      <c r="K97" s="216"/>
      <c r="L97" s="502"/>
      <c r="M97" s="215"/>
      <c r="N97" s="460"/>
      <c r="O97" s="460"/>
      <c r="P97" s="209"/>
      <c r="Q97" s="209"/>
      <c r="R97" s="214"/>
      <c r="S97" s="211"/>
      <c r="T97" s="501"/>
      <c r="U97" s="209"/>
      <c r="V97" s="209"/>
      <c r="W97" s="214"/>
      <c r="X97" s="211"/>
      <c r="Y97" s="501"/>
      <c r="Z97" s="209"/>
      <c r="AA97" s="209"/>
      <c r="AB97" s="214"/>
      <c r="AC97" s="211"/>
      <c r="AD97" s="501"/>
      <c r="AE97" s="209"/>
      <c r="AF97" s="209"/>
      <c r="AG97" s="214"/>
      <c r="AH97" s="211"/>
      <c r="AI97" s="501"/>
      <c r="AJ97" s="209"/>
      <c r="AK97" s="209"/>
      <c r="AL97" s="214"/>
      <c r="AM97" s="211"/>
      <c r="AN97" s="501"/>
      <c r="AO97" s="209"/>
      <c r="AP97" s="209"/>
      <c r="AQ97" s="214"/>
      <c r="AR97" s="211"/>
      <c r="AS97" s="501"/>
      <c r="AT97" s="209"/>
      <c r="AU97" s="209"/>
      <c r="AV97" s="214"/>
      <c r="AW97" s="211"/>
      <c r="AX97" s="501"/>
    </row>
    <row r="98" spans="2:50" ht="14.25" hidden="1" customHeight="1" outlineLevel="1">
      <c r="B98" s="460"/>
      <c r="C98" s="209">
        <v>12</v>
      </c>
      <c r="D98" s="212"/>
      <c r="E98" s="209"/>
      <c r="F98" s="209"/>
      <c r="G98" s="214"/>
      <c r="H98" s="501"/>
      <c r="I98" s="215"/>
      <c r="J98" s="215"/>
      <c r="K98" s="216"/>
      <c r="L98" s="502"/>
      <c r="M98" s="215"/>
      <c r="N98" s="460"/>
      <c r="O98" s="460"/>
      <c r="P98" s="209"/>
      <c r="Q98" s="209"/>
      <c r="R98" s="214"/>
      <c r="S98" s="211"/>
      <c r="T98" s="501"/>
      <c r="U98" s="209"/>
      <c r="V98" s="209"/>
      <c r="W98" s="214"/>
      <c r="X98" s="211"/>
      <c r="Y98" s="501"/>
      <c r="Z98" s="209"/>
      <c r="AA98" s="209"/>
      <c r="AB98" s="214"/>
      <c r="AC98" s="211"/>
      <c r="AD98" s="501"/>
      <c r="AE98" s="209"/>
      <c r="AF98" s="209"/>
      <c r="AG98" s="214"/>
      <c r="AH98" s="211"/>
      <c r="AI98" s="501"/>
      <c r="AJ98" s="209"/>
      <c r="AK98" s="209"/>
      <c r="AL98" s="214"/>
      <c r="AM98" s="211"/>
      <c r="AN98" s="501"/>
      <c r="AO98" s="209"/>
      <c r="AP98" s="209"/>
      <c r="AQ98" s="214"/>
      <c r="AR98" s="211"/>
      <c r="AS98" s="501"/>
      <c r="AT98" s="209"/>
      <c r="AU98" s="209"/>
      <c r="AV98" s="214"/>
      <c r="AW98" s="211"/>
      <c r="AX98" s="501"/>
    </row>
    <row r="99" spans="2:50" ht="14.25" hidden="1" customHeight="1" outlineLevel="1">
      <c r="B99" s="460"/>
      <c r="C99" s="209">
        <v>13</v>
      </c>
      <c r="D99" s="212"/>
      <c r="E99" s="209"/>
      <c r="F99" s="209"/>
      <c r="G99" s="214"/>
      <c r="H99" s="501"/>
      <c r="I99" s="215"/>
      <c r="J99" s="215"/>
      <c r="K99" s="216"/>
      <c r="L99" s="502"/>
      <c r="M99" s="215"/>
      <c r="N99" s="460"/>
      <c r="O99" s="460"/>
      <c r="P99" s="209"/>
      <c r="Q99" s="209"/>
      <c r="R99" s="214"/>
      <c r="S99" s="211"/>
      <c r="T99" s="501"/>
      <c r="U99" s="209"/>
      <c r="V99" s="209"/>
      <c r="W99" s="214"/>
      <c r="X99" s="211"/>
      <c r="Y99" s="501"/>
      <c r="Z99" s="209"/>
      <c r="AA99" s="209"/>
      <c r="AB99" s="214"/>
      <c r="AC99" s="211"/>
      <c r="AD99" s="501"/>
      <c r="AE99" s="209"/>
      <c r="AF99" s="209"/>
      <c r="AG99" s="214"/>
      <c r="AH99" s="211"/>
      <c r="AI99" s="501"/>
      <c r="AJ99" s="209"/>
      <c r="AK99" s="209"/>
      <c r="AL99" s="214"/>
      <c r="AM99" s="211"/>
      <c r="AN99" s="501"/>
      <c r="AO99" s="209"/>
      <c r="AP99" s="209"/>
      <c r="AQ99" s="214"/>
      <c r="AR99" s="211"/>
      <c r="AS99" s="501"/>
      <c r="AT99" s="209"/>
      <c r="AU99" s="209"/>
      <c r="AV99" s="214"/>
      <c r="AW99" s="211"/>
      <c r="AX99" s="501"/>
    </row>
    <row r="100" spans="2:50" ht="14.25" hidden="1" customHeight="1" outlineLevel="1">
      <c r="B100" s="460"/>
      <c r="C100" s="209">
        <v>14</v>
      </c>
      <c r="D100" s="212"/>
      <c r="E100" s="209"/>
      <c r="F100" s="209"/>
      <c r="G100" s="214"/>
      <c r="H100" s="501"/>
      <c r="I100" s="215"/>
      <c r="J100" s="215"/>
      <c r="K100" s="216"/>
      <c r="L100" s="502"/>
      <c r="M100" s="215"/>
      <c r="N100" s="460"/>
      <c r="O100" s="460"/>
      <c r="P100" s="209"/>
      <c r="Q100" s="209"/>
      <c r="R100" s="214"/>
      <c r="S100" s="211"/>
      <c r="T100" s="501"/>
      <c r="U100" s="209"/>
      <c r="V100" s="209"/>
      <c r="W100" s="214"/>
      <c r="X100" s="211"/>
      <c r="Y100" s="501"/>
      <c r="Z100" s="209"/>
      <c r="AA100" s="209"/>
      <c r="AB100" s="214"/>
      <c r="AC100" s="211"/>
      <c r="AD100" s="501"/>
      <c r="AE100" s="209"/>
      <c r="AF100" s="209"/>
      <c r="AG100" s="214"/>
      <c r="AH100" s="211"/>
      <c r="AI100" s="501"/>
      <c r="AJ100" s="209"/>
      <c r="AK100" s="209"/>
      <c r="AL100" s="214"/>
      <c r="AM100" s="211"/>
      <c r="AN100" s="501"/>
      <c r="AO100" s="209"/>
      <c r="AP100" s="209"/>
      <c r="AQ100" s="214"/>
      <c r="AR100" s="211"/>
      <c r="AS100" s="501"/>
      <c r="AT100" s="209"/>
      <c r="AU100" s="209"/>
      <c r="AV100" s="214"/>
      <c r="AW100" s="211"/>
      <c r="AX100" s="501"/>
    </row>
    <row r="101" spans="2:50" ht="14.25" hidden="1" customHeight="1" outlineLevel="1">
      <c r="B101" s="460"/>
      <c r="C101" s="209">
        <v>15</v>
      </c>
      <c r="D101" s="212"/>
      <c r="E101" s="209"/>
      <c r="F101" s="209"/>
      <c r="G101" s="214"/>
      <c r="H101" s="501"/>
      <c r="I101" s="215"/>
      <c r="J101" s="215"/>
      <c r="K101" s="216"/>
      <c r="L101" s="502"/>
      <c r="M101" s="215"/>
      <c r="N101" s="460"/>
      <c r="O101" s="460"/>
      <c r="P101" s="209"/>
      <c r="Q101" s="213"/>
      <c r="R101" s="214"/>
      <c r="S101" s="211"/>
      <c r="T101" s="501"/>
      <c r="U101" s="209"/>
      <c r="V101" s="209"/>
      <c r="W101" s="214"/>
      <c r="X101" s="211"/>
      <c r="Y101" s="501"/>
      <c r="Z101" s="209"/>
      <c r="AA101" s="209"/>
      <c r="AB101" s="214"/>
      <c r="AC101" s="211"/>
      <c r="AD101" s="501"/>
      <c r="AE101" s="209"/>
      <c r="AF101" s="209"/>
      <c r="AG101" s="214"/>
      <c r="AH101" s="211"/>
      <c r="AI101" s="501"/>
      <c r="AJ101" s="209"/>
      <c r="AK101" s="209"/>
      <c r="AL101" s="214"/>
      <c r="AM101" s="211"/>
      <c r="AN101" s="501"/>
      <c r="AO101" s="209"/>
      <c r="AP101" s="209"/>
      <c r="AQ101" s="214"/>
      <c r="AR101" s="211"/>
      <c r="AS101" s="501"/>
      <c r="AT101" s="209"/>
      <c r="AU101" s="209"/>
      <c r="AV101" s="214"/>
      <c r="AW101" s="211"/>
      <c r="AX101" s="501"/>
    </row>
    <row r="102" spans="2:50" ht="14.25" customHeight="1" collapsed="1">
      <c r="B102" s="552" t="s">
        <v>203</v>
      </c>
      <c r="C102" s="503"/>
      <c r="D102" s="503"/>
      <c r="E102" s="503"/>
      <c r="F102" s="503"/>
      <c r="G102" s="503"/>
      <c r="H102" s="503"/>
      <c r="I102" s="503"/>
      <c r="J102" s="503"/>
      <c r="K102" s="503"/>
      <c r="L102" s="503"/>
      <c r="M102" s="504"/>
      <c r="N102" s="521" t="s">
        <v>128</v>
      </c>
      <c r="O102" s="521" t="s">
        <v>77</v>
      </c>
      <c r="P102" s="559">
        <f>AT82+1</f>
        <v>45902</v>
      </c>
      <c r="Q102" s="560"/>
      <c r="R102" s="560"/>
      <c r="S102" s="560"/>
      <c r="T102" s="560"/>
      <c r="U102" s="561">
        <f>P102+1</f>
        <v>45903</v>
      </c>
      <c r="V102" s="562"/>
      <c r="W102" s="562"/>
      <c r="X102" s="562"/>
      <c r="Y102" s="562"/>
      <c r="Z102" s="559">
        <f t="shared" ref="Z102" si="78">U102+1</f>
        <v>45904</v>
      </c>
      <c r="AA102" s="560"/>
      <c r="AB102" s="560"/>
      <c r="AC102" s="560"/>
      <c r="AD102" s="560"/>
      <c r="AE102" s="561">
        <f t="shared" ref="AE102" si="79">Z102+1</f>
        <v>45905</v>
      </c>
      <c r="AF102" s="562"/>
      <c r="AG102" s="562"/>
      <c r="AH102" s="562"/>
      <c r="AI102" s="562"/>
      <c r="AJ102" s="563">
        <f t="shared" ref="AJ102" si="80">AE102+1</f>
        <v>45906</v>
      </c>
      <c r="AK102" s="564"/>
      <c r="AL102" s="564"/>
      <c r="AM102" s="564"/>
      <c r="AN102" s="565"/>
      <c r="AO102" s="561">
        <f t="shared" ref="AO102" si="81">AJ102+1</f>
        <v>45907</v>
      </c>
      <c r="AP102" s="562"/>
      <c r="AQ102" s="562"/>
      <c r="AR102" s="562"/>
      <c r="AS102" s="562"/>
      <c r="AT102" s="563">
        <f t="shared" ref="AT102" si="82">AO102+1</f>
        <v>45908</v>
      </c>
      <c r="AU102" s="564"/>
      <c r="AV102" s="564"/>
      <c r="AW102" s="564"/>
      <c r="AX102" s="565"/>
    </row>
    <row r="103" spans="2:50" ht="14.25" customHeight="1">
      <c r="B103" s="505"/>
      <c r="C103" s="505"/>
      <c r="D103" s="505"/>
      <c r="E103" s="505"/>
      <c r="F103" s="505"/>
      <c r="G103" s="505"/>
      <c r="H103" s="505"/>
      <c r="I103" s="505"/>
      <c r="J103" s="505"/>
      <c r="K103" s="505"/>
      <c r="L103" s="505"/>
      <c r="M103" s="506"/>
      <c r="N103" s="523"/>
      <c r="O103" s="523"/>
      <c r="P103" s="566">
        <f>P102</f>
        <v>45902</v>
      </c>
      <c r="Q103" s="566"/>
      <c r="R103" s="566"/>
      <c r="S103" s="566"/>
      <c r="T103" s="566"/>
      <c r="U103" s="567">
        <f>U102</f>
        <v>45903</v>
      </c>
      <c r="V103" s="567"/>
      <c r="W103" s="567"/>
      <c r="X103" s="567"/>
      <c r="Y103" s="567"/>
      <c r="Z103" s="566">
        <f t="shared" ref="Z103" si="83">Z102</f>
        <v>45904</v>
      </c>
      <c r="AA103" s="566"/>
      <c r="AB103" s="566"/>
      <c r="AC103" s="566"/>
      <c r="AD103" s="566"/>
      <c r="AE103" s="567">
        <f t="shared" ref="AE103" si="84">AE102</f>
        <v>45905</v>
      </c>
      <c r="AF103" s="567"/>
      <c r="AG103" s="567"/>
      <c r="AH103" s="567"/>
      <c r="AI103" s="567"/>
      <c r="AJ103" s="568">
        <f t="shared" ref="AJ103" si="85">AJ102</f>
        <v>45906</v>
      </c>
      <c r="AK103" s="569"/>
      <c r="AL103" s="569"/>
      <c r="AM103" s="569"/>
      <c r="AN103" s="570"/>
      <c r="AO103" s="567">
        <f t="shared" ref="AO103" si="86">AO102</f>
        <v>45907</v>
      </c>
      <c r="AP103" s="567"/>
      <c r="AQ103" s="567"/>
      <c r="AR103" s="567"/>
      <c r="AS103" s="567"/>
      <c r="AT103" s="568">
        <f t="shared" ref="AT103" si="87">AT102</f>
        <v>45908</v>
      </c>
      <c r="AU103" s="569"/>
      <c r="AV103" s="569"/>
      <c r="AW103" s="569"/>
      <c r="AX103" s="570"/>
    </row>
    <row r="104" spans="2:50" ht="14.25" customHeight="1">
      <c r="B104" s="460" t="s">
        <v>129</v>
      </c>
      <c r="C104" s="460" t="s">
        <v>130</v>
      </c>
      <c r="D104" s="460"/>
      <c r="E104" s="460" t="s">
        <v>131</v>
      </c>
      <c r="F104" s="460"/>
      <c r="G104" s="460"/>
      <c r="H104" s="460" t="s">
        <v>132</v>
      </c>
      <c r="I104" s="499" t="s">
        <v>133</v>
      </c>
      <c r="J104" s="499"/>
      <c r="K104" s="499"/>
      <c r="L104" s="499" t="s">
        <v>132</v>
      </c>
      <c r="M104" s="499" t="s">
        <v>134</v>
      </c>
      <c r="N104" s="460"/>
      <c r="O104" s="460" t="s">
        <v>135</v>
      </c>
      <c r="P104" s="460" t="s">
        <v>136</v>
      </c>
      <c r="Q104" s="460"/>
      <c r="R104" s="460"/>
      <c r="S104" s="460"/>
      <c r="T104" s="460" t="s">
        <v>132</v>
      </c>
      <c r="U104" s="460" t="s">
        <v>136</v>
      </c>
      <c r="V104" s="460"/>
      <c r="W104" s="460"/>
      <c r="X104" s="460"/>
      <c r="Y104" s="460" t="s">
        <v>132</v>
      </c>
      <c r="Z104" s="460" t="s">
        <v>136</v>
      </c>
      <c r="AA104" s="460"/>
      <c r="AB104" s="460"/>
      <c r="AC104" s="460"/>
      <c r="AD104" s="460" t="s">
        <v>132</v>
      </c>
      <c r="AE104" s="460" t="s">
        <v>136</v>
      </c>
      <c r="AF104" s="460"/>
      <c r="AG104" s="460"/>
      <c r="AH104" s="460"/>
      <c r="AI104" s="460" t="s">
        <v>132</v>
      </c>
      <c r="AJ104" s="460" t="s">
        <v>136</v>
      </c>
      <c r="AK104" s="460"/>
      <c r="AL104" s="460"/>
      <c r="AM104" s="460"/>
      <c r="AN104" s="460" t="s">
        <v>132</v>
      </c>
      <c r="AO104" s="460" t="s">
        <v>136</v>
      </c>
      <c r="AP104" s="460"/>
      <c r="AQ104" s="460"/>
      <c r="AR104" s="460"/>
      <c r="AS104" s="460" t="s">
        <v>132</v>
      </c>
      <c r="AT104" s="460" t="s">
        <v>136</v>
      </c>
      <c r="AU104" s="460"/>
      <c r="AV104" s="460"/>
      <c r="AW104" s="460"/>
      <c r="AX104" s="460" t="s">
        <v>132</v>
      </c>
    </row>
    <row r="105" spans="2:50" ht="14.25" customHeight="1">
      <c r="B105" s="460"/>
      <c r="C105" s="460"/>
      <c r="D105" s="460"/>
      <c r="E105" s="460" t="s">
        <v>137</v>
      </c>
      <c r="F105" s="460"/>
      <c r="G105" s="460"/>
      <c r="H105" s="460"/>
      <c r="I105" s="499" t="s">
        <v>137</v>
      </c>
      <c r="J105" s="499"/>
      <c r="K105" s="499"/>
      <c r="L105" s="499"/>
      <c r="M105" s="499"/>
      <c r="N105" s="460"/>
      <c r="O105" s="460"/>
      <c r="P105" s="460" t="s">
        <v>138</v>
      </c>
      <c r="Q105" s="460"/>
      <c r="R105" s="460"/>
      <c r="S105" s="460"/>
      <c r="T105" s="460"/>
      <c r="U105" s="460" t="s">
        <v>138</v>
      </c>
      <c r="V105" s="460"/>
      <c r="W105" s="460"/>
      <c r="X105" s="460"/>
      <c r="Y105" s="460"/>
      <c r="Z105" s="460" t="s">
        <v>138</v>
      </c>
      <c r="AA105" s="460"/>
      <c r="AB105" s="460"/>
      <c r="AC105" s="460"/>
      <c r="AD105" s="460"/>
      <c r="AE105" s="460" t="s">
        <v>138</v>
      </c>
      <c r="AF105" s="460"/>
      <c r="AG105" s="460"/>
      <c r="AH105" s="460"/>
      <c r="AI105" s="460"/>
      <c r="AJ105" s="460" t="s">
        <v>138</v>
      </c>
      <c r="AK105" s="460"/>
      <c r="AL105" s="460"/>
      <c r="AM105" s="460"/>
      <c r="AN105" s="460"/>
      <c r="AO105" s="460" t="s">
        <v>138</v>
      </c>
      <c r="AP105" s="460"/>
      <c r="AQ105" s="460"/>
      <c r="AR105" s="460"/>
      <c r="AS105" s="460"/>
      <c r="AT105" s="460" t="s">
        <v>138</v>
      </c>
      <c r="AU105" s="460"/>
      <c r="AV105" s="460"/>
      <c r="AW105" s="460"/>
      <c r="AX105" s="460"/>
    </row>
    <row r="106" spans="2:50" ht="14.25" customHeight="1">
      <c r="B106" s="460"/>
      <c r="C106" s="460"/>
      <c r="D106" s="460"/>
      <c r="E106" s="209" t="s">
        <v>139</v>
      </c>
      <c r="F106" s="209" t="s">
        <v>140</v>
      </c>
      <c r="G106" s="209" t="s">
        <v>141</v>
      </c>
      <c r="H106" s="460"/>
      <c r="I106" s="210" t="s">
        <v>139</v>
      </c>
      <c r="J106" s="210" t="s">
        <v>140</v>
      </c>
      <c r="K106" s="210" t="s">
        <v>141</v>
      </c>
      <c r="L106" s="499"/>
      <c r="M106" s="499"/>
      <c r="N106" s="460"/>
      <c r="O106" s="460"/>
      <c r="P106" s="209" t="s">
        <v>139</v>
      </c>
      <c r="Q106" s="209" t="s">
        <v>140</v>
      </c>
      <c r="R106" s="209" t="s">
        <v>141</v>
      </c>
      <c r="S106" s="211" t="s">
        <v>134</v>
      </c>
      <c r="T106" s="460"/>
      <c r="U106" s="209" t="s">
        <v>139</v>
      </c>
      <c r="V106" s="209" t="s">
        <v>140</v>
      </c>
      <c r="W106" s="209" t="s">
        <v>141</v>
      </c>
      <c r="X106" s="211" t="s">
        <v>134</v>
      </c>
      <c r="Y106" s="460"/>
      <c r="Z106" s="209" t="s">
        <v>139</v>
      </c>
      <c r="AA106" s="209" t="s">
        <v>140</v>
      </c>
      <c r="AB106" s="209" t="s">
        <v>141</v>
      </c>
      <c r="AC106" s="211" t="s">
        <v>134</v>
      </c>
      <c r="AD106" s="460"/>
      <c r="AE106" s="209" t="s">
        <v>139</v>
      </c>
      <c r="AF106" s="209" t="s">
        <v>140</v>
      </c>
      <c r="AG106" s="209" t="s">
        <v>141</v>
      </c>
      <c r="AH106" s="211" t="s">
        <v>134</v>
      </c>
      <c r="AI106" s="460"/>
      <c r="AJ106" s="209" t="s">
        <v>139</v>
      </c>
      <c r="AK106" s="209" t="s">
        <v>140</v>
      </c>
      <c r="AL106" s="209" t="s">
        <v>141</v>
      </c>
      <c r="AM106" s="211" t="s">
        <v>134</v>
      </c>
      <c r="AN106" s="460"/>
      <c r="AO106" s="209" t="s">
        <v>139</v>
      </c>
      <c r="AP106" s="209" t="s">
        <v>140</v>
      </c>
      <c r="AQ106" s="209" t="s">
        <v>141</v>
      </c>
      <c r="AR106" s="211" t="s">
        <v>134</v>
      </c>
      <c r="AS106" s="460"/>
      <c r="AT106" s="209" t="s">
        <v>139</v>
      </c>
      <c r="AU106" s="209" t="s">
        <v>140</v>
      </c>
      <c r="AV106" s="209" t="s">
        <v>141</v>
      </c>
      <c r="AW106" s="211" t="s">
        <v>134</v>
      </c>
      <c r="AX106" s="460"/>
    </row>
    <row r="107" spans="2:50" ht="14.25" customHeight="1">
      <c r="B107" s="460" t="s">
        <v>286</v>
      </c>
      <c r="C107" s="209">
        <v>1</v>
      </c>
      <c r="D107" s="212" t="s">
        <v>285</v>
      </c>
      <c r="E107" s="209">
        <v>24</v>
      </c>
      <c r="F107" s="209">
        <v>2000</v>
      </c>
      <c r="G107" s="214">
        <f t="shared" ref="G107" si="88">F107/E107</f>
        <v>83.333333333333329</v>
      </c>
      <c r="H107" s="501">
        <f>AVERAGE(F107:F121)</f>
        <v>2000</v>
      </c>
      <c r="I107" s="215">
        <f>AVERAGE(P107,U107,Z107,AE107,AJ107,AO107,AT107)</f>
        <v>24</v>
      </c>
      <c r="J107" s="215">
        <f>AVERAGE(Q107,V107,AA107,AF107,AK107,AP107,AU107)</f>
        <v>1719.9083481040975</v>
      </c>
      <c r="K107" s="216">
        <f>AVERAGE(R107,W107,AB107,AG107,AL107,AQ107,AV107)</f>
        <v>71.662847837670725</v>
      </c>
      <c r="L107" s="502">
        <f>IFERROR(AVERAGE(K107:K121),"-")</f>
        <v>71.662847837670725</v>
      </c>
      <c r="M107" s="215">
        <f>RANK(K107, K$107:$K$121)</f>
        <v>1</v>
      </c>
      <c r="N107" s="460"/>
      <c r="O107" s="460"/>
      <c r="P107" s="213">
        <v>24</v>
      </c>
      <c r="Q107" s="213">
        <v>1717.4625801853167</v>
      </c>
      <c r="R107" s="214">
        <f t="shared" ref="R107" si="89">Q107/P107</f>
        <v>71.560940841054858</v>
      </c>
      <c r="S107" s="211">
        <f>RANK(R107, R$107:R$121)</f>
        <v>1</v>
      </c>
      <c r="T107" s="501">
        <f>AVERAGE(R107:R121)</f>
        <v>71.560940841054858</v>
      </c>
      <c r="U107" s="213">
        <v>24</v>
      </c>
      <c r="V107" s="213">
        <v>1718.1818181818192</v>
      </c>
      <c r="W107" s="214">
        <f t="shared" ref="W107" si="90">V107/U107</f>
        <v>71.590909090909136</v>
      </c>
      <c r="X107" s="211">
        <f>RANK(W107, W$107:W$121)</f>
        <v>1</v>
      </c>
      <c r="Y107" s="501">
        <f>AVERAGE(W107:W121)</f>
        <v>71.590909090909136</v>
      </c>
      <c r="Z107" s="213">
        <v>24</v>
      </c>
      <c r="AA107" s="213">
        <v>1718.1600638128175</v>
      </c>
      <c r="AB107" s="214">
        <f t="shared" ref="AB107" si="91">AA107/Z107</f>
        <v>71.590002658867391</v>
      </c>
      <c r="AC107" s="211">
        <f>RANK(AB107, AB$107:AB$121)</f>
        <v>1</v>
      </c>
      <c r="AD107" s="501">
        <f>AVERAGE(AB107:AB121)</f>
        <v>71.590002658867391</v>
      </c>
      <c r="AE107" s="213">
        <v>24</v>
      </c>
      <c r="AF107" s="213">
        <v>1720.8668730650156</v>
      </c>
      <c r="AG107" s="214">
        <f t="shared" ref="AG107" si="92">AF107/AE107</f>
        <v>71.702786377708989</v>
      </c>
      <c r="AH107" s="211">
        <f>RANK(AG107, AG$107:AG$121)</f>
        <v>1</v>
      </c>
      <c r="AI107" s="501">
        <f>AVERAGE(AG107:AG121)</f>
        <v>71.702786377708989</v>
      </c>
      <c r="AJ107" s="213">
        <v>24</v>
      </c>
      <c r="AK107" s="213">
        <v>1721.107266435986</v>
      </c>
      <c r="AL107" s="214">
        <f t="shared" ref="AL107" si="93">AK107/AJ107</f>
        <v>71.712802768166085</v>
      </c>
      <c r="AM107" s="211">
        <f>RANK(AL107, AL$107:AL$121)</f>
        <v>1</v>
      </c>
      <c r="AN107" s="501">
        <f>AVERAGE(AL107:AL121)</f>
        <v>71.712802768166085</v>
      </c>
      <c r="AO107" s="213">
        <v>24</v>
      </c>
      <c r="AP107" s="213">
        <v>1721.5596330275237</v>
      </c>
      <c r="AQ107" s="214">
        <f t="shared" ref="AQ107" si="94">AP107/AO107</f>
        <v>71.731651376146814</v>
      </c>
      <c r="AR107" s="211">
        <f>RANK(AQ107, AQ$107:AQ$121)</f>
        <v>1</v>
      </c>
      <c r="AS107" s="501">
        <f>AVERAGE(AQ107:AQ121)</f>
        <v>71.731651376146814</v>
      </c>
      <c r="AT107" s="213">
        <v>24</v>
      </c>
      <c r="AU107" s="213">
        <v>1722.0202020202034</v>
      </c>
      <c r="AV107" s="214">
        <f t="shared" ref="AV107" si="95">AU107/AT107</f>
        <v>71.750841750841815</v>
      </c>
      <c r="AW107" s="211">
        <f>RANK(AV107, AV$107:AV$121)</f>
        <v>1</v>
      </c>
      <c r="AX107" s="501">
        <f>AVERAGE(AV107:AV121)</f>
        <v>71.750841750841815</v>
      </c>
    </row>
    <row r="108" spans="2:50" ht="14.25" customHeight="1">
      <c r="B108" s="460"/>
      <c r="C108" s="209">
        <v>2</v>
      </c>
      <c r="D108" s="212"/>
      <c r="E108" s="209"/>
      <c r="F108" s="209"/>
      <c r="G108" s="214"/>
      <c r="H108" s="501"/>
      <c r="I108" s="215"/>
      <c r="J108" s="215"/>
      <c r="K108" s="216"/>
      <c r="L108" s="502"/>
      <c r="M108" s="215"/>
      <c r="N108" s="460"/>
      <c r="O108" s="460"/>
      <c r="P108" s="209"/>
      <c r="Q108" s="209"/>
      <c r="R108" s="214"/>
      <c r="S108" s="211"/>
      <c r="T108" s="501"/>
      <c r="U108" s="209"/>
      <c r="V108" s="209"/>
      <c r="W108" s="214"/>
      <c r="X108" s="211"/>
      <c r="Y108" s="501"/>
      <c r="Z108" s="209"/>
      <c r="AA108" s="209"/>
      <c r="AB108" s="214"/>
      <c r="AC108" s="211"/>
      <c r="AD108" s="501"/>
      <c r="AE108" s="209"/>
      <c r="AF108" s="209"/>
      <c r="AG108" s="214"/>
      <c r="AH108" s="211"/>
      <c r="AI108" s="501"/>
      <c r="AJ108" s="209"/>
      <c r="AK108" s="209"/>
      <c r="AL108" s="214"/>
      <c r="AM108" s="211"/>
      <c r="AN108" s="501"/>
      <c r="AO108" s="209"/>
      <c r="AP108" s="209"/>
      <c r="AQ108" s="214"/>
      <c r="AR108" s="211"/>
      <c r="AS108" s="501"/>
      <c r="AT108" s="209"/>
      <c r="AU108" s="209"/>
      <c r="AV108" s="214"/>
      <c r="AW108" s="211"/>
      <c r="AX108" s="501"/>
    </row>
    <row r="109" spans="2:50" ht="14.25" customHeight="1">
      <c r="B109" s="460"/>
      <c r="C109" s="209">
        <v>3</v>
      </c>
      <c r="D109" s="212"/>
      <c r="E109" s="209"/>
      <c r="F109" s="209"/>
      <c r="G109" s="214"/>
      <c r="H109" s="501"/>
      <c r="I109" s="215"/>
      <c r="J109" s="215"/>
      <c r="K109" s="216"/>
      <c r="L109" s="502"/>
      <c r="M109" s="215"/>
      <c r="N109" s="460"/>
      <c r="O109" s="460"/>
      <c r="P109" s="209"/>
      <c r="Q109" s="209"/>
      <c r="R109" s="214"/>
      <c r="S109" s="211"/>
      <c r="T109" s="501"/>
      <c r="U109" s="209"/>
      <c r="V109" s="209"/>
      <c r="W109" s="214"/>
      <c r="X109" s="211"/>
      <c r="Y109" s="501"/>
      <c r="Z109" s="209"/>
      <c r="AA109" s="209"/>
      <c r="AB109" s="214"/>
      <c r="AC109" s="211"/>
      <c r="AD109" s="501"/>
      <c r="AE109" s="209"/>
      <c r="AF109" s="209"/>
      <c r="AG109" s="214"/>
      <c r="AH109" s="211"/>
      <c r="AI109" s="501"/>
      <c r="AJ109" s="209"/>
      <c r="AK109" s="209"/>
      <c r="AL109" s="214"/>
      <c r="AM109" s="211"/>
      <c r="AN109" s="501"/>
      <c r="AO109" s="209"/>
      <c r="AP109" s="209"/>
      <c r="AQ109" s="214"/>
      <c r="AR109" s="211"/>
      <c r="AS109" s="501"/>
      <c r="AT109" s="209"/>
      <c r="AU109" s="209"/>
      <c r="AV109" s="214"/>
      <c r="AW109" s="211"/>
      <c r="AX109" s="501"/>
    </row>
    <row r="110" spans="2:50" ht="14.25" customHeight="1">
      <c r="B110" s="460"/>
      <c r="C110" s="209">
        <v>4</v>
      </c>
      <c r="D110" s="212"/>
      <c r="E110" s="209"/>
      <c r="F110" s="209"/>
      <c r="G110" s="214"/>
      <c r="H110" s="501"/>
      <c r="I110" s="215"/>
      <c r="J110" s="215"/>
      <c r="K110" s="216"/>
      <c r="L110" s="502"/>
      <c r="M110" s="215"/>
      <c r="N110" s="460"/>
      <c r="O110" s="460"/>
      <c r="P110" s="209"/>
      <c r="Q110" s="209"/>
      <c r="R110" s="214"/>
      <c r="S110" s="211"/>
      <c r="T110" s="501"/>
      <c r="U110" s="209"/>
      <c r="V110" s="209"/>
      <c r="W110" s="214"/>
      <c r="X110" s="211"/>
      <c r="Y110" s="501"/>
      <c r="Z110" s="209"/>
      <c r="AA110" s="209"/>
      <c r="AB110" s="214"/>
      <c r="AC110" s="211"/>
      <c r="AD110" s="501"/>
      <c r="AE110" s="209"/>
      <c r="AF110" s="209"/>
      <c r="AG110" s="214"/>
      <c r="AH110" s="211"/>
      <c r="AI110" s="501"/>
      <c r="AJ110" s="209"/>
      <c r="AK110" s="209"/>
      <c r="AL110" s="214"/>
      <c r="AM110" s="211"/>
      <c r="AN110" s="501"/>
      <c r="AO110" s="209"/>
      <c r="AP110" s="209"/>
      <c r="AQ110" s="214"/>
      <c r="AR110" s="211"/>
      <c r="AS110" s="501"/>
      <c r="AT110" s="209"/>
      <c r="AU110" s="209"/>
      <c r="AV110" s="214"/>
      <c r="AW110" s="211"/>
      <c r="AX110" s="501"/>
    </row>
    <row r="111" spans="2:50" ht="14.25" customHeight="1">
      <c r="B111" s="460"/>
      <c r="C111" s="209">
        <v>5</v>
      </c>
      <c r="D111" s="212"/>
      <c r="E111" s="209"/>
      <c r="F111" s="209"/>
      <c r="G111" s="214"/>
      <c r="H111" s="501"/>
      <c r="I111" s="215"/>
      <c r="J111" s="215"/>
      <c r="K111" s="216"/>
      <c r="L111" s="502"/>
      <c r="M111" s="215"/>
      <c r="N111" s="460"/>
      <c r="O111" s="460"/>
      <c r="P111" s="209"/>
      <c r="Q111" s="209"/>
      <c r="R111" s="214"/>
      <c r="S111" s="211"/>
      <c r="T111" s="501"/>
      <c r="U111" s="209"/>
      <c r="V111" s="209"/>
      <c r="W111" s="214"/>
      <c r="X111" s="211"/>
      <c r="Y111" s="501"/>
      <c r="Z111" s="209"/>
      <c r="AA111" s="209"/>
      <c r="AB111" s="214"/>
      <c r="AC111" s="211"/>
      <c r="AD111" s="501"/>
      <c r="AE111" s="209"/>
      <c r="AF111" s="209"/>
      <c r="AG111" s="214"/>
      <c r="AH111" s="211"/>
      <c r="AI111" s="501"/>
      <c r="AJ111" s="209"/>
      <c r="AK111" s="209"/>
      <c r="AL111" s="214"/>
      <c r="AM111" s="211"/>
      <c r="AN111" s="501"/>
      <c r="AO111" s="209"/>
      <c r="AP111" s="209"/>
      <c r="AQ111" s="214"/>
      <c r="AR111" s="211"/>
      <c r="AS111" s="501"/>
      <c r="AT111" s="209"/>
      <c r="AU111" s="209"/>
      <c r="AV111" s="214"/>
      <c r="AW111" s="211"/>
      <c r="AX111" s="501"/>
    </row>
    <row r="112" spans="2:50" ht="14.25" customHeight="1">
      <c r="B112" s="460"/>
      <c r="C112" s="209">
        <v>6</v>
      </c>
      <c r="D112" s="212"/>
      <c r="E112" s="209"/>
      <c r="F112" s="209"/>
      <c r="G112" s="214"/>
      <c r="H112" s="501"/>
      <c r="I112" s="215"/>
      <c r="J112" s="215"/>
      <c r="K112" s="216"/>
      <c r="L112" s="502"/>
      <c r="M112" s="215"/>
      <c r="N112" s="460"/>
      <c r="O112" s="460"/>
      <c r="P112" s="209"/>
      <c r="Q112" s="209"/>
      <c r="R112" s="214"/>
      <c r="S112" s="211"/>
      <c r="T112" s="501"/>
      <c r="U112" s="209"/>
      <c r="V112" s="209"/>
      <c r="W112" s="214"/>
      <c r="X112" s="211"/>
      <c r="Y112" s="501"/>
      <c r="Z112" s="209"/>
      <c r="AA112" s="209"/>
      <c r="AB112" s="214"/>
      <c r="AC112" s="211"/>
      <c r="AD112" s="501"/>
      <c r="AE112" s="209"/>
      <c r="AF112" s="209"/>
      <c r="AG112" s="214"/>
      <c r="AH112" s="211"/>
      <c r="AI112" s="501"/>
      <c r="AJ112" s="209"/>
      <c r="AK112" s="209"/>
      <c r="AL112" s="214"/>
      <c r="AM112" s="211"/>
      <c r="AN112" s="501"/>
      <c r="AO112" s="209"/>
      <c r="AP112" s="209"/>
      <c r="AQ112" s="214"/>
      <c r="AR112" s="211"/>
      <c r="AS112" s="501"/>
      <c r="AT112" s="209"/>
      <c r="AU112" s="209"/>
      <c r="AV112" s="214"/>
      <c r="AW112" s="211"/>
      <c r="AX112" s="501"/>
    </row>
    <row r="113" spans="2:50" ht="14.25" customHeight="1">
      <c r="B113" s="460"/>
      <c r="C113" s="209">
        <v>7</v>
      </c>
      <c r="D113" s="212"/>
      <c r="E113" s="209"/>
      <c r="F113" s="209"/>
      <c r="G113" s="214"/>
      <c r="H113" s="501"/>
      <c r="I113" s="215"/>
      <c r="J113" s="215"/>
      <c r="K113" s="216"/>
      <c r="L113" s="502"/>
      <c r="M113" s="215"/>
      <c r="N113" s="460"/>
      <c r="O113" s="460"/>
      <c r="P113" s="209"/>
      <c r="Q113" s="209"/>
      <c r="R113" s="214"/>
      <c r="S113" s="211"/>
      <c r="T113" s="501"/>
      <c r="U113" s="209"/>
      <c r="V113" s="209"/>
      <c r="W113" s="214"/>
      <c r="X113" s="211"/>
      <c r="Y113" s="501"/>
      <c r="Z113" s="209"/>
      <c r="AA113" s="209"/>
      <c r="AB113" s="214"/>
      <c r="AC113" s="211"/>
      <c r="AD113" s="501"/>
      <c r="AE113" s="209"/>
      <c r="AF113" s="209"/>
      <c r="AG113" s="214"/>
      <c r="AH113" s="211"/>
      <c r="AI113" s="501"/>
      <c r="AJ113" s="209"/>
      <c r="AK113" s="209"/>
      <c r="AL113" s="214"/>
      <c r="AM113" s="211"/>
      <c r="AN113" s="501"/>
      <c r="AO113" s="209"/>
      <c r="AP113" s="209"/>
      <c r="AQ113" s="214"/>
      <c r="AR113" s="211"/>
      <c r="AS113" s="501"/>
      <c r="AT113" s="209"/>
      <c r="AU113" s="209"/>
      <c r="AV113" s="214"/>
      <c r="AW113" s="211"/>
      <c r="AX113" s="501"/>
    </row>
    <row r="114" spans="2:50" ht="14.25" customHeight="1">
      <c r="B114" s="460"/>
      <c r="C114" s="209">
        <v>8</v>
      </c>
      <c r="D114" s="212"/>
      <c r="E114" s="209"/>
      <c r="F114" s="209"/>
      <c r="G114" s="214"/>
      <c r="H114" s="501"/>
      <c r="I114" s="215"/>
      <c r="J114" s="215"/>
      <c r="K114" s="216"/>
      <c r="L114" s="502"/>
      <c r="M114" s="215"/>
      <c r="N114" s="460"/>
      <c r="O114" s="460"/>
      <c r="P114" s="209"/>
      <c r="Q114" s="209"/>
      <c r="R114" s="214"/>
      <c r="S114" s="211"/>
      <c r="T114" s="501"/>
      <c r="U114" s="209"/>
      <c r="V114" s="209"/>
      <c r="W114" s="214"/>
      <c r="X114" s="211"/>
      <c r="Y114" s="501"/>
      <c r="Z114" s="209"/>
      <c r="AA114" s="209"/>
      <c r="AB114" s="214"/>
      <c r="AC114" s="211"/>
      <c r="AD114" s="501"/>
      <c r="AE114" s="209"/>
      <c r="AF114" s="209"/>
      <c r="AG114" s="214"/>
      <c r="AH114" s="211"/>
      <c r="AI114" s="501"/>
      <c r="AJ114" s="209"/>
      <c r="AK114" s="209"/>
      <c r="AL114" s="214"/>
      <c r="AM114" s="211"/>
      <c r="AN114" s="501"/>
      <c r="AO114" s="209"/>
      <c r="AP114" s="209"/>
      <c r="AQ114" s="214"/>
      <c r="AR114" s="211"/>
      <c r="AS114" s="501"/>
      <c r="AT114" s="209"/>
      <c r="AU114" s="209"/>
      <c r="AV114" s="214"/>
      <c r="AW114" s="211"/>
      <c r="AX114" s="501"/>
    </row>
    <row r="115" spans="2:50" ht="14.25" customHeight="1">
      <c r="B115" s="460"/>
      <c r="C115" s="209">
        <v>9</v>
      </c>
      <c r="D115" s="212"/>
      <c r="E115" s="209"/>
      <c r="F115" s="209"/>
      <c r="G115" s="214"/>
      <c r="H115" s="501"/>
      <c r="I115" s="215"/>
      <c r="J115" s="215"/>
      <c r="K115" s="216"/>
      <c r="L115" s="502"/>
      <c r="M115" s="215"/>
      <c r="N115" s="460"/>
      <c r="O115" s="460"/>
      <c r="P115" s="209"/>
      <c r="Q115" s="209"/>
      <c r="R115" s="214"/>
      <c r="S115" s="211"/>
      <c r="T115" s="501"/>
      <c r="U115" s="209"/>
      <c r="V115" s="209"/>
      <c r="W115" s="214"/>
      <c r="X115" s="211"/>
      <c r="Y115" s="501"/>
      <c r="Z115" s="209"/>
      <c r="AA115" s="209"/>
      <c r="AB115" s="214"/>
      <c r="AC115" s="211"/>
      <c r="AD115" s="501"/>
      <c r="AE115" s="209"/>
      <c r="AF115" s="209"/>
      <c r="AG115" s="214"/>
      <c r="AH115" s="211"/>
      <c r="AI115" s="501"/>
      <c r="AJ115" s="209"/>
      <c r="AK115" s="209"/>
      <c r="AL115" s="214"/>
      <c r="AM115" s="211"/>
      <c r="AN115" s="501"/>
      <c r="AO115" s="209"/>
      <c r="AP115" s="209"/>
      <c r="AQ115" s="214"/>
      <c r="AR115" s="211"/>
      <c r="AS115" s="501"/>
      <c r="AT115" s="209"/>
      <c r="AU115" s="209"/>
      <c r="AV115" s="214"/>
      <c r="AW115" s="211"/>
      <c r="AX115" s="501"/>
    </row>
    <row r="116" spans="2:50" ht="14.25" customHeight="1">
      <c r="B116" s="460"/>
      <c r="C116" s="209">
        <v>10</v>
      </c>
      <c r="D116" s="212"/>
      <c r="E116" s="209"/>
      <c r="F116" s="209"/>
      <c r="G116" s="214"/>
      <c r="H116" s="501"/>
      <c r="I116" s="215"/>
      <c r="J116" s="215"/>
      <c r="K116" s="216"/>
      <c r="L116" s="502"/>
      <c r="M116" s="215"/>
      <c r="N116" s="460"/>
      <c r="O116" s="460"/>
      <c r="P116" s="209"/>
      <c r="Q116" s="209"/>
      <c r="R116" s="214"/>
      <c r="S116" s="211"/>
      <c r="T116" s="501"/>
      <c r="U116" s="209"/>
      <c r="V116" s="209"/>
      <c r="W116" s="214"/>
      <c r="X116" s="211"/>
      <c r="Y116" s="501"/>
      <c r="Z116" s="209"/>
      <c r="AA116" s="209"/>
      <c r="AB116" s="214"/>
      <c r="AC116" s="211"/>
      <c r="AD116" s="501"/>
      <c r="AE116" s="209"/>
      <c r="AF116" s="209"/>
      <c r="AG116" s="214"/>
      <c r="AH116" s="211"/>
      <c r="AI116" s="501"/>
      <c r="AJ116" s="209"/>
      <c r="AK116" s="209"/>
      <c r="AL116" s="214"/>
      <c r="AM116" s="211"/>
      <c r="AN116" s="501"/>
      <c r="AO116" s="209"/>
      <c r="AP116" s="209"/>
      <c r="AQ116" s="214"/>
      <c r="AR116" s="211"/>
      <c r="AS116" s="501"/>
      <c r="AT116" s="209"/>
      <c r="AU116" s="209"/>
      <c r="AV116" s="214"/>
      <c r="AW116" s="211"/>
      <c r="AX116" s="501"/>
    </row>
    <row r="117" spans="2:50" ht="14.25" customHeight="1">
      <c r="B117" s="460"/>
      <c r="C117" s="209">
        <v>11</v>
      </c>
      <c r="D117" s="212"/>
      <c r="E117" s="209"/>
      <c r="F117" s="209"/>
      <c r="G117" s="214"/>
      <c r="H117" s="501"/>
      <c r="I117" s="215"/>
      <c r="J117" s="215"/>
      <c r="K117" s="216"/>
      <c r="L117" s="502"/>
      <c r="M117" s="215"/>
      <c r="N117" s="460"/>
      <c r="O117" s="460"/>
      <c r="P117" s="209"/>
      <c r="Q117" s="209"/>
      <c r="R117" s="214"/>
      <c r="S117" s="211"/>
      <c r="T117" s="501"/>
      <c r="U117" s="209"/>
      <c r="V117" s="209"/>
      <c r="W117" s="214"/>
      <c r="X117" s="211"/>
      <c r="Y117" s="501"/>
      <c r="Z117" s="209"/>
      <c r="AA117" s="209"/>
      <c r="AB117" s="214"/>
      <c r="AC117" s="211"/>
      <c r="AD117" s="501"/>
      <c r="AE117" s="209"/>
      <c r="AF117" s="209"/>
      <c r="AG117" s="214"/>
      <c r="AH117" s="211"/>
      <c r="AI117" s="501"/>
      <c r="AJ117" s="209"/>
      <c r="AK117" s="209"/>
      <c r="AL117" s="214"/>
      <c r="AM117" s="211"/>
      <c r="AN117" s="501"/>
      <c r="AO117" s="209"/>
      <c r="AP117" s="209"/>
      <c r="AQ117" s="214"/>
      <c r="AR117" s="211"/>
      <c r="AS117" s="501"/>
      <c r="AT117" s="209"/>
      <c r="AU117" s="209"/>
      <c r="AV117" s="214"/>
      <c r="AW117" s="211"/>
      <c r="AX117" s="501"/>
    </row>
    <row r="118" spans="2:50" ht="14.25" customHeight="1">
      <c r="B118" s="460"/>
      <c r="C118" s="209">
        <v>12</v>
      </c>
      <c r="D118" s="212"/>
      <c r="E118" s="209"/>
      <c r="F118" s="209"/>
      <c r="G118" s="214"/>
      <c r="H118" s="501"/>
      <c r="I118" s="215"/>
      <c r="J118" s="215"/>
      <c r="K118" s="216"/>
      <c r="L118" s="502"/>
      <c r="M118" s="215"/>
      <c r="N118" s="460"/>
      <c r="O118" s="460"/>
      <c r="P118" s="209"/>
      <c r="Q118" s="209"/>
      <c r="R118" s="214"/>
      <c r="S118" s="211"/>
      <c r="T118" s="501"/>
      <c r="U118" s="209"/>
      <c r="V118" s="209"/>
      <c r="W118" s="214"/>
      <c r="X118" s="211"/>
      <c r="Y118" s="501"/>
      <c r="Z118" s="209"/>
      <c r="AA118" s="209"/>
      <c r="AB118" s="214"/>
      <c r="AC118" s="211"/>
      <c r="AD118" s="501"/>
      <c r="AE118" s="209"/>
      <c r="AF118" s="209"/>
      <c r="AG118" s="214"/>
      <c r="AH118" s="211"/>
      <c r="AI118" s="501"/>
      <c r="AJ118" s="209"/>
      <c r="AK118" s="209"/>
      <c r="AL118" s="214"/>
      <c r="AM118" s="211"/>
      <c r="AN118" s="501"/>
      <c r="AO118" s="209"/>
      <c r="AP118" s="209"/>
      <c r="AQ118" s="214"/>
      <c r="AR118" s="211"/>
      <c r="AS118" s="501"/>
      <c r="AT118" s="209"/>
      <c r="AU118" s="209"/>
      <c r="AV118" s="214"/>
      <c r="AW118" s="211"/>
      <c r="AX118" s="501"/>
    </row>
    <row r="119" spans="2:50" ht="14.25" customHeight="1">
      <c r="B119" s="460"/>
      <c r="C119" s="209">
        <v>13</v>
      </c>
      <c r="D119" s="212"/>
      <c r="E119" s="209"/>
      <c r="F119" s="209"/>
      <c r="G119" s="214"/>
      <c r="H119" s="501"/>
      <c r="I119" s="215"/>
      <c r="J119" s="215"/>
      <c r="K119" s="216"/>
      <c r="L119" s="502"/>
      <c r="M119" s="215"/>
      <c r="N119" s="460"/>
      <c r="O119" s="460"/>
      <c r="P119" s="209"/>
      <c r="Q119" s="209"/>
      <c r="R119" s="214"/>
      <c r="S119" s="211"/>
      <c r="T119" s="501"/>
      <c r="U119" s="209"/>
      <c r="V119" s="209"/>
      <c r="W119" s="214"/>
      <c r="X119" s="211"/>
      <c r="Y119" s="501"/>
      <c r="Z119" s="209"/>
      <c r="AA119" s="209"/>
      <c r="AB119" s="214"/>
      <c r="AC119" s="211"/>
      <c r="AD119" s="501"/>
      <c r="AE119" s="209"/>
      <c r="AF119" s="209"/>
      <c r="AG119" s="214"/>
      <c r="AH119" s="211"/>
      <c r="AI119" s="501"/>
      <c r="AJ119" s="209"/>
      <c r="AK119" s="209"/>
      <c r="AL119" s="214"/>
      <c r="AM119" s="211"/>
      <c r="AN119" s="501"/>
      <c r="AO119" s="209"/>
      <c r="AP119" s="209"/>
      <c r="AQ119" s="214"/>
      <c r="AR119" s="211"/>
      <c r="AS119" s="501"/>
      <c r="AT119" s="209"/>
      <c r="AU119" s="209"/>
      <c r="AV119" s="214"/>
      <c r="AW119" s="211"/>
      <c r="AX119" s="501"/>
    </row>
    <row r="120" spans="2:50" ht="14.25" customHeight="1">
      <c r="B120" s="460"/>
      <c r="C120" s="209">
        <v>14</v>
      </c>
      <c r="D120" s="212"/>
      <c r="E120" s="209"/>
      <c r="F120" s="209"/>
      <c r="G120" s="214"/>
      <c r="H120" s="501"/>
      <c r="I120" s="215"/>
      <c r="J120" s="215"/>
      <c r="K120" s="216"/>
      <c r="L120" s="502"/>
      <c r="M120" s="215"/>
      <c r="N120" s="460"/>
      <c r="O120" s="460"/>
      <c r="P120" s="209"/>
      <c r="Q120" s="209"/>
      <c r="R120" s="214"/>
      <c r="S120" s="211"/>
      <c r="T120" s="501"/>
      <c r="U120" s="209"/>
      <c r="V120" s="209"/>
      <c r="W120" s="214"/>
      <c r="X120" s="211"/>
      <c r="Y120" s="501"/>
      <c r="Z120" s="209"/>
      <c r="AA120" s="209"/>
      <c r="AB120" s="214"/>
      <c r="AC120" s="211"/>
      <c r="AD120" s="501"/>
      <c r="AE120" s="209"/>
      <c r="AF120" s="209"/>
      <c r="AG120" s="214"/>
      <c r="AH120" s="211"/>
      <c r="AI120" s="501"/>
      <c r="AJ120" s="209"/>
      <c r="AK120" s="209"/>
      <c r="AL120" s="214"/>
      <c r="AM120" s="211"/>
      <c r="AN120" s="501"/>
      <c r="AO120" s="209"/>
      <c r="AP120" s="209"/>
      <c r="AQ120" s="214"/>
      <c r="AR120" s="211"/>
      <c r="AS120" s="501"/>
      <c r="AT120" s="209"/>
      <c r="AU120" s="209"/>
      <c r="AV120" s="214"/>
      <c r="AW120" s="211"/>
      <c r="AX120" s="501"/>
    </row>
    <row r="121" spans="2:50" ht="14.25" customHeight="1">
      <c r="B121" s="460"/>
      <c r="C121" s="209">
        <v>15</v>
      </c>
      <c r="D121" s="212"/>
      <c r="E121" s="209"/>
      <c r="F121" s="209"/>
      <c r="G121" s="214"/>
      <c r="H121" s="501"/>
      <c r="I121" s="215"/>
      <c r="J121" s="215"/>
      <c r="K121" s="216"/>
      <c r="L121" s="502"/>
      <c r="M121" s="215"/>
      <c r="N121" s="460"/>
      <c r="O121" s="460"/>
      <c r="P121" s="209"/>
      <c r="Q121" s="213"/>
      <c r="R121" s="214"/>
      <c r="S121" s="211"/>
      <c r="T121" s="501"/>
      <c r="U121" s="209"/>
      <c r="V121" s="209"/>
      <c r="W121" s="214"/>
      <c r="X121" s="211"/>
      <c r="Y121" s="501"/>
      <c r="Z121" s="209"/>
      <c r="AA121" s="209"/>
      <c r="AB121" s="214"/>
      <c r="AC121" s="211"/>
      <c r="AD121" s="501"/>
      <c r="AE121" s="209"/>
      <c r="AF121" s="209"/>
      <c r="AG121" s="214"/>
      <c r="AH121" s="211"/>
      <c r="AI121" s="501"/>
      <c r="AJ121" s="209"/>
      <c r="AK121" s="209"/>
      <c r="AL121" s="214"/>
      <c r="AM121" s="211"/>
      <c r="AN121" s="501"/>
      <c r="AO121" s="209"/>
      <c r="AP121" s="209"/>
      <c r="AQ121" s="214"/>
      <c r="AR121" s="211"/>
      <c r="AS121" s="501"/>
      <c r="AT121" s="209"/>
      <c r="AU121" s="209"/>
      <c r="AV121" s="214"/>
      <c r="AW121" s="211"/>
      <c r="AX121" s="501"/>
    </row>
    <row r="122" spans="2:50" ht="14.25" customHeight="1" collapsed="1">
      <c r="B122" s="552" t="s">
        <v>206</v>
      </c>
      <c r="C122" s="503"/>
      <c r="D122" s="503"/>
      <c r="E122" s="503"/>
      <c r="F122" s="503"/>
      <c r="G122" s="503"/>
      <c r="H122" s="503"/>
      <c r="I122" s="503"/>
      <c r="J122" s="503"/>
      <c r="K122" s="503"/>
      <c r="L122" s="503"/>
      <c r="M122" s="504"/>
      <c r="N122" s="521" t="s">
        <v>128</v>
      </c>
      <c r="O122" s="521" t="s">
        <v>77</v>
      </c>
      <c r="P122" s="559">
        <f>AT102+1</f>
        <v>45909</v>
      </c>
      <c r="Q122" s="560"/>
      <c r="R122" s="560"/>
      <c r="S122" s="560"/>
      <c r="T122" s="560"/>
      <c r="U122" s="561">
        <f>P122+1</f>
        <v>45910</v>
      </c>
      <c r="V122" s="562"/>
      <c r="W122" s="562"/>
      <c r="X122" s="562"/>
      <c r="Y122" s="562"/>
      <c r="Z122" s="559">
        <f t="shared" ref="Z122" si="96">U122+1</f>
        <v>45911</v>
      </c>
      <c r="AA122" s="560"/>
      <c r="AB122" s="560"/>
      <c r="AC122" s="560"/>
      <c r="AD122" s="560"/>
      <c r="AE122" s="561">
        <f t="shared" ref="AE122" si="97">Z122+1</f>
        <v>45912</v>
      </c>
      <c r="AF122" s="562"/>
      <c r="AG122" s="562"/>
      <c r="AH122" s="562"/>
      <c r="AI122" s="562"/>
      <c r="AJ122" s="563">
        <f t="shared" ref="AJ122" si="98">AE122+1</f>
        <v>45913</v>
      </c>
      <c r="AK122" s="564"/>
      <c r="AL122" s="564"/>
      <c r="AM122" s="564"/>
      <c r="AN122" s="565"/>
      <c r="AO122" s="561">
        <f t="shared" ref="AO122" si="99">AJ122+1</f>
        <v>45914</v>
      </c>
      <c r="AP122" s="562"/>
      <c r="AQ122" s="562"/>
      <c r="AR122" s="562"/>
      <c r="AS122" s="562"/>
      <c r="AT122" s="563">
        <f t="shared" ref="AT122" si="100">AO122+1</f>
        <v>45915</v>
      </c>
      <c r="AU122" s="564"/>
      <c r="AV122" s="564"/>
      <c r="AW122" s="564"/>
      <c r="AX122" s="565"/>
    </row>
    <row r="123" spans="2:50" ht="14.25" customHeight="1">
      <c r="B123" s="505"/>
      <c r="C123" s="505"/>
      <c r="D123" s="505"/>
      <c r="E123" s="505"/>
      <c r="F123" s="505"/>
      <c r="G123" s="505"/>
      <c r="H123" s="505"/>
      <c r="I123" s="505"/>
      <c r="J123" s="505"/>
      <c r="K123" s="505"/>
      <c r="L123" s="505"/>
      <c r="M123" s="506"/>
      <c r="N123" s="523"/>
      <c r="O123" s="523"/>
      <c r="P123" s="566">
        <f>P122</f>
        <v>45909</v>
      </c>
      <c r="Q123" s="566"/>
      <c r="R123" s="566"/>
      <c r="S123" s="566"/>
      <c r="T123" s="566"/>
      <c r="U123" s="567">
        <f>U122</f>
        <v>45910</v>
      </c>
      <c r="V123" s="567"/>
      <c r="W123" s="567"/>
      <c r="X123" s="567"/>
      <c r="Y123" s="567"/>
      <c r="Z123" s="566">
        <f t="shared" ref="Z123" si="101">Z122</f>
        <v>45911</v>
      </c>
      <c r="AA123" s="566"/>
      <c r="AB123" s="566"/>
      <c r="AC123" s="566"/>
      <c r="AD123" s="566"/>
      <c r="AE123" s="567">
        <f t="shared" ref="AE123" si="102">AE122</f>
        <v>45912</v>
      </c>
      <c r="AF123" s="567"/>
      <c r="AG123" s="567"/>
      <c r="AH123" s="567"/>
      <c r="AI123" s="567"/>
      <c r="AJ123" s="568">
        <f t="shared" ref="AJ123" si="103">AJ122</f>
        <v>45913</v>
      </c>
      <c r="AK123" s="569"/>
      <c r="AL123" s="569"/>
      <c r="AM123" s="569"/>
      <c r="AN123" s="570"/>
      <c r="AO123" s="567">
        <f t="shared" ref="AO123" si="104">AO122</f>
        <v>45914</v>
      </c>
      <c r="AP123" s="567"/>
      <c r="AQ123" s="567"/>
      <c r="AR123" s="567"/>
      <c r="AS123" s="567"/>
      <c r="AT123" s="568">
        <f t="shared" ref="AT123" si="105">AT122</f>
        <v>45915</v>
      </c>
      <c r="AU123" s="569"/>
      <c r="AV123" s="569"/>
      <c r="AW123" s="569"/>
      <c r="AX123" s="570"/>
    </row>
    <row r="124" spans="2:50" ht="14.25" customHeight="1">
      <c r="B124" s="460" t="s">
        <v>129</v>
      </c>
      <c r="C124" s="460" t="s">
        <v>130</v>
      </c>
      <c r="D124" s="460"/>
      <c r="E124" s="460" t="s">
        <v>131</v>
      </c>
      <c r="F124" s="460"/>
      <c r="G124" s="460"/>
      <c r="H124" s="460" t="s">
        <v>132</v>
      </c>
      <c r="I124" s="499" t="s">
        <v>133</v>
      </c>
      <c r="J124" s="499"/>
      <c r="K124" s="499"/>
      <c r="L124" s="499" t="s">
        <v>132</v>
      </c>
      <c r="M124" s="499" t="s">
        <v>134</v>
      </c>
      <c r="N124" s="460"/>
      <c r="O124" s="460" t="s">
        <v>135</v>
      </c>
      <c r="P124" s="460" t="s">
        <v>136</v>
      </c>
      <c r="Q124" s="460"/>
      <c r="R124" s="460"/>
      <c r="S124" s="460"/>
      <c r="T124" s="460" t="s">
        <v>132</v>
      </c>
      <c r="U124" s="460" t="s">
        <v>136</v>
      </c>
      <c r="V124" s="460"/>
      <c r="W124" s="460"/>
      <c r="X124" s="460"/>
      <c r="Y124" s="460" t="s">
        <v>132</v>
      </c>
      <c r="Z124" s="460" t="s">
        <v>136</v>
      </c>
      <c r="AA124" s="460"/>
      <c r="AB124" s="460"/>
      <c r="AC124" s="460"/>
      <c r="AD124" s="460" t="s">
        <v>132</v>
      </c>
      <c r="AE124" s="460" t="s">
        <v>136</v>
      </c>
      <c r="AF124" s="460"/>
      <c r="AG124" s="460"/>
      <c r="AH124" s="460"/>
      <c r="AI124" s="460" t="s">
        <v>132</v>
      </c>
      <c r="AJ124" s="460" t="s">
        <v>136</v>
      </c>
      <c r="AK124" s="460"/>
      <c r="AL124" s="460"/>
      <c r="AM124" s="460"/>
      <c r="AN124" s="460" t="s">
        <v>132</v>
      </c>
      <c r="AO124" s="460" t="s">
        <v>136</v>
      </c>
      <c r="AP124" s="460"/>
      <c r="AQ124" s="460"/>
      <c r="AR124" s="460"/>
      <c r="AS124" s="460" t="s">
        <v>132</v>
      </c>
      <c r="AT124" s="460" t="s">
        <v>136</v>
      </c>
      <c r="AU124" s="460"/>
      <c r="AV124" s="460"/>
      <c r="AW124" s="460"/>
      <c r="AX124" s="460" t="s">
        <v>132</v>
      </c>
    </row>
    <row r="125" spans="2:50" ht="14.25" customHeight="1">
      <c r="B125" s="460"/>
      <c r="C125" s="460"/>
      <c r="D125" s="460"/>
      <c r="E125" s="460" t="s">
        <v>137</v>
      </c>
      <c r="F125" s="460"/>
      <c r="G125" s="460"/>
      <c r="H125" s="460"/>
      <c r="I125" s="499" t="s">
        <v>137</v>
      </c>
      <c r="J125" s="499"/>
      <c r="K125" s="499"/>
      <c r="L125" s="499"/>
      <c r="M125" s="499"/>
      <c r="N125" s="460"/>
      <c r="O125" s="460"/>
      <c r="P125" s="460" t="s">
        <v>138</v>
      </c>
      <c r="Q125" s="460"/>
      <c r="R125" s="460"/>
      <c r="S125" s="460"/>
      <c r="T125" s="460"/>
      <c r="U125" s="460" t="s">
        <v>138</v>
      </c>
      <c r="V125" s="460"/>
      <c r="W125" s="460"/>
      <c r="X125" s="460"/>
      <c r="Y125" s="460"/>
      <c r="Z125" s="460" t="s">
        <v>138</v>
      </c>
      <c r="AA125" s="460"/>
      <c r="AB125" s="460"/>
      <c r="AC125" s="460"/>
      <c r="AD125" s="460"/>
      <c r="AE125" s="460" t="s">
        <v>138</v>
      </c>
      <c r="AF125" s="460"/>
      <c r="AG125" s="460"/>
      <c r="AH125" s="460"/>
      <c r="AI125" s="460"/>
      <c r="AJ125" s="460" t="s">
        <v>138</v>
      </c>
      <c r="AK125" s="460"/>
      <c r="AL125" s="460"/>
      <c r="AM125" s="460"/>
      <c r="AN125" s="460"/>
      <c r="AO125" s="460" t="s">
        <v>138</v>
      </c>
      <c r="AP125" s="460"/>
      <c r="AQ125" s="460"/>
      <c r="AR125" s="460"/>
      <c r="AS125" s="460"/>
      <c r="AT125" s="460" t="s">
        <v>138</v>
      </c>
      <c r="AU125" s="460"/>
      <c r="AV125" s="460"/>
      <c r="AW125" s="460"/>
      <c r="AX125" s="460"/>
    </row>
    <row r="126" spans="2:50" ht="14.25" customHeight="1">
      <c r="B126" s="460"/>
      <c r="C126" s="460"/>
      <c r="D126" s="460"/>
      <c r="E126" s="209" t="s">
        <v>139</v>
      </c>
      <c r="F126" s="209" t="s">
        <v>140</v>
      </c>
      <c r="G126" s="209" t="s">
        <v>141</v>
      </c>
      <c r="H126" s="460"/>
      <c r="I126" s="210" t="s">
        <v>139</v>
      </c>
      <c r="J126" s="210" t="s">
        <v>140</v>
      </c>
      <c r="K126" s="210" t="s">
        <v>141</v>
      </c>
      <c r="L126" s="499"/>
      <c r="M126" s="499"/>
      <c r="N126" s="460"/>
      <c r="O126" s="460"/>
      <c r="P126" s="209" t="s">
        <v>139</v>
      </c>
      <c r="Q126" s="209" t="s">
        <v>140</v>
      </c>
      <c r="R126" s="209" t="s">
        <v>141</v>
      </c>
      <c r="S126" s="211" t="s">
        <v>134</v>
      </c>
      <c r="T126" s="460"/>
      <c r="U126" s="209" t="s">
        <v>139</v>
      </c>
      <c r="V126" s="209" t="s">
        <v>140</v>
      </c>
      <c r="W126" s="209" t="s">
        <v>141</v>
      </c>
      <c r="X126" s="211" t="s">
        <v>134</v>
      </c>
      <c r="Y126" s="460"/>
      <c r="Z126" s="209" t="s">
        <v>139</v>
      </c>
      <c r="AA126" s="209" t="s">
        <v>140</v>
      </c>
      <c r="AB126" s="209" t="s">
        <v>141</v>
      </c>
      <c r="AC126" s="211" t="s">
        <v>134</v>
      </c>
      <c r="AD126" s="460"/>
      <c r="AE126" s="209" t="s">
        <v>139</v>
      </c>
      <c r="AF126" s="209" t="s">
        <v>140</v>
      </c>
      <c r="AG126" s="209" t="s">
        <v>141</v>
      </c>
      <c r="AH126" s="211" t="s">
        <v>134</v>
      </c>
      <c r="AI126" s="460"/>
      <c r="AJ126" s="209" t="s">
        <v>139</v>
      </c>
      <c r="AK126" s="209" t="s">
        <v>140</v>
      </c>
      <c r="AL126" s="209" t="s">
        <v>141</v>
      </c>
      <c r="AM126" s="211" t="s">
        <v>134</v>
      </c>
      <c r="AN126" s="460"/>
      <c r="AO126" s="209" t="s">
        <v>139</v>
      </c>
      <c r="AP126" s="209" t="s">
        <v>140</v>
      </c>
      <c r="AQ126" s="209" t="s">
        <v>141</v>
      </c>
      <c r="AR126" s="211" t="s">
        <v>134</v>
      </c>
      <c r="AS126" s="460"/>
      <c r="AT126" s="209" t="s">
        <v>139</v>
      </c>
      <c r="AU126" s="209" t="s">
        <v>140</v>
      </c>
      <c r="AV126" s="209" t="s">
        <v>141</v>
      </c>
      <c r="AW126" s="211" t="s">
        <v>134</v>
      </c>
      <c r="AX126" s="460"/>
    </row>
    <row r="127" spans="2:50" ht="14.25" customHeight="1">
      <c r="B127" s="460" t="s">
        <v>286</v>
      </c>
      <c r="C127" s="209">
        <v>1</v>
      </c>
      <c r="D127" s="212" t="s">
        <v>285</v>
      </c>
      <c r="E127" s="209">
        <v>24</v>
      </c>
      <c r="F127" s="209">
        <v>2000</v>
      </c>
      <c r="G127" s="214">
        <f t="shared" ref="G127" si="106">F127/E127</f>
        <v>83.333333333333329</v>
      </c>
      <c r="H127" s="501">
        <f>AVERAGE(F127:F141)</f>
        <v>2000</v>
      </c>
      <c r="I127" s="215">
        <f>AVERAGE(P127,U127,Z127,AE127,AJ127,AO127,AT127)</f>
        <v>24</v>
      </c>
      <c r="J127" s="215">
        <f>AVERAGE(Q127,V127,AA127,AF127,AK127,AP127,AU127)</f>
        <v>1725.2963275540437</v>
      </c>
      <c r="K127" s="216">
        <f>AVERAGE(R127,W127,AB127,AG127,AL127,AQ127,AV127)</f>
        <v>71.887346981418489</v>
      </c>
      <c r="L127" s="502">
        <f>IFERROR(AVERAGE(K127:K141),"-")</f>
        <v>71.887346981418489</v>
      </c>
      <c r="M127" s="215">
        <f>RANK(K127, K$127:$K$141)</f>
        <v>1</v>
      </c>
      <c r="N127" s="460"/>
      <c r="O127" s="460"/>
      <c r="P127" s="213">
        <v>24</v>
      </c>
      <c r="Q127" s="213">
        <v>1724.2661448140902</v>
      </c>
      <c r="R127" s="214">
        <f t="shared" ref="R127" si="107">Q127/P127</f>
        <v>71.844422700587089</v>
      </c>
      <c r="S127" s="211">
        <f>RANK(R127, R$127:R$141)</f>
        <v>1</v>
      </c>
      <c r="T127" s="501">
        <f>AVERAGE(R127:R141)</f>
        <v>71.844422700587089</v>
      </c>
      <c r="U127" s="213">
        <v>24</v>
      </c>
      <c r="V127" s="213">
        <v>1724.6636771300432</v>
      </c>
      <c r="W127" s="214">
        <f t="shared" ref="W127" si="108">V127/U127</f>
        <v>71.860986547085133</v>
      </c>
      <c r="X127" s="211">
        <f>RANK(W127, W$127:W$141)</f>
        <v>1</v>
      </c>
      <c r="Y127" s="501">
        <f>AVERAGE(W127:W141)</f>
        <v>71.860986547085133</v>
      </c>
      <c r="Z127" s="213">
        <v>24</v>
      </c>
      <c r="AA127" s="213">
        <v>1724.9402390438254</v>
      </c>
      <c r="AB127" s="214">
        <f t="shared" ref="AB127" si="109">AA127/Z127</f>
        <v>71.872509960159391</v>
      </c>
      <c r="AC127" s="211">
        <f>RANK(AB127, AB$127:AB$141)</f>
        <v>1</v>
      </c>
      <c r="AD127" s="501">
        <f>AVERAGE(AB127:AB141)</f>
        <v>71.872509960159391</v>
      </c>
      <c r="AE127" s="213">
        <v>24</v>
      </c>
      <c r="AF127" s="213">
        <v>1725.1417769376169</v>
      </c>
      <c r="AG127" s="214">
        <f t="shared" ref="AG127" si="110">AF127/AE127</f>
        <v>71.880907372400699</v>
      </c>
      <c r="AH127" s="211">
        <f>RANK(AG127, AG$127:AG$141)</f>
        <v>1</v>
      </c>
      <c r="AI127" s="501">
        <f>AVERAGE(AG127:AG141)</f>
        <v>71.880907372400699</v>
      </c>
      <c r="AJ127" s="213">
        <v>24</v>
      </c>
      <c r="AK127" s="213">
        <v>1725.7408483439847</v>
      </c>
      <c r="AL127" s="214">
        <f t="shared" ref="AL127" si="111">AK127/AJ127</f>
        <v>71.905868680999362</v>
      </c>
      <c r="AM127" s="211">
        <f>RANK(AL127, AL$127:AL$141)</f>
        <v>1</v>
      </c>
      <c r="AN127" s="501">
        <f>AVERAGE(AL127:AL141)</f>
        <v>71.905868680999362</v>
      </c>
      <c r="AO127" s="213">
        <v>24</v>
      </c>
      <c r="AP127" s="213">
        <v>1726.0504201680676</v>
      </c>
      <c r="AQ127" s="214">
        <f t="shared" ref="AQ127" si="112">AP127/AO127</f>
        <v>71.918767507002812</v>
      </c>
      <c r="AR127" s="211">
        <f>RANK(AQ127, AQ$127:AQ$141)</f>
        <v>1</v>
      </c>
      <c r="AS127" s="501">
        <f>AVERAGE(AQ127:AQ141)</f>
        <v>71.918767507002812</v>
      </c>
      <c r="AT127" s="213">
        <v>24</v>
      </c>
      <c r="AU127" s="213">
        <v>1726.271186440679</v>
      </c>
      <c r="AV127" s="214">
        <f t="shared" ref="AV127" si="113">AU127/AT127</f>
        <v>71.927966101694963</v>
      </c>
      <c r="AW127" s="211">
        <f>RANK(AV127, AV$127:AV$141)</f>
        <v>1</v>
      </c>
      <c r="AX127" s="501">
        <f>AVERAGE(AV127:AV141)</f>
        <v>71.927966101694963</v>
      </c>
    </row>
    <row r="128" spans="2:50" ht="14.25" customHeight="1">
      <c r="B128" s="460"/>
      <c r="C128" s="209">
        <v>2</v>
      </c>
      <c r="D128" s="212"/>
      <c r="E128" s="209"/>
      <c r="F128" s="209"/>
      <c r="G128" s="214"/>
      <c r="H128" s="501"/>
      <c r="I128" s="215"/>
      <c r="J128" s="215"/>
      <c r="K128" s="216"/>
      <c r="L128" s="502"/>
      <c r="M128" s="215"/>
      <c r="N128" s="460"/>
      <c r="O128" s="460"/>
      <c r="P128" s="209"/>
      <c r="Q128" s="209"/>
      <c r="R128" s="214"/>
      <c r="S128" s="211"/>
      <c r="T128" s="501"/>
      <c r="U128" s="209"/>
      <c r="V128" s="209"/>
      <c r="W128" s="214"/>
      <c r="X128" s="211"/>
      <c r="Y128" s="501"/>
      <c r="Z128" s="209"/>
      <c r="AA128" s="209"/>
      <c r="AB128" s="214"/>
      <c r="AC128" s="211"/>
      <c r="AD128" s="501"/>
      <c r="AE128" s="209"/>
      <c r="AF128" s="209"/>
      <c r="AG128" s="214"/>
      <c r="AH128" s="211"/>
      <c r="AI128" s="501"/>
      <c r="AJ128" s="209"/>
      <c r="AK128" s="209"/>
      <c r="AL128" s="214"/>
      <c r="AM128" s="211"/>
      <c r="AN128" s="501"/>
      <c r="AO128" s="209"/>
      <c r="AP128" s="209"/>
      <c r="AQ128" s="214"/>
      <c r="AR128" s="211"/>
      <c r="AS128" s="501"/>
      <c r="AT128" s="209"/>
      <c r="AU128" s="209"/>
      <c r="AV128" s="214"/>
      <c r="AW128" s="211"/>
      <c r="AX128" s="501"/>
    </row>
    <row r="129" spans="2:50" ht="14.25" customHeight="1">
      <c r="B129" s="460"/>
      <c r="C129" s="209">
        <v>3</v>
      </c>
      <c r="D129" s="212"/>
      <c r="E129" s="209"/>
      <c r="F129" s="209"/>
      <c r="G129" s="214"/>
      <c r="H129" s="501"/>
      <c r="I129" s="215"/>
      <c r="J129" s="215"/>
      <c r="K129" s="216"/>
      <c r="L129" s="502"/>
      <c r="M129" s="215"/>
      <c r="N129" s="460"/>
      <c r="O129" s="460"/>
      <c r="P129" s="209"/>
      <c r="Q129" s="209"/>
      <c r="R129" s="214"/>
      <c r="S129" s="211"/>
      <c r="T129" s="501"/>
      <c r="U129" s="209"/>
      <c r="V129" s="209"/>
      <c r="W129" s="214"/>
      <c r="X129" s="211"/>
      <c r="Y129" s="501"/>
      <c r="Z129" s="209"/>
      <c r="AA129" s="209"/>
      <c r="AB129" s="214"/>
      <c r="AC129" s="211"/>
      <c r="AD129" s="501"/>
      <c r="AE129" s="209"/>
      <c r="AF129" s="209"/>
      <c r="AG129" s="214"/>
      <c r="AH129" s="211"/>
      <c r="AI129" s="501"/>
      <c r="AJ129" s="209"/>
      <c r="AK129" s="209"/>
      <c r="AL129" s="214"/>
      <c r="AM129" s="211"/>
      <c r="AN129" s="501"/>
      <c r="AO129" s="209"/>
      <c r="AP129" s="209"/>
      <c r="AQ129" s="214"/>
      <c r="AR129" s="211"/>
      <c r="AS129" s="501"/>
      <c r="AT129" s="209"/>
      <c r="AU129" s="209"/>
      <c r="AV129" s="214"/>
      <c r="AW129" s="211"/>
      <c r="AX129" s="501"/>
    </row>
    <row r="130" spans="2:50" ht="14.25" customHeight="1">
      <c r="B130" s="460"/>
      <c r="C130" s="209">
        <v>4</v>
      </c>
      <c r="D130" s="212"/>
      <c r="E130" s="209"/>
      <c r="F130" s="209"/>
      <c r="G130" s="214"/>
      <c r="H130" s="501"/>
      <c r="I130" s="215"/>
      <c r="J130" s="215"/>
      <c r="K130" s="216"/>
      <c r="L130" s="502"/>
      <c r="M130" s="215"/>
      <c r="N130" s="460"/>
      <c r="O130" s="460"/>
      <c r="P130" s="209"/>
      <c r="Q130" s="209"/>
      <c r="R130" s="214"/>
      <c r="S130" s="211"/>
      <c r="T130" s="501"/>
      <c r="U130" s="209"/>
      <c r="V130" s="209"/>
      <c r="W130" s="214"/>
      <c r="X130" s="211"/>
      <c r="Y130" s="501"/>
      <c r="Z130" s="209"/>
      <c r="AA130" s="209"/>
      <c r="AB130" s="214"/>
      <c r="AC130" s="211"/>
      <c r="AD130" s="501"/>
      <c r="AE130" s="209"/>
      <c r="AF130" s="209"/>
      <c r="AG130" s="214"/>
      <c r="AH130" s="211"/>
      <c r="AI130" s="501"/>
      <c r="AJ130" s="209"/>
      <c r="AK130" s="209"/>
      <c r="AL130" s="214"/>
      <c r="AM130" s="211"/>
      <c r="AN130" s="501"/>
      <c r="AO130" s="209"/>
      <c r="AP130" s="209"/>
      <c r="AQ130" s="214"/>
      <c r="AR130" s="211"/>
      <c r="AS130" s="501"/>
      <c r="AT130" s="209"/>
      <c r="AU130" s="209"/>
      <c r="AV130" s="214"/>
      <c r="AW130" s="211"/>
      <c r="AX130" s="501"/>
    </row>
    <row r="131" spans="2:50" ht="14.25" customHeight="1">
      <c r="B131" s="460"/>
      <c r="C131" s="209">
        <v>5</v>
      </c>
      <c r="D131" s="212"/>
      <c r="E131" s="209"/>
      <c r="F131" s="209"/>
      <c r="G131" s="214"/>
      <c r="H131" s="501"/>
      <c r="I131" s="215"/>
      <c r="J131" s="215"/>
      <c r="K131" s="216"/>
      <c r="L131" s="502"/>
      <c r="M131" s="215"/>
      <c r="N131" s="460"/>
      <c r="O131" s="460"/>
      <c r="P131" s="209"/>
      <c r="Q131" s="209"/>
      <c r="R131" s="214"/>
      <c r="S131" s="211"/>
      <c r="T131" s="501"/>
      <c r="U131" s="209"/>
      <c r="V131" s="209"/>
      <c r="W131" s="214"/>
      <c r="X131" s="211"/>
      <c r="Y131" s="501"/>
      <c r="Z131" s="209"/>
      <c r="AA131" s="209"/>
      <c r="AB131" s="214"/>
      <c r="AC131" s="211"/>
      <c r="AD131" s="501"/>
      <c r="AE131" s="209"/>
      <c r="AF131" s="209"/>
      <c r="AG131" s="214"/>
      <c r="AH131" s="211"/>
      <c r="AI131" s="501"/>
      <c r="AJ131" s="209"/>
      <c r="AK131" s="209"/>
      <c r="AL131" s="214"/>
      <c r="AM131" s="211"/>
      <c r="AN131" s="501"/>
      <c r="AO131" s="209"/>
      <c r="AP131" s="209"/>
      <c r="AQ131" s="214"/>
      <c r="AR131" s="211"/>
      <c r="AS131" s="501"/>
      <c r="AT131" s="209"/>
      <c r="AU131" s="209"/>
      <c r="AV131" s="214"/>
      <c r="AW131" s="211"/>
      <c r="AX131" s="501"/>
    </row>
    <row r="132" spans="2:50" ht="14.25" customHeight="1">
      <c r="B132" s="460"/>
      <c r="C132" s="209">
        <v>6</v>
      </c>
      <c r="D132" s="212"/>
      <c r="E132" s="209"/>
      <c r="F132" s="209"/>
      <c r="G132" s="214"/>
      <c r="H132" s="501"/>
      <c r="I132" s="215"/>
      <c r="J132" s="215"/>
      <c r="K132" s="216"/>
      <c r="L132" s="502"/>
      <c r="M132" s="215"/>
      <c r="N132" s="460"/>
      <c r="O132" s="460"/>
      <c r="P132" s="209"/>
      <c r="Q132" s="209"/>
      <c r="R132" s="214"/>
      <c r="S132" s="211"/>
      <c r="T132" s="501"/>
      <c r="U132" s="209"/>
      <c r="V132" s="209"/>
      <c r="W132" s="214"/>
      <c r="X132" s="211"/>
      <c r="Y132" s="501"/>
      <c r="Z132" s="209"/>
      <c r="AA132" s="209"/>
      <c r="AB132" s="214"/>
      <c r="AC132" s="211"/>
      <c r="AD132" s="501"/>
      <c r="AE132" s="209"/>
      <c r="AF132" s="209"/>
      <c r="AG132" s="214"/>
      <c r="AH132" s="211"/>
      <c r="AI132" s="501"/>
      <c r="AJ132" s="209"/>
      <c r="AK132" s="209"/>
      <c r="AL132" s="214"/>
      <c r="AM132" s="211"/>
      <c r="AN132" s="501"/>
      <c r="AO132" s="209"/>
      <c r="AP132" s="209"/>
      <c r="AQ132" s="214"/>
      <c r="AR132" s="211"/>
      <c r="AS132" s="501"/>
      <c r="AT132" s="209"/>
      <c r="AU132" s="209"/>
      <c r="AV132" s="214"/>
      <c r="AW132" s="211"/>
      <c r="AX132" s="501"/>
    </row>
    <row r="133" spans="2:50" ht="14.25" customHeight="1">
      <c r="B133" s="460"/>
      <c r="C133" s="209">
        <v>7</v>
      </c>
      <c r="D133" s="212"/>
      <c r="E133" s="209"/>
      <c r="F133" s="209"/>
      <c r="G133" s="214"/>
      <c r="H133" s="501"/>
      <c r="I133" s="215"/>
      <c r="J133" s="215"/>
      <c r="K133" s="216"/>
      <c r="L133" s="502"/>
      <c r="M133" s="215"/>
      <c r="N133" s="460"/>
      <c r="O133" s="460"/>
      <c r="P133" s="209"/>
      <c r="Q133" s="209"/>
      <c r="R133" s="214"/>
      <c r="S133" s="211"/>
      <c r="T133" s="501"/>
      <c r="U133" s="209"/>
      <c r="V133" s="209"/>
      <c r="W133" s="214"/>
      <c r="X133" s="211"/>
      <c r="Y133" s="501"/>
      <c r="Z133" s="209"/>
      <c r="AA133" s="209"/>
      <c r="AB133" s="214"/>
      <c r="AC133" s="211"/>
      <c r="AD133" s="501"/>
      <c r="AE133" s="209"/>
      <c r="AF133" s="209"/>
      <c r="AG133" s="214"/>
      <c r="AH133" s="211"/>
      <c r="AI133" s="501"/>
      <c r="AJ133" s="209"/>
      <c r="AK133" s="209"/>
      <c r="AL133" s="214"/>
      <c r="AM133" s="211"/>
      <c r="AN133" s="501"/>
      <c r="AO133" s="209"/>
      <c r="AP133" s="209"/>
      <c r="AQ133" s="214"/>
      <c r="AR133" s="211"/>
      <c r="AS133" s="501"/>
      <c r="AT133" s="209"/>
      <c r="AU133" s="209"/>
      <c r="AV133" s="214"/>
      <c r="AW133" s="211"/>
      <c r="AX133" s="501"/>
    </row>
    <row r="134" spans="2:50" ht="14.25" customHeight="1">
      <c r="B134" s="460"/>
      <c r="C134" s="209">
        <v>8</v>
      </c>
      <c r="D134" s="212"/>
      <c r="E134" s="209"/>
      <c r="F134" s="209"/>
      <c r="G134" s="214"/>
      <c r="H134" s="501"/>
      <c r="I134" s="215"/>
      <c r="J134" s="215"/>
      <c r="K134" s="216"/>
      <c r="L134" s="502"/>
      <c r="M134" s="215"/>
      <c r="N134" s="460"/>
      <c r="O134" s="460"/>
      <c r="P134" s="209"/>
      <c r="Q134" s="209"/>
      <c r="R134" s="214"/>
      <c r="S134" s="211"/>
      <c r="T134" s="501"/>
      <c r="U134" s="209"/>
      <c r="V134" s="209"/>
      <c r="W134" s="214"/>
      <c r="X134" s="211"/>
      <c r="Y134" s="501"/>
      <c r="Z134" s="209"/>
      <c r="AA134" s="209"/>
      <c r="AB134" s="214"/>
      <c r="AC134" s="211"/>
      <c r="AD134" s="501"/>
      <c r="AE134" s="209"/>
      <c r="AF134" s="209"/>
      <c r="AG134" s="214"/>
      <c r="AH134" s="211"/>
      <c r="AI134" s="501"/>
      <c r="AJ134" s="209"/>
      <c r="AK134" s="209"/>
      <c r="AL134" s="214"/>
      <c r="AM134" s="211"/>
      <c r="AN134" s="501"/>
      <c r="AO134" s="209"/>
      <c r="AP134" s="209"/>
      <c r="AQ134" s="214"/>
      <c r="AR134" s="211"/>
      <c r="AS134" s="501"/>
      <c r="AT134" s="209"/>
      <c r="AU134" s="209"/>
      <c r="AV134" s="214"/>
      <c r="AW134" s="211"/>
      <c r="AX134" s="501"/>
    </row>
    <row r="135" spans="2:50" ht="14.25" customHeight="1">
      <c r="B135" s="460"/>
      <c r="C135" s="209">
        <v>9</v>
      </c>
      <c r="D135" s="212"/>
      <c r="E135" s="209"/>
      <c r="F135" s="209"/>
      <c r="G135" s="214"/>
      <c r="H135" s="501"/>
      <c r="I135" s="215"/>
      <c r="J135" s="215"/>
      <c r="K135" s="216"/>
      <c r="L135" s="502"/>
      <c r="M135" s="215"/>
      <c r="N135" s="460"/>
      <c r="O135" s="460"/>
      <c r="P135" s="209"/>
      <c r="Q135" s="209"/>
      <c r="R135" s="214"/>
      <c r="S135" s="211"/>
      <c r="T135" s="501"/>
      <c r="U135" s="209"/>
      <c r="V135" s="209"/>
      <c r="W135" s="214"/>
      <c r="X135" s="211"/>
      <c r="Y135" s="501"/>
      <c r="Z135" s="209"/>
      <c r="AA135" s="209"/>
      <c r="AB135" s="214"/>
      <c r="AC135" s="211"/>
      <c r="AD135" s="501"/>
      <c r="AE135" s="209"/>
      <c r="AF135" s="209"/>
      <c r="AG135" s="214"/>
      <c r="AH135" s="211"/>
      <c r="AI135" s="501"/>
      <c r="AJ135" s="209"/>
      <c r="AK135" s="209"/>
      <c r="AL135" s="214"/>
      <c r="AM135" s="211"/>
      <c r="AN135" s="501"/>
      <c r="AO135" s="209"/>
      <c r="AP135" s="209"/>
      <c r="AQ135" s="214"/>
      <c r="AR135" s="211"/>
      <c r="AS135" s="501"/>
      <c r="AT135" s="209"/>
      <c r="AU135" s="209"/>
      <c r="AV135" s="214"/>
      <c r="AW135" s="211"/>
      <c r="AX135" s="501"/>
    </row>
    <row r="136" spans="2:50" ht="14.25" customHeight="1">
      <c r="B136" s="460"/>
      <c r="C136" s="209">
        <v>10</v>
      </c>
      <c r="D136" s="212"/>
      <c r="E136" s="209"/>
      <c r="F136" s="209"/>
      <c r="G136" s="214"/>
      <c r="H136" s="501"/>
      <c r="I136" s="215"/>
      <c r="J136" s="215"/>
      <c r="K136" s="216"/>
      <c r="L136" s="502"/>
      <c r="M136" s="215"/>
      <c r="N136" s="460"/>
      <c r="O136" s="460"/>
      <c r="P136" s="209"/>
      <c r="Q136" s="209"/>
      <c r="R136" s="214"/>
      <c r="S136" s="211"/>
      <c r="T136" s="501"/>
      <c r="U136" s="209"/>
      <c r="V136" s="209"/>
      <c r="W136" s="214"/>
      <c r="X136" s="211"/>
      <c r="Y136" s="501"/>
      <c r="Z136" s="209"/>
      <c r="AA136" s="209"/>
      <c r="AB136" s="214"/>
      <c r="AC136" s="211"/>
      <c r="AD136" s="501"/>
      <c r="AE136" s="209"/>
      <c r="AF136" s="209"/>
      <c r="AG136" s="214"/>
      <c r="AH136" s="211"/>
      <c r="AI136" s="501"/>
      <c r="AJ136" s="209"/>
      <c r="AK136" s="209"/>
      <c r="AL136" s="214"/>
      <c r="AM136" s="211"/>
      <c r="AN136" s="501"/>
      <c r="AO136" s="209"/>
      <c r="AP136" s="209"/>
      <c r="AQ136" s="214"/>
      <c r="AR136" s="211"/>
      <c r="AS136" s="501"/>
      <c r="AT136" s="209"/>
      <c r="AU136" s="209"/>
      <c r="AV136" s="214"/>
      <c r="AW136" s="211"/>
      <c r="AX136" s="501"/>
    </row>
    <row r="137" spans="2:50" ht="14.25" customHeight="1">
      <c r="B137" s="460"/>
      <c r="C137" s="209">
        <v>11</v>
      </c>
      <c r="D137" s="212"/>
      <c r="E137" s="209"/>
      <c r="F137" s="209"/>
      <c r="G137" s="214"/>
      <c r="H137" s="501"/>
      <c r="I137" s="215"/>
      <c r="J137" s="215"/>
      <c r="K137" s="216"/>
      <c r="L137" s="502"/>
      <c r="M137" s="215"/>
      <c r="N137" s="460"/>
      <c r="O137" s="460"/>
      <c r="P137" s="209"/>
      <c r="Q137" s="209"/>
      <c r="R137" s="214"/>
      <c r="S137" s="211"/>
      <c r="T137" s="501"/>
      <c r="U137" s="209"/>
      <c r="V137" s="209"/>
      <c r="W137" s="214"/>
      <c r="X137" s="211"/>
      <c r="Y137" s="501"/>
      <c r="Z137" s="209"/>
      <c r="AA137" s="209"/>
      <c r="AB137" s="214"/>
      <c r="AC137" s="211"/>
      <c r="AD137" s="501"/>
      <c r="AE137" s="209"/>
      <c r="AF137" s="209"/>
      <c r="AG137" s="214"/>
      <c r="AH137" s="211"/>
      <c r="AI137" s="501"/>
      <c r="AJ137" s="209"/>
      <c r="AK137" s="209"/>
      <c r="AL137" s="214"/>
      <c r="AM137" s="211"/>
      <c r="AN137" s="501"/>
      <c r="AO137" s="209"/>
      <c r="AP137" s="209"/>
      <c r="AQ137" s="214"/>
      <c r="AR137" s="211"/>
      <c r="AS137" s="501"/>
      <c r="AT137" s="209"/>
      <c r="AU137" s="209"/>
      <c r="AV137" s="214"/>
      <c r="AW137" s="211"/>
      <c r="AX137" s="501"/>
    </row>
    <row r="138" spans="2:50" ht="14.25" customHeight="1">
      <c r="B138" s="460"/>
      <c r="C138" s="209">
        <v>12</v>
      </c>
      <c r="D138" s="212"/>
      <c r="E138" s="209"/>
      <c r="F138" s="209"/>
      <c r="G138" s="214"/>
      <c r="H138" s="501"/>
      <c r="I138" s="215"/>
      <c r="J138" s="215"/>
      <c r="K138" s="216"/>
      <c r="L138" s="502"/>
      <c r="M138" s="215"/>
      <c r="N138" s="460"/>
      <c r="O138" s="460"/>
      <c r="P138" s="209"/>
      <c r="Q138" s="209"/>
      <c r="R138" s="214"/>
      <c r="S138" s="211"/>
      <c r="T138" s="501"/>
      <c r="U138" s="209"/>
      <c r="V138" s="209"/>
      <c r="W138" s="214"/>
      <c r="X138" s="211"/>
      <c r="Y138" s="501"/>
      <c r="Z138" s="209"/>
      <c r="AA138" s="209"/>
      <c r="AB138" s="214"/>
      <c r="AC138" s="211"/>
      <c r="AD138" s="501"/>
      <c r="AE138" s="209"/>
      <c r="AF138" s="209"/>
      <c r="AG138" s="214"/>
      <c r="AH138" s="211"/>
      <c r="AI138" s="501"/>
      <c r="AJ138" s="209"/>
      <c r="AK138" s="209"/>
      <c r="AL138" s="214"/>
      <c r="AM138" s="211"/>
      <c r="AN138" s="501"/>
      <c r="AO138" s="209"/>
      <c r="AP138" s="209"/>
      <c r="AQ138" s="214"/>
      <c r="AR138" s="211"/>
      <c r="AS138" s="501"/>
      <c r="AT138" s="209"/>
      <c r="AU138" s="209"/>
      <c r="AV138" s="214"/>
      <c r="AW138" s="211"/>
      <c r="AX138" s="501"/>
    </row>
    <row r="139" spans="2:50" ht="14.25" customHeight="1">
      <c r="B139" s="460"/>
      <c r="C139" s="209">
        <v>13</v>
      </c>
      <c r="D139" s="212"/>
      <c r="E139" s="209"/>
      <c r="F139" s="209"/>
      <c r="G139" s="214"/>
      <c r="H139" s="501"/>
      <c r="I139" s="215"/>
      <c r="J139" s="215"/>
      <c r="K139" s="216"/>
      <c r="L139" s="502"/>
      <c r="M139" s="215"/>
      <c r="N139" s="460"/>
      <c r="O139" s="460"/>
      <c r="P139" s="209"/>
      <c r="Q139" s="209"/>
      <c r="R139" s="214"/>
      <c r="S139" s="211"/>
      <c r="T139" s="501"/>
      <c r="U139" s="209"/>
      <c r="V139" s="209"/>
      <c r="W139" s="214"/>
      <c r="X139" s="211"/>
      <c r="Y139" s="501"/>
      <c r="Z139" s="209"/>
      <c r="AA139" s="209"/>
      <c r="AB139" s="214"/>
      <c r="AC139" s="211"/>
      <c r="AD139" s="501"/>
      <c r="AE139" s="209"/>
      <c r="AF139" s="209"/>
      <c r="AG139" s="214"/>
      <c r="AH139" s="211"/>
      <c r="AI139" s="501"/>
      <c r="AJ139" s="209"/>
      <c r="AK139" s="209"/>
      <c r="AL139" s="214"/>
      <c r="AM139" s="211"/>
      <c r="AN139" s="501"/>
      <c r="AO139" s="209"/>
      <c r="AP139" s="209"/>
      <c r="AQ139" s="214"/>
      <c r="AR139" s="211"/>
      <c r="AS139" s="501"/>
      <c r="AT139" s="209"/>
      <c r="AU139" s="209"/>
      <c r="AV139" s="214"/>
      <c r="AW139" s="211"/>
      <c r="AX139" s="501"/>
    </row>
    <row r="140" spans="2:50" ht="14.25" customHeight="1">
      <c r="B140" s="460"/>
      <c r="C140" s="209">
        <v>14</v>
      </c>
      <c r="D140" s="212"/>
      <c r="E140" s="209"/>
      <c r="F140" s="209"/>
      <c r="G140" s="214"/>
      <c r="H140" s="501"/>
      <c r="I140" s="215"/>
      <c r="J140" s="215"/>
      <c r="K140" s="216"/>
      <c r="L140" s="502"/>
      <c r="M140" s="215"/>
      <c r="N140" s="460"/>
      <c r="O140" s="460"/>
      <c r="P140" s="209"/>
      <c r="Q140" s="209"/>
      <c r="R140" s="214"/>
      <c r="S140" s="211"/>
      <c r="T140" s="501"/>
      <c r="U140" s="209"/>
      <c r="V140" s="209"/>
      <c r="W140" s="214"/>
      <c r="X140" s="211"/>
      <c r="Y140" s="501"/>
      <c r="Z140" s="209"/>
      <c r="AA140" s="209"/>
      <c r="AB140" s="214"/>
      <c r="AC140" s="211"/>
      <c r="AD140" s="501"/>
      <c r="AE140" s="209"/>
      <c r="AF140" s="209"/>
      <c r="AG140" s="214"/>
      <c r="AH140" s="211"/>
      <c r="AI140" s="501"/>
      <c r="AJ140" s="209"/>
      <c r="AK140" s="209"/>
      <c r="AL140" s="214"/>
      <c r="AM140" s="211"/>
      <c r="AN140" s="501"/>
      <c r="AO140" s="209"/>
      <c r="AP140" s="209"/>
      <c r="AQ140" s="214"/>
      <c r="AR140" s="211"/>
      <c r="AS140" s="501"/>
      <c r="AT140" s="209"/>
      <c r="AU140" s="209"/>
      <c r="AV140" s="214"/>
      <c r="AW140" s="211"/>
      <c r="AX140" s="501"/>
    </row>
    <row r="141" spans="2:50" ht="14.25" customHeight="1">
      <c r="B141" s="460"/>
      <c r="C141" s="209">
        <v>15</v>
      </c>
      <c r="D141" s="212"/>
      <c r="E141" s="209"/>
      <c r="F141" s="209"/>
      <c r="G141" s="214"/>
      <c r="H141" s="501"/>
      <c r="I141" s="215"/>
      <c r="J141" s="215"/>
      <c r="K141" s="216"/>
      <c r="L141" s="502"/>
      <c r="M141" s="215"/>
      <c r="N141" s="460"/>
      <c r="O141" s="460"/>
      <c r="P141" s="209"/>
      <c r="Q141" s="213"/>
      <c r="R141" s="214"/>
      <c r="S141" s="211"/>
      <c r="T141" s="501"/>
      <c r="U141" s="209"/>
      <c r="V141" s="209"/>
      <c r="W141" s="214"/>
      <c r="X141" s="211"/>
      <c r="Y141" s="501"/>
      <c r="Z141" s="209"/>
      <c r="AA141" s="209"/>
      <c r="AB141" s="214"/>
      <c r="AC141" s="211"/>
      <c r="AD141" s="501"/>
      <c r="AE141" s="209"/>
      <c r="AF141" s="209"/>
      <c r="AG141" s="214"/>
      <c r="AH141" s="211"/>
      <c r="AI141" s="501"/>
      <c r="AJ141" s="209"/>
      <c r="AK141" s="209"/>
      <c r="AL141" s="214"/>
      <c r="AM141" s="211"/>
      <c r="AN141" s="501"/>
      <c r="AO141" s="209"/>
      <c r="AP141" s="209"/>
      <c r="AQ141" s="214"/>
      <c r="AR141" s="211"/>
      <c r="AS141" s="501"/>
      <c r="AT141" s="209"/>
      <c r="AU141" s="209"/>
      <c r="AV141" s="214"/>
      <c r="AW141" s="211"/>
      <c r="AX141" s="501"/>
    </row>
    <row r="142" spans="2:50" ht="14.25" customHeight="1" collapsed="1">
      <c r="B142" s="503" t="s">
        <v>209</v>
      </c>
      <c r="C142" s="503"/>
      <c r="D142" s="503"/>
      <c r="E142" s="503"/>
      <c r="F142" s="503"/>
      <c r="G142" s="503"/>
      <c r="H142" s="503"/>
      <c r="I142" s="503"/>
      <c r="J142" s="503"/>
      <c r="K142" s="503"/>
      <c r="L142" s="503"/>
      <c r="M142" s="504"/>
      <c r="N142" s="521" t="s">
        <v>128</v>
      </c>
      <c r="O142" s="521" t="s">
        <v>77</v>
      </c>
      <c r="P142" s="559">
        <f>AT122+1</f>
        <v>45916</v>
      </c>
      <c r="Q142" s="560"/>
      <c r="R142" s="560"/>
      <c r="S142" s="560"/>
      <c r="T142" s="560"/>
      <c r="U142" s="561">
        <f>P142+1</f>
        <v>45917</v>
      </c>
      <c r="V142" s="562"/>
      <c r="W142" s="562"/>
      <c r="X142" s="562"/>
      <c r="Y142" s="562"/>
      <c r="Z142" s="559">
        <f t="shared" ref="Z142" si="114">U142+1</f>
        <v>45918</v>
      </c>
      <c r="AA142" s="560"/>
      <c r="AB142" s="560"/>
      <c r="AC142" s="560"/>
      <c r="AD142" s="560"/>
      <c r="AE142" s="561">
        <f t="shared" ref="AE142" si="115">Z142+1</f>
        <v>45919</v>
      </c>
      <c r="AF142" s="562"/>
      <c r="AG142" s="562"/>
      <c r="AH142" s="562"/>
      <c r="AI142" s="562"/>
      <c r="AJ142" s="563">
        <f t="shared" ref="AJ142" si="116">AE142+1</f>
        <v>45920</v>
      </c>
      <c r="AK142" s="564"/>
      <c r="AL142" s="564"/>
      <c r="AM142" s="564"/>
      <c r="AN142" s="565"/>
      <c r="AO142" s="561">
        <f t="shared" ref="AO142" si="117">AJ142+1</f>
        <v>45921</v>
      </c>
      <c r="AP142" s="562"/>
      <c r="AQ142" s="562"/>
      <c r="AR142" s="562"/>
      <c r="AS142" s="562"/>
      <c r="AT142" s="563">
        <f t="shared" ref="AT142" si="118">AO142+1</f>
        <v>45922</v>
      </c>
      <c r="AU142" s="564"/>
      <c r="AV142" s="564"/>
      <c r="AW142" s="564"/>
      <c r="AX142" s="565"/>
    </row>
    <row r="143" spans="2:50" ht="14.25" customHeight="1">
      <c r="B143" s="505"/>
      <c r="C143" s="505"/>
      <c r="D143" s="505"/>
      <c r="E143" s="505"/>
      <c r="F143" s="505"/>
      <c r="G143" s="505"/>
      <c r="H143" s="505"/>
      <c r="I143" s="505"/>
      <c r="J143" s="505"/>
      <c r="K143" s="505"/>
      <c r="L143" s="505"/>
      <c r="M143" s="506"/>
      <c r="N143" s="523"/>
      <c r="O143" s="523"/>
      <c r="P143" s="566">
        <f>P142</f>
        <v>45916</v>
      </c>
      <c r="Q143" s="566"/>
      <c r="R143" s="566"/>
      <c r="S143" s="566"/>
      <c r="T143" s="566"/>
      <c r="U143" s="567">
        <f>U142</f>
        <v>45917</v>
      </c>
      <c r="V143" s="567"/>
      <c r="W143" s="567"/>
      <c r="X143" s="567"/>
      <c r="Y143" s="567"/>
      <c r="Z143" s="566">
        <f t="shared" ref="Z143" si="119">Z142</f>
        <v>45918</v>
      </c>
      <c r="AA143" s="566"/>
      <c r="AB143" s="566"/>
      <c r="AC143" s="566"/>
      <c r="AD143" s="566"/>
      <c r="AE143" s="567">
        <f t="shared" ref="AE143" si="120">AE142</f>
        <v>45919</v>
      </c>
      <c r="AF143" s="567"/>
      <c r="AG143" s="567"/>
      <c r="AH143" s="567"/>
      <c r="AI143" s="567"/>
      <c r="AJ143" s="568">
        <f t="shared" ref="AJ143" si="121">AJ142</f>
        <v>45920</v>
      </c>
      <c r="AK143" s="569"/>
      <c r="AL143" s="569"/>
      <c r="AM143" s="569"/>
      <c r="AN143" s="570"/>
      <c r="AO143" s="567">
        <f t="shared" ref="AO143" si="122">AO142</f>
        <v>45921</v>
      </c>
      <c r="AP143" s="567"/>
      <c r="AQ143" s="567"/>
      <c r="AR143" s="567"/>
      <c r="AS143" s="567"/>
      <c r="AT143" s="568">
        <f t="shared" ref="AT143" si="123">AT142</f>
        <v>45922</v>
      </c>
      <c r="AU143" s="569"/>
      <c r="AV143" s="569"/>
      <c r="AW143" s="569"/>
      <c r="AX143" s="570"/>
    </row>
    <row r="144" spans="2:50" ht="14.25" customHeight="1">
      <c r="B144" s="460" t="s">
        <v>129</v>
      </c>
      <c r="C144" s="460" t="s">
        <v>130</v>
      </c>
      <c r="D144" s="460"/>
      <c r="E144" s="460" t="s">
        <v>131</v>
      </c>
      <c r="F144" s="460"/>
      <c r="G144" s="460"/>
      <c r="H144" s="460" t="s">
        <v>132</v>
      </c>
      <c r="I144" s="499" t="s">
        <v>133</v>
      </c>
      <c r="J144" s="499"/>
      <c r="K144" s="499"/>
      <c r="L144" s="499" t="s">
        <v>132</v>
      </c>
      <c r="M144" s="499" t="s">
        <v>134</v>
      </c>
      <c r="N144" s="460"/>
      <c r="O144" s="460" t="s">
        <v>135</v>
      </c>
      <c r="P144" s="460" t="s">
        <v>136</v>
      </c>
      <c r="Q144" s="460"/>
      <c r="R144" s="460"/>
      <c r="S144" s="460"/>
      <c r="T144" s="460" t="s">
        <v>132</v>
      </c>
      <c r="U144" s="460" t="s">
        <v>136</v>
      </c>
      <c r="V144" s="460"/>
      <c r="W144" s="460"/>
      <c r="X144" s="460"/>
      <c r="Y144" s="460" t="s">
        <v>132</v>
      </c>
      <c r="Z144" s="460" t="s">
        <v>136</v>
      </c>
      <c r="AA144" s="460"/>
      <c r="AB144" s="460"/>
      <c r="AC144" s="460"/>
      <c r="AD144" s="460" t="s">
        <v>132</v>
      </c>
      <c r="AE144" s="460" t="s">
        <v>136</v>
      </c>
      <c r="AF144" s="460"/>
      <c r="AG144" s="460"/>
      <c r="AH144" s="460"/>
      <c r="AI144" s="460" t="s">
        <v>132</v>
      </c>
      <c r="AJ144" s="460" t="s">
        <v>136</v>
      </c>
      <c r="AK144" s="460"/>
      <c r="AL144" s="460"/>
      <c r="AM144" s="460"/>
      <c r="AN144" s="460" t="s">
        <v>132</v>
      </c>
      <c r="AO144" s="460" t="s">
        <v>136</v>
      </c>
      <c r="AP144" s="460"/>
      <c r="AQ144" s="460"/>
      <c r="AR144" s="460"/>
      <c r="AS144" s="460" t="s">
        <v>132</v>
      </c>
      <c r="AT144" s="460" t="s">
        <v>136</v>
      </c>
      <c r="AU144" s="460"/>
      <c r="AV144" s="460"/>
      <c r="AW144" s="460"/>
      <c r="AX144" s="460" t="s">
        <v>132</v>
      </c>
    </row>
    <row r="145" spans="2:50" ht="14.25" customHeight="1">
      <c r="B145" s="460"/>
      <c r="C145" s="460"/>
      <c r="D145" s="460"/>
      <c r="E145" s="460" t="s">
        <v>137</v>
      </c>
      <c r="F145" s="460"/>
      <c r="G145" s="460"/>
      <c r="H145" s="460"/>
      <c r="I145" s="499" t="s">
        <v>137</v>
      </c>
      <c r="J145" s="499"/>
      <c r="K145" s="499"/>
      <c r="L145" s="499"/>
      <c r="M145" s="499"/>
      <c r="N145" s="460"/>
      <c r="O145" s="460"/>
      <c r="P145" s="460" t="s">
        <v>138</v>
      </c>
      <c r="Q145" s="460"/>
      <c r="R145" s="460"/>
      <c r="S145" s="460"/>
      <c r="T145" s="460"/>
      <c r="U145" s="460" t="s">
        <v>138</v>
      </c>
      <c r="V145" s="460"/>
      <c r="W145" s="460"/>
      <c r="X145" s="460"/>
      <c r="Y145" s="460"/>
      <c r="Z145" s="460" t="s">
        <v>138</v>
      </c>
      <c r="AA145" s="460"/>
      <c r="AB145" s="460"/>
      <c r="AC145" s="460"/>
      <c r="AD145" s="460"/>
      <c r="AE145" s="460" t="s">
        <v>138</v>
      </c>
      <c r="AF145" s="460"/>
      <c r="AG145" s="460"/>
      <c r="AH145" s="460"/>
      <c r="AI145" s="460"/>
      <c r="AJ145" s="460" t="s">
        <v>138</v>
      </c>
      <c r="AK145" s="460"/>
      <c r="AL145" s="460"/>
      <c r="AM145" s="460"/>
      <c r="AN145" s="460"/>
      <c r="AO145" s="460" t="s">
        <v>138</v>
      </c>
      <c r="AP145" s="460"/>
      <c r="AQ145" s="460"/>
      <c r="AR145" s="460"/>
      <c r="AS145" s="460"/>
      <c r="AT145" s="460" t="s">
        <v>138</v>
      </c>
      <c r="AU145" s="460"/>
      <c r="AV145" s="460"/>
      <c r="AW145" s="460"/>
      <c r="AX145" s="460"/>
    </row>
    <row r="146" spans="2:50" ht="14.25" customHeight="1">
      <c r="B146" s="460"/>
      <c r="C146" s="460"/>
      <c r="D146" s="460"/>
      <c r="E146" s="209" t="s">
        <v>139</v>
      </c>
      <c r="F146" s="209" t="s">
        <v>140</v>
      </c>
      <c r="G146" s="209" t="s">
        <v>141</v>
      </c>
      <c r="H146" s="460"/>
      <c r="I146" s="210" t="s">
        <v>139</v>
      </c>
      <c r="J146" s="210" t="s">
        <v>140</v>
      </c>
      <c r="K146" s="210" t="s">
        <v>141</v>
      </c>
      <c r="L146" s="499"/>
      <c r="M146" s="499"/>
      <c r="N146" s="460"/>
      <c r="O146" s="460"/>
      <c r="P146" s="209" t="s">
        <v>139</v>
      </c>
      <c r="Q146" s="209" t="s">
        <v>140</v>
      </c>
      <c r="R146" s="209" t="s">
        <v>141</v>
      </c>
      <c r="S146" s="211" t="s">
        <v>134</v>
      </c>
      <c r="T146" s="460"/>
      <c r="U146" s="209" t="s">
        <v>139</v>
      </c>
      <c r="V146" s="209" t="s">
        <v>140</v>
      </c>
      <c r="W146" s="209" t="s">
        <v>141</v>
      </c>
      <c r="X146" s="211" t="s">
        <v>134</v>
      </c>
      <c r="Y146" s="460"/>
      <c r="Z146" s="209" t="s">
        <v>139</v>
      </c>
      <c r="AA146" s="209" t="s">
        <v>140</v>
      </c>
      <c r="AB146" s="209" t="s">
        <v>141</v>
      </c>
      <c r="AC146" s="211" t="s">
        <v>134</v>
      </c>
      <c r="AD146" s="460"/>
      <c r="AE146" s="209" t="s">
        <v>139</v>
      </c>
      <c r="AF146" s="209" t="s">
        <v>140</v>
      </c>
      <c r="AG146" s="209" t="s">
        <v>141</v>
      </c>
      <c r="AH146" s="211" t="s">
        <v>134</v>
      </c>
      <c r="AI146" s="460"/>
      <c r="AJ146" s="209" t="s">
        <v>139</v>
      </c>
      <c r="AK146" s="209" t="s">
        <v>140</v>
      </c>
      <c r="AL146" s="209" t="s">
        <v>141</v>
      </c>
      <c r="AM146" s="211" t="s">
        <v>134</v>
      </c>
      <c r="AN146" s="460"/>
      <c r="AO146" s="209" t="s">
        <v>139</v>
      </c>
      <c r="AP146" s="209" t="s">
        <v>140</v>
      </c>
      <c r="AQ146" s="209" t="s">
        <v>141</v>
      </c>
      <c r="AR146" s="211" t="s">
        <v>134</v>
      </c>
      <c r="AS146" s="460"/>
      <c r="AT146" s="209" t="s">
        <v>139</v>
      </c>
      <c r="AU146" s="209" t="s">
        <v>140</v>
      </c>
      <c r="AV146" s="209" t="s">
        <v>141</v>
      </c>
      <c r="AW146" s="211" t="s">
        <v>134</v>
      </c>
      <c r="AX146" s="460"/>
    </row>
    <row r="147" spans="2:50" ht="14.25" customHeight="1">
      <c r="B147" s="460" t="s">
        <v>286</v>
      </c>
      <c r="C147" s="209">
        <v>1</v>
      </c>
      <c r="D147" s="212"/>
      <c r="E147" s="209"/>
      <c r="F147" s="209"/>
      <c r="G147" s="214" t="e">
        <f t="shared" ref="G147:G161" si="124">F147/E147</f>
        <v>#DIV/0!</v>
      </c>
      <c r="H147" s="501" t="e">
        <f>AVERAGE(F147:F161)</f>
        <v>#DIV/0!</v>
      </c>
      <c r="I147" s="215" t="e">
        <f>AVERAGE(P147,U147,Z147,AE147,AJ147,AO147,AT147)</f>
        <v>#DIV/0!</v>
      </c>
      <c r="J147" s="215" t="e">
        <f>AVERAGE(Q147,V147,AA147,AF147,AK147,AP147,AU147)</f>
        <v>#DIV/0!</v>
      </c>
      <c r="K147" s="216" t="e">
        <f>AVERAGE(R147,W147,AB147,AG147,AL147,AQ147,AV147)</f>
        <v>#DIV/0!</v>
      </c>
      <c r="L147" s="502" t="str">
        <f>IFERROR(AVERAGE(K147:K161),"-")</f>
        <v>-</v>
      </c>
      <c r="M147" s="215" t="e">
        <f>RANK(K147, K$147:$K$161)</f>
        <v>#DIV/0!</v>
      </c>
      <c r="N147" s="460"/>
      <c r="O147" s="460"/>
      <c r="P147" s="209"/>
      <c r="Q147" s="209"/>
      <c r="R147" s="214" t="e">
        <f t="shared" ref="R147:R160" si="125">Q147/P147</f>
        <v>#DIV/0!</v>
      </c>
      <c r="S147" s="211" t="e">
        <f>RANK(R147, R$147:R$161)</f>
        <v>#DIV/0!</v>
      </c>
      <c r="T147" s="501" t="e">
        <f>AVERAGE(R147:R161)</f>
        <v>#DIV/0!</v>
      </c>
      <c r="U147" s="209"/>
      <c r="V147" s="209"/>
      <c r="W147" s="214" t="e">
        <f t="shared" ref="W147:W160" si="126">V147/U147</f>
        <v>#DIV/0!</v>
      </c>
      <c r="X147" s="211" t="e">
        <f>RANK(W147, W$147:W$161)</f>
        <v>#DIV/0!</v>
      </c>
      <c r="Y147" s="501" t="e">
        <f>AVERAGE(W147:W161)</f>
        <v>#DIV/0!</v>
      </c>
      <c r="Z147" s="209"/>
      <c r="AA147" s="209"/>
      <c r="AB147" s="214" t="e">
        <f t="shared" ref="AB147:AB160" si="127">AA147/Z147</f>
        <v>#DIV/0!</v>
      </c>
      <c r="AC147" s="211" t="e">
        <f>RANK(AB147, AB$147:AB$161)</f>
        <v>#DIV/0!</v>
      </c>
      <c r="AD147" s="501" t="e">
        <f>AVERAGE(AB147:AB161)</f>
        <v>#DIV/0!</v>
      </c>
      <c r="AE147" s="209"/>
      <c r="AF147" s="209"/>
      <c r="AG147" s="214" t="e">
        <f t="shared" ref="AG147:AG160" si="128">AF147/AE147</f>
        <v>#DIV/0!</v>
      </c>
      <c r="AH147" s="211" t="e">
        <f>RANK(AG147, AG$147:AG$161)</f>
        <v>#DIV/0!</v>
      </c>
      <c r="AI147" s="501" t="e">
        <f>AVERAGE(AG147:AG161)</f>
        <v>#DIV/0!</v>
      </c>
      <c r="AJ147" s="209"/>
      <c r="AK147" s="209"/>
      <c r="AL147" s="214" t="e">
        <f t="shared" ref="AL147:AL160" si="129">AK147/AJ147</f>
        <v>#DIV/0!</v>
      </c>
      <c r="AM147" s="211" t="e">
        <f>RANK(AL147, AL$147:AL$161)</f>
        <v>#DIV/0!</v>
      </c>
      <c r="AN147" s="501" t="e">
        <f>AVERAGE(AL147:AL161)</f>
        <v>#DIV/0!</v>
      </c>
      <c r="AO147" s="209"/>
      <c r="AP147" s="209"/>
      <c r="AQ147" s="214" t="e">
        <f t="shared" ref="AQ147:AQ160" si="130">AP147/AO147</f>
        <v>#DIV/0!</v>
      </c>
      <c r="AR147" s="211" t="e">
        <f>RANK(AQ147, AQ$147:AQ$161)</f>
        <v>#DIV/0!</v>
      </c>
      <c r="AS147" s="501" t="e">
        <f>AVERAGE(AQ147:AQ161)</f>
        <v>#DIV/0!</v>
      </c>
      <c r="AT147" s="209"/>
      <c r="AU147" s="209"/>
      <c r="AV147" s="214" t="e">
        <f t="shared" ref="AV147:AV160" si="131">AU147/AT147</f>
        <v>#DIV/0!</v>
      </c>
      <c r="AW147" s="211" t="e">
        <f>RANK(AV147, AV$147:AV$161)</f>
        <v>#DIV/0!</v>
      </c>
      <c r="AX147" s="501" t="e">
        <f>AVERAGE(AV147:AV161)</f>
        <v>#DIV/0!</v>
      </c>
    </row>
    <row r="148" spans="2:50" ht="14.25" customHeight="1">
      <c r="B148" s="460"/>
      <c r="C148" s="209">
        <v>2</v>
      </c>
      <c r="D148" s="212"/>
      <c r="E148" s="209"/>
      <c r="F148" s="209"/>
      <c r="G148" s="214" t="e">
        <f t="shared" si="124"/>
        <v>#DIV/0!</v>
      </c>
      <c r="H148" s="501"/>
      <c r="I148" s="215" t="e">
        <f t="shared" ref="I148:K161" si="132">AVERAGE(P148,U148,Z148,AE148,AJ148,AO148,AT148)</f>
        <v>#DIV/0!</v>
      </c>
      <c r="J148" s="215" t="e">
        <f t="shared" si="132"/>
        <v>#DIV/0!</v>
      </c>
      <c r="K148" s="216" t="e">
        <f t="shared" si="132"/>
        <v>#DIV/0!</v>
      </c>
      <c r="L148" s="502"/>
      <c r="M148" s="215" t="e">
        <f>RANK(K148, K$147:$K$161)</f>
        <v>#DIV/0!</v>
      </c>
      <c r="N148" s="460"/>
      <c r="O148" s="460"/>
      <c r="P148" s="209"/>
      <c r="Q148" s="209"/>
      <c r="R148" s="214" t="e">
        <f t="shared" si="125"/>
        <v>#DIV/0!</v>
      </c>
      <c r="S148" s="211" t="e">
        <f t="shared" ref="S148:S161" si="133">RANK(R148, R$147:R$161)</f>
        <v>#DIV/0!</v>
      </c>
      <c r="T148" s="501"/>
      <c r="U148" s="209"/>
      <c r="V148" s="209"/>
      <c r="W148" s="214" t="e">
        <f t="shared" si="126"/>
        <v>#DIV/0!</v>
      </c>
      <c r="X148" s="211" t="e">
        <f t="shared" ref="X148:X161" si="134">RANK(W148, W$147:W$161)</f>
        <v>#DIV/0!</v>
      </c>
      <c r="Y148" s="501"/>
      <c r="Z148" s="209"/>
      <c r="AA148" s="209"/>
      <c r="AB148" s="214" t="e">
        <f t="shared" si="127"/>
        <v>#DIV/0!</v>
      </c>
      <c r="AC148" s="211" t="e">
        <f t="shared" ref="AC148:AC161" si="135">RANK(AB148, AB$147:AB$161)</f>
        <v>#DIV/0!</v>
      </c>
      <c r="AD148" s="501"/>
      <c r="AE148" s="209"/>
      <c r="AF148" s="209"/>
      <c r="AG148" s="214" t="e">
        <f t="shared" si="128"/>
        <v>#DIV/0!</v>
      </c>
      <c r="AH148" s="211" t="e">
        <f t="shared" ref="AH148:AH161" si="136">RANK(AG148, AG$147:AG$161)</f>
        <v>#DIV/0!</v>
      </c>
      <c r="AI148" s="501"/>
      <c r="AJ148" s="209"/>
      <c r="AK148" s="209"/>
      <c r="AL148" s="214" t="e">
        <f t="shared" si="129"/>
        <v>#DIV/0!</v>
      </c>
      <c r="AM148" s="211" t="e">
        <f t="shared" ref="AM148:AM161" si="137">RANK(AL148, AL$147:AL$161)</f>
        <v>#DIV/0!</v>
      </c>
      <c r="AN148" s="501"/>
      <c r="AO148" s="209"/>
      <c r="AP148" s="209"/>
      <c r="AQ148" s="214" t="e">
        <f t="shared" si="130"/>
        <v>#DIV/0!</v>
      </c>
      <c r="AR148" s="211" t="e">
        <f t="shared" ref="AR148:AR161" si="138">RANK(AQ148, AQ$147:AQ$161)</f>
        <v>#DIV/0!</v>
      </c>
      <c r="AS148" s="501"/>
      <c r="AT148" s="209"/>
      <c r="AU148" s="209"/>
      <c r="AV148" s="214" t="e">
        <f t="shared" si="131"/>
        <v>#DIV/0!</v>
      </c>
      <c r="AW148" s="211" t="e">
        <f t="shared" ref="AW148:AW161" si="139">RANK(AV148, AV$147:AV$161)</f>
        <v>#DIV/0!</v>
      </c>
      <c r="AX148" s="501"/>
    </row>
    <row r="149" spans="2:50" ht="14.25" customHeight="1">
      <c r="B149" s="460"/>
      <c r="C149" s="209">
        <v>3</v>
      </c>
      <c r="D149" s="212"/>
      <c r="E149" s="209"/>
      <c r="F149" s="209"/>
      <c r="G149" s="214" t="e">
        <f t="shared" si="124"/>
        <v>#DIV/0!</v>
      </c>
      <c r="H149" s="501"/>
      <c r="I149" s="215" t="e">
        <f t="shared" si="132"/>
        <v>#DIV/0!</v>
      </c>
      <c r="J149" s="215" t="e">
        <f t="shared" si="132"/>
        <v>#DIV/0!</v>
      </c>
      <c r="K149" s="216" t="e">
        <f t="shared" si="132"/>
        <v>#DIV/0!</v>
      </c>
      <c r="L149" s="502"/>
      <c r="M149" s="215" t="e">
        <f>RANK(K149, K$147:$K$161)</f>
        <v>#DIV/0!</v>
      </c>
      <c r="N149" s="460"/>
      <c r="O149" s="460"/>
      <c r="P149" s="209"/>
      <c r="Q149" s="209"/>
      <c r="R149" s="214" t="e">
        <f t="shared" si="125"/>
        <v>#DIV/0!</v>
      </c>
      <c r="S149" s="211" t="e">
        <f t="shared" si="133"/>
        <v>#DIV/0!</v>
      </c>
      <c r="T149" s="501"/>
      <c r="U149" s="209"/>
      <c r="V149" s="209"/>
      <c r="W149" s="214" t="e">
        <f t="shared" si="126"/>
        <v>#DIV/0!</v>
      </c>
      <c r="X149" s="211" t="e">
        <f t="shared" si="134"/>
        <v>#DIV/0!</v>
      </c>
      <c r="Y149" s="501"/>
      <c r="Z149" s="209"/>
      <c r="AA149" s="209"/>
      <c r="AB149" s="214" t="e">
        <f t="shared" si="127"/>
        <v>#DIV/0!</v>
      </c>
      <c r="AC149" s="211" t="e">
        <f t="shared" si="135"/>
        <v>#DIV/0!</v>
      </c>
      <c r="AD149" s="501"/>
      <c r="AE149" s="209"/>
      <c r="AF149" s="209"/>
      <c r="AG149" s="214" t="e">
        <f t="shared" si="128"/>
        <v>#DIV/0!</v>
      </c>
      <c r="AH149" s="211" t="e">
        <f t="shared" si="136"/>
        <v>#DIV/0!</v>
      </c>
      <c r="AI149" s="501"/>
      <c r="AJ149" s="209"/>
      <c r="AK149" s="209"/>
      <c r="AL149" s="214" t="e">
        <f t="shared" si="129"/>
        <v>#DIV/0!</v>
      </c>
      <c r="AM149" s="211" t="e">
        <f t="shared" si="137"/>
        <v>#DIV/0!</v>
      </c>
      <c r="AN149" s="501"/>
      <c r="AO149" s="209"/>
      <c r="AP149" s="209"/>
      <c r="AQ149" s="214" t="e">
        <f t="shared" si="130"/>
        <v>#DIV/0!</v>
      </c>
      <c r="AR149" s="211" t="e">
        <f t="shared" si="138"/>
        <v>#DIV/0!</v>
      </c>
      <c r="AS149" s="501"/>
      <c r="AT149" s="209"/>
      <c r="AU149" s="209"/>
      <c r="AV149" s="214" t="e">
        <f t="shared" si="131"/>
        <v>#DIV/0!</v>
      </c>
      <c r="AW149" s="211" t="e">
        <f t="shared" si="139"/>
        <v>#DIV/0!</v>
      </c>
      <c r="AX149" s="501"/>
    </row>
    <row r="150" spans="2:50" ht="14.25" customHeight="1">
      <c r="B150" s="460"/>
      <c r="C150" s="209">
        <v>4</v>
      </c>
      <c r="D150" s="212"/>
      <c r="E150" s="209"/>
      <c r="F150" s="209"/>
      <c r="G150" s="214" t="e">
        <f t="shared" si="124"/>
        <v>#DIV/0!</v>
      </c>
      <c r="H150" s="501"/>
      <c r="I150" s="215" t="e">
        <f t="shared" si="132"/>
        <v>#DIV/0!</v>
      </c>
      <c r="J150" s="215" t="e">
        <f t="shared" si="132"/>
        <v>#DIV/0!</v>
      </c>
      <c r="K150" s="216" t="e">
        <f t="shared" si="132"/>
        <v>#DIV/0!</v>
      </c>
      <c r="L150" s="502"/>
      <c r="M150" s="215" t="e">
        <f>RANK(K150, K$147:$K$161)</f>
        <v>#DIV/0!</v>
      </c>
      <c r="N150" s="460"/>
      <c r="O150" s="460"/>
      <c r="P150" s="209"/>
      <c r="Q150" s="209"/>
      <c r="R150" s="214" t="e">
        <f t="shared" si="125"/>
        <v>#DIV/0!</v>
      </c>
      <c r="S150" s="211" t="e">
        <f>RANK(R150, R$147:R$161)</f>
        <v>#DIV/0!</v>
      </c>
      <c r="T150" s="501"/>
      <c r="U150" s="209"/>
      <c r="V150" s="209"/>
      <c r="W150" s="214" t="e">
        <f t="shared" si="126"/>
        <v>#DIV/0!</v>
      </c>
      <c r="X150" s="211" t="e">
        <f>RANK(W150, W$147:W$161)</f>
        <v>#DIV/0!</v>
      </c>
      <c r="Y150" s="501"/>
      <c r="Z150" s="209"/>
      <c r="AA150" s="209"/>
      <c r="AB150" s="214" t="e">
        <f t="shared" si="127"/>
        <v>#DIV/0!</v>
      </c>
      <c r="AC150" s="211" t="e">
        <f>RANK(AB150, AB$147:AB$161)</f>
        <v>#DIV/0!</v>
      </c>
      <c r="AD150" s="501"/>
      <c r="AE150" s="209"/>
      <c r="AF150" s="209"/>
      <c r="AG150" s="214" t="e">
        <f t="shared" si="128"/>
        <v>#DIV/0!</v>
      </c>
      <c r="AH150" s="211" t="e">
        <f>RANK(AG150, AG$147:AG$161)</f>
        <v>#DIV/0!</v>
      </c>
      <c r="AI150" s="501"/>
      <c r="AJ150" s="209"/>
      <c r="AK150" s="209"/>
      <c r="AL150" s="214" t="e">
        <f t="shared" si="129"/>
        <v>#DIV/0!</v>
      </c>
      <c r="AM150" s="211" t="e">
        <f>RANK(AL150, AL$147:AL$161)</f>
        <v>#DIV/0!</v>
      </c>
      <c r="AN150" s="501"/>
      <c r="AO150" s="209"/>
      <c r="AP150" s="209"/>
      <c r="AQ150" s="214" t="e">
        <f t="shared" si="130"/>
        <v>#DIV/0!</v>
      </c>
      <c r="AR150" s="211" t="e">
        <f>RANK(AQ150, AQ$147:AQ$161)</f>
        <v>#DIV/0!</v>
      </c>
      <c r="AS150" s="501"/>
      <c r="AT150" s="209"/>
      <c r="AU150" s="209"/>
      <c r="AV150" s="214" t="e">
        <f t="shared" si="131"/>
        <v>#DIV/0!</v>
      </c>
      <c r="AW150" s="211" t="e">
        <f>RANK(AV150, AV$147:AV$161)</f>
        <v>#DIV/0!</v>
      </c>
      <c r="AX150" s="501"/>
    </row>
    <row r="151" spans="2:50" ht="14.25" customHeight="1">
      <c r="B151" s="460"/>
      <c r="C151" s="209">
        <v>5</v>
      </c>
      <c r="D151" s="212"/>
      <c r="E151" s="209"/>
      <c r="F151" s="209"/>
      <c r="G151" s="214" t="e">
        <f t="shared" si="124"/>
        <v>#DIV/0!</v>
      </c>
      <c r="H151" s="501"/>
      <c r="I151" s="215" t="e">
        <f t="shared" si="132"/>
        <v>#DIV/0!</v>
      </c>
      <c r="J151" s="215" t="e">
        <f t="shared" si="132"/>
        <v>#DIV/0!</v>
      </c>
      <c r="K151" s="216" t="e">
        <f t="shared" si="132"/>
        <v>#DIV/0!</v>
      </c>
      <c r="L151" s="502"/>
      <c r="M151" s="215" t="e">
        <f>RANK(K151, K$147:$K$161)</f>
        <v>#DIV/0!</v>
      </c>
      <c r="N151" s="460"/>
      <c r="O151" s="460"/>
      <c r="P151" s="209"/>
      <c r="Q151" s="209"/>
      <c r="R151" s="214" t="e">
        <f t="shared" si="125"/>
        <v>#DIV/0!</v>
      </c>
      <c r="S151" s="211" t="e">
        <f t="shared" si="133"/>
        <v>#DIV/0!</v>
      </c>
      <c r="T151" s="501"/>
      <c r="U151" s="209"/>
      <c r="V151" s="209"/>
      <c r="W151" s="214" t="e">
        <f t="shared" si="126"/>
        <v>#DIV/0!</v>
      </c>
      <c r="X151" s="211" t="e">
        <f t="shared" si="134"/>
        <v>#DIV/0!</v>
      </c>
      <c r="Y151" s="501"/>
      <c r="Z151" s="209"/>
      <c r="AA151" s="209"/>
      <c r="AB151" s="214" t="e">
        <f t="shared" si="127"/>
        <v>#DIV/0!</v>
      </c>
      <c r="AC151" s="211" t="e">
        <f t="shared" si="135"/>
        <v>#DIV/0!</v>
      </c>
      <c r="AD151" s="501"/>
      <c r="AE151" s="209"/>
      <c r="AF151" s="209"/>
      <c r="AG151" s="214" t="e">
        <f t="shared" si="128"/>
        <v>#DIV/0!</v>
      </c>
      <c r="AH151" s="211" t="e">
        <f t="shared" si="136"/>
        <v>#DIV/0!</v>
      </c>
      <c r="AI151" s="501"/>
      <c r="AJ151" s="209"/>
      <c r="AK151" s="209"/>
      <c r="AL151" s="214" t="e">
        <f t="shared" si="129"/>
        <v>#DIV/0!</v>
      </c>
      <c r="AM151" s="211" t="e">
        <f t="shared" si="137"/>
        <v>#DIV/0!</v>
      </c>
      <c r="AN151" s="501"/>
      <c r="AO151" s="209"/>
      <c r="AP151" s="209"/>
      <c r="AQ151" s="214" t="e">
        <f t="shared" si="130"/>
        <v>#DIV/0!</v>
      </c>
      <c r="AR151" s="211" t="e">
        <f t="shared" si="138"/>
        <v>#DIV/0!</v>
      </c>
      <c r="AS151" s="501"/>
      <c r="AT151" s="209"/>
      <c r="AU151" s="209"/>
      <c r="AV151" s="214" t="e">
        <f t="shared" si="131"/>
        <v>#DIV/0!</v>
      </c>
      <c r="AW151" s="211" t="e">
        <f t="shared" si="139"/>
        <v>#DIV/0!</v>
      </c>
      <c r="AX151" s="501"/>
    </row>
    <row r="152" spans="2:50" ht="14.25" customHeight="1">
      <c r="B152" s="460"/>
      <c r="C152" s="209">
        <v>6</v>
      </c>
      <c r="D152" s="212"/>
      <c r="E152" s="209"/>
      <c r="F152" s="209"/>
      <c r="G152" s="214" t="e">
        <f t="shared" si="124"/>
        <v>#DIV/0!</v>
      </c>
      <c r="H152" s="501"/>
      <c r="I152" s="215" t="e">
        <f t="shared" si="132"/>
        <v>#DIV/0!</v>
      </c>
      <c r="J152" s="215" t="e">
        <f t="shared" si="132"/>
        <v>#DIV/0!</v>
      </c>
      <c r="K152" s="216" t="e">
        <f t="shared" si="132"/>
        <v>#DIV/0!</v>
      </c>
      <c r="L152" s="502"/>
      <c r="M152" s="215" t="e">
        <f>RANK(K152, K$147:$K$161)</f>
        <v>#DIV/0!</v>
      </c>
      <c r="N152" s="460"/>
      <c r="O152" s="460"/>
      <c r="P152" s="209"/>
      <c r="Q152" s="209"/>
      <c r="R152" s="214" t="e">
        <f t="shared" si="125"/>
        <v>#DIV/0!</v>
      </c>
      <c r="S152" s="211" t="e">
        <f t="shared" si="133"/>
        <v>#DIV/0!</v>
      </c>
      <c r="T152" s="501"/>
      <c r="U152" s="209"/>
      <c r="V152" s="209"/>
      <c r="W152" s="214" t="e">
        <f t="shared" si="126"/>
        <v>#DIV/0!</v>
      </c>
      <c r="X152" s="211" t="e">
        <f t="shared" si="134"/>
        <v>#DIV/0!</v>
      </c>
      <c r="Y152" s="501"/>
      <c r="Z152" s="209"/>
      <c r="AA152" s="209"/>
      <c r="AB152" s="214" t="e">
        <f t="shared" si="127"/>
        <v>#DIV/0!</v>
      </c>
      <c r="AC152" s="211" t="e">
        <f t="shared" si="135"/>
        <v>#DIV/0!</v>
      </c>
      <c r="AD152" s="501"/>
      <c r="AE152" s="209"/>
      <c r="AF152" s="209"/>
      <c r="AG152" s="214" t="e">
        <f t="shared" si="128"/>
        <v>#DIV/0!</v>
      </c>
      <c r="AH152" s="211" t="e">
        <f t="shared" si="136"/>
        <v>#DIV/0!</v>
      </c>
      <c r="AI152" s="501"/>
      <c r="AJ152" s="209"/>
      <c r="AK152" s="209"/>
      <c r="AL152" s="214" t="e">
        <f t="shared" si="129"/>
        <v>#DIV/0!</v>
      </c>
      <c r="AM152" s="211" t="e">
        <f t="shared" si="137"/>
        <v>#DIV/0!</v>
      </c>
      <c r="AN152" s="501"/>
      <c r="AO152" s="209"/>
      <c r="AP152" s="209"/>
      <c r="AQ152" s="214" t="e">
        <f t="shared" si="130"/>
        <v>#DIV/0!</v>
      </c>
      <c r="AR152" s="211" t="e">
        <f t="shared" si="138"/>
        <v>#DIV/0!</v>
      </c>
      <c r="AS152" s="501"/>
      <c r="AT152" s="209"/>
      <c r="AU152" s="209"/>
      <c r="AV152" s="214" t="e">
        <f t="shared" si="131"/>
        <v>#DIV/0!</v>
      </c>
      <c r="AW152" s="211" t="e">
        <f t="shared" si="139"/>
        <v>#DIV/0!</v>
      </c>
      <c r="AX152" s="501"/>
    </row>
    <row r="153" spans="2:50" ht="14.25" customHeight="1">
      <c r="B153" s="460"/>
      <c r="C153" s="209">
        <v>7</v>
      </c>
      <c r="D153" s="212"/>
      <c r="E153" s="209"/>
      <c r="F153" s="209"/>
      <c r="G153" s="214" t="e">
        <f t="shared" si="124"/>
        <v>#DIV/0!</v>
      </c>
      <c r="H153" s="501"/>
      <c r="I153" s="215" t="e">
        <f t="shared" si="132"/>
        <v>#DIV/0!</v>
      </c>
      <c r="J153" s="215" t="e">
        <f t="shared" si="132"/>
        <v>#DIV/0!</v>
      </c>
      <c r="K153" s="216" t="e">
        <f t="shared" si="132"/>
        <v>#DIV/0!</v>
      </c>
      <c r="L153" s="502"/>
      <c r="M153" s="215" t="e">
        <f>RANK(K153, K$147:$K$161)</f>
        <v>#DIV/0!</v>
      </c>
      <c r="N153" s="460"/>
      <c r="O153" s="460"/>
      <c r="P153" s="209"/>
      <c r="Q153" s="209"/>
      <c r="R153" s="214" t="e">
        <f t="shared" si="125"/>
        <v>#DIV/0!</v>
      </c>
      <c r="S153" s="211" t="e">
        <f t="shared" si="133"/>
        <v>#DIV/0!</v>
      </c>
      <c r="T153" s="501"/>
      <c r="U153" s="209"/>
      <c r="V153" s="209"/>
      <c r="W153" s="214" t="e">
        <f t="shared" si="126"/>
        <v>#DIV/0!</v>
      </c>
      <c r="X153" s="211" t="e">
        <f t="shared" si="134"/>
        <v>#DIV/0!</v>
      </c>
      <c r="Y153" s="501"/>
      <c r="Z153" s="209"/>
      <c r="AA153" s="209"/>
      <c r="AB153" s="214" t="e">
        <f t="shared" si="127"/>
        <v>#DIV/0!</v>
      </c>
      <c r="AC153" s="211" t="e">
        <f t="shared" si="135"/>
        <v>#DIV/0!</v>
      </c>
      <c r="AD153" s="501"/>
      <c r="AE153" s="209"/>
      <c r="AF153" s="209"/>
      <c r="AG153" s="214" t="e">
        <f t="shared" si="128"/>
        <v>#DIV/0!</v>
      </c>
      <c r="AH153" s="211" t="e">
        <f t="shared" si="136"/>
        <v>#DIV/0!</v>
      </c>
      <c r="AI153" s="501"/>
      <c r="AJ153" s="209"/>
      <c r="AK153" s="209"/>
      <c r="AL153" s="214" t="e">
        <f t="shared" si="129"/>
        <v>#DIV/0!</v>
      </c>
      <c r="AM153" s="211" t="e">
        <f t="shared" si="137"/>
        <v>#DIV/0!</v>
      </c>
      <c r="AN153" s="501"/>
      <c r="AO153" s="209"/>
      <c r="AP153" s="209"/>
      <c r="AQ153" s="214" t="e">
        <f t="shared" si="130"/>
        <v>#DIV/0!</v>
      </c>
      <c r="AR153" s="211" t="e">
        <f t="shared" si="138"/>
        <v>#DIV/0!</v>
      </c>
      <c r="AS153" s="501"/>
      <c r="AT153" s="209"/>
      <c r="AU153" s="209"/>
      <c r="AV153" s="214" t="e">
        <f t="shared" si="131"/>
        <v>#DIV/0!</v>
      </c>
      <c r="AW153" s="211" t="e">
        <f t="shared" si="139"/>
        <v>#DIV/0!</v>
      </c>
      <c r="AX153" s="501"/>
    </row>
    <row r="154" spans="2:50" ht="14.25" customHeight="1">
      <c r="B154" s="460"/>
      <c r="C154" s="209">
        <v>8</v>
      </c>
      <c r="D154" s="212"/>
      <c r="E154" s="209"/>
      <c r="F154" s="209"/>
      <c r="G154" s="214" t="e">
        <f t="shared" si="124"/>
        <v>#DIV/0!</v>
      </c>
      <c r="H154" s="501"/>
      <c r="I154" s="215" t="e">
        <f t="shared" si="132"/>
        <v>#DIV/0!</v>
      </c>
      <c r="J154" s="215" t="e">
        <f t="shared" si="132"/>
        <v>#DIV/0!</v>
      </c>
      <c r="K154" s="216" t="e">
        <f t="shared" si="132"/>
        <v>#DIV/0!</v>
      </c>
      <c r="L154" s="502"/>
      <c r="M154" s="215" t="e">
        <f>RANK(K154, K$147:$K$161)</f>
        <v>#DIV/0!</v>
      </c>
      <c r="N154" s="460"/>
      <c r="O154" s="460"/>
      <c r="P154" s="209"/>
      <c r="Q154" s="209"/>
      <c r="R154" s="214" t="e">
        <f t="shared" si="125"/>
        <v>#DIV/0!</v>
      </c>
      <c r="S154" s="211" t="e">
        <f t="shared" si="133"/>
        <v>#DIV/0!</v>
      </c>
      <c r="T154" s="501"/>
      <c r="U154" s="209"/>
      <c r="V154" s="209"/>
      <c r="W154" s="214" t="e">
        <f t="shared" si="126"/>
        <v>#DIV/0!</v>
      </c>
      <c r="X154" s="211" t="e">
        <f t="shared" si="134"/>
        <v>#DIV/0!</v>
      </c>
      <c r="Y154" s="501"/>
      <c r="Z154" s="209"/>
      <c r="AA154" s="209"/>
      <c r="AB154" s="214" t="e">
        <f t="shared" si="127"/>
        <v>#DIV/0!</v>
      </c>
      <c r="AC154" s="211" t="e">
        <f t="shared" si="135"/>
        <v>#DIV/0!</v>
      </c>
      <c r="AD154" s="501"/>
      <c r="AE154" s="209"/>
      <c r="AF154" s="209"/>
      <c r="AG154" s="214" t="e">
        <f t="shared" si="128"/>
        <v>#DIV/0!</v>
      </c>
      <c r="AH154" s="211" t="e">
        <f t="shared" si="136"/>
        <v>#DIV/0!</v>
      </c>
      <c r="AI154" s="501"/>
      <c r="AJ154" s="209"/>
      <c r="AK154" s="209"/>
      <c r="AL154" s="214" t="e">
        <f t="shared" si="129"/>
        <v>#DIV/0!</v>
      </c>
      <c r="AM154" s="211" t="e">
        <f t="shared" si="137"/>
        <v>#DIV/0!</v>
      </c>
      <c r="AN154" s="501"/>
      <c r="AO154" s="209"/>
      <c r="AP154" s="209"/>
      <c r="AQ154" s="214" t="e">
        <f t="shared" si="130"/>
        <v>#DIV/0!</v>
      </c>
      <c r="AR154" s="211" t="e">
        <f t="shared" si="138"/>
        <v>#DIV/0!</v>
      </c>
      <c r="AS154" s="501"/>
      <c r="AT154" s="209"/>
      <c r="AU154" s="209"/>
      <c r="AV154" s="214" t="e">
        <f t="shared" si="131"/>
        <v>#DIV/0!</v>
      </c>
      <c r="AW154" s="211" t="e">
        <f t="shared" si="139"/>
        <v>#DIV/0!</v>
      </c>
      <c r="AX154" s="501"/>
    </row>
    <row r="155" spans="2:50" ht="14.25" customHeight="1">
      <c r="B155" s="460"/>
      <c r="C155" s="209">
        <v>9</v>
      </c>
      <c r="D155" s="212"/>
      <c r="E155" s="209"/>
      <c r="F155" s="209"/>
      <c r="G155" s="214" t="e">
        <f t="shared" si="124"/>
        <v>#DIV/0!</v>
      </c>
      <c r="H155" s="501"/>
      <c r="I155" s="215" t="e">
        <f t="shared" si="132"/>
        <v>#DIV/0!</v>
      </c>
      <c r="J155" s="215" t="e">
        <f t="shared" si="132"/>
        <v>#DIV/0!</v>
      </c>
      <c r="K155" s="216" t="e">
        <f t="shared" si="132"/>
        <v>#DIV/0!</v>
      </c>
      <c r="L155" s="502"/>
      <c r="M155" s="215" t="e">
        <f>RANK(K155, K$147:$K$161)</f>
        <v>#DIV/0!</v>
      </c>
      <c r="N155" s="460"/>
      <c r="O155" s="460"/>
      <c r="P155" s="209"/>
      <c r="Q155" s="209"/>
      <c r="R155" s="214" t="e">
        <f t="shared" si="125"/>
        <v>#DIV/0!</v>
      </c>
      <c r="S155" s="211" t="e">
        <f t="shared" si="133"/>
        <v>#DIV/0!</v>
      </c>
      <c r="T155" s="501"/>
      <c r="U155" s="209"/>
      <c r="V155" s="209"/>
      <c r="W155" s="214" t="e">
        <f t="shared" si="126"/>
        <v>#DIV/0!</v>
      </c>
      <c r="X155" s="211" t="e">
        <f t="shared" si="134"/>
        <v>#DIV/0!</v>
      </c>
      <c r="Y155" s="501"/>
      <c r="Z155" s="209"/>
      <c r="AA155" s="209"/>
      <c r="AB155" s="214" t="e">
        <f t="shared" si="127"/>
        <v>#DIV/0!</v>
      </c>
      <c r="AC155" s="211" t="e">
        <f t="shared" si="135"/>
        <v>#DIV/0!</v>
      </c>
      <c r="AD155" s="501"/>
      <c r="AE155" s="209"/>
      <c r="AF155" s="209"/>
      <c r="AG155" s="214" t="e">
        <f t="shared" si="128"/>
        <v>#DIV/0!</v>
      </c>
      <c r="AH155" s="211" t="e">
        <f t="shared" si="136"/>
        <v>#DIV/0!</v>
      </c>
      <c r="AI155" s="501"/>
      <c r="AJ155" s="209"/>
      <c r="AK155" s="209"/>
      <c r="AL155" s="214" t="e">
        <f t="shared" si="129"/>
        <v>#DIV/0!</v>
      </c>
      <c r="AM155" s="211" t="e">
        <f t="shared" si="137"/>
        <v>#DIV/0!</v>
      </c>
      <c r="AN155" s="501"/>
      <c r="AO155" s="209"/>
      <c r="AP155" s="209"/>
      <c r="AQ155" s="214" t="e">
        <f t="shared" si="130"/>
        <v>#DIV/0!</v>
      </c>
      <c r="AR155" s="211" t="e">
        <f t="shared" si="138"/>
        <v>#DIV/0!</v>
      </c>
      <c r="AS155" s="501"/>
      <c r="AT155" s="209"/>
      <c r="AU155" s="209"/>
      <c r="AV155" s="214" t="e">
        <f t="shared" si="131"/>
        <v>#DIV/0!</v>
      </c>
      <c r="AW155" s="211" t="e">
        <f t="shared" si="139"/>
        <v>#DIV/0!</v>
      </c>
      <c r="AX155" s="501"/>
    </row>
    <row r="156" spans="2:50" ht="14.25" customHeight="1">
      <c r="B156" s="460"/>
      <c r="C156" s="209">
        <v>10</v>
      </c>
      <c r="D156" s="212"/>
      <c r="E156" s="209"/>
      <c r="F156" s="209"/>
      <c r="G156" s="214" t="e">
        <f t="shared" si="124"/>
        <v>#DIV/0!</v>
      </c>
      <c r="H156" s="501"/>
      <c r="I156" s="215" t="e">
        <f t="shared" si="132"/>
        <v>#DIV/0!</v>
      </c>
      <c r="J156" s="215" t="e">
        <f t="shared" si="132"/>
        <v>#DIV/0!</v>
      </c>
      <c r="K156" s="216" t="e">
        <f t="shared" si="132"/>
        <v>#DIV/0!</v>
      </c>
      <c r="L156" s="502"/>
      <c r="M156" s="215" t="e">
        <f>RANK(K156, K$147:$K$161)</f>
        <v>#DIV/0!</v>
      </c>
      <c r="N156" s="460"/>
      <c r="O156" s="460"/>
      <c r="P156" s="209"/>
      <c r="Q156" s="209"/>
      <c r="R156" s="214" t="e">
        <f t="shared" si="125"/>
        <v>#DIV/0!</v>
      </c>
      <c r="S156" s="211" t="e">
        <f t="shared" si="133"/>
        <v>#DIV/0!</v>
      </c>
      <c r="T156" s="501"/>
      <c r="U156" s="209"/>
      <c r="V156" s="209"/>
      <c r="W156" s="214" t="e">
        <f t="shared" si="126"/>
        <v>#DIV/0!</v>
      </c>
      <c r="X156" s="211" t="e">
        <f t="shared" si="134"/>
        <v>#DIV/0!</v>
      </c>
      <c r="Y156" s="501"/>
      <c r="Z156" s="209"/>
      <c r="AA156" s="209"/>
      <c r="AB156" s="214" t="e">
        <f t="shared" si="127"/>
        <v>#DIV/0!</v>
      </c>
      <c r="AC156" s="211" t="e">
        <f t="shared" si="135"/>
        <v>#DIV/0!</v>
      </c>
      <c r="AD156" s="501"/>
      <c r="AE156" s="209"/>
      <c r="AF156" s="209"/>
      <c r="AG156" s="214" t="e">
        <f t="shared" si="128"/>
        <v>#DIV/0!</v>
      </c>
      <c r="AH156" s="211" t="e">
        <f t="shared" si="136"/>
        <v>#DIV/0!</v>
      </c>
      <c r="AI156" s="501"/>
      <c r="AJ156" s="209"/>
      <c r="AK156" s="209"/>
      <c r="AL156" s="214" t="e">
        <f t="shared" si="129"/>
        <v>#DIV/0!</v>
      </c>
      <c r="AM156" s="211" t="e">
        <f t="shared" si="137"/>
        <v>#DIV/0!</v>
      </c>
      <c r="AN156" s="501"/>
      <c r="AO156" s="209"/>
      <c r="AP156" s="209"/>
      <c r="AQ156" s="214" t="e">
        <f t="shared" si="130"/>
        <v>#DIV/0!</v>
      </c>
      <c r="AR156" s="211" t="e">
        <f t="shared" si="138"/>
        <v>#DIV/0!</v>
      </c>
      <c r="AS156" s="501"/>
      <c r="AT156" s="209"/>
      <c r="AU156" s="209"/>
      <c r="AV156" s="214" t="e">
        <f t="shared" si="131"/>
        <v>#DIV/0!</v>
      </c>
      <c r="AW156" s="211" t="e">
        <f t="shared" si="139"/>
        <v>#DIV/0!</v>
      </c>
      <c r="AX156" s="501"/>
    </row>
    <row r="157" spans="2:50" ht="14.25" customHeight="1">
      <c r="B157" s="460"/>
      <c r="C157" s="209">
        <v>11</v>
      </c>
      <c r="D157" s="212"/>
      <c r="E157" s="209"/>
      <c r="F157" s="209"/>
      <c r="G157" s="214" t="e">
        <f t="shared" si="124"/>
        <v>#DIV/0!</v>
      </c>
      <c r="H157" s="501"/>
      <c r="I157" s="215" t="e">
        <f t="shared" si="132"/>
        <v>#DIV/0!</v>
      </c>
      <c r="J157" s="215" t="e">
        <f t="shared" si="132"/>
        <v>#DIV/0!</v>
      </c>
      <c r="K157" s="216" t="e">
        <f t="shared" si="132"/>
        <v>#DIV/0!</v>
      </c>
      <c r="L157" s="502"/>
      <c r="M157" s="215" t="e">
        <f>RANK(K157, K$147:$K$161)</f>
        <v>#DIV/0!</v>
      </c>
      <c r="N157" s="460"/>
      <c r="O157" s="460"/>
      <c r="P157" s="209"/>
      <c r="Q157" s="209"/>
      <c r="R157" s="214" t="e">
        <f t="shared" si="125"/>
        <v>#DIV/0!</v>
      </c>
      <c r="S157" s="211" t="e">
        <f t="shared" si="133"/>
        <v>#DIV/0!</v>
      </c>
      <c r="T157" s="501"/>
      <c r="U157" s="209"/>
      <c r="V157" s="209"/>
      <c r="W157" s="214" t="e">
        <f t="shared" si="126"/>
        <v>#DIV/0!</v>
      </c>
      <c r="X157" s="211" t="e">
        <f t="shared" si="134"/>
        <v>#DIV/0!</v>
      </c>
      <c r="Y157" s="501"/>
      <c r="Z157" s="209"/>
      <c r="AA157" s="209"/>
      <c r="AB157" s="214" t="e">
        <f t="shared" si="127"/>
        <v>#DIV/0!</v>
      </c>
      <c r="AC157" s="211" t="e">
        <f t="shared" si="135"/>
        <v>#DIV/0!</v>
      </c>
      <c r="AD157" s="501"/>
      <c r="AE157" s="209"/>
      <c r="AF157" s="209"/>
      <c r="AG157" s="214" t="e">
        <f t="shared" si="128"/>
        <v>#DIV/0!</v>
      </c>
      <c r="AH157" s="211" t="e">
        <f t="shared" si="136"/>
        <v>#DIV/0!</v>
      </c>
      <c r="AI157" s="501"/>
      <c r="AJ157" s="209"/>
      <c r="AK157" s="209"/>
      <c r="AL157" s="214" t="e">
        <f t="shared" si="129"/>
        <v>#DIV/0!</v>
      </c>
      <c r="AM157" s="211" t="e">
        <f t="shared" si="137"/>
        <v>#DIV/0!</v>
      </c>
      <c r="AN157" s="501"/>
      <c r="AO157" s="209"/>
      <c r="AP157" s="209"/>
      <c r="AQ157" s="214" t="e">
        <f t="shared" si="130"/>
        <v>#DIV/0!</v>
      </c>
      <c r="AR157" s="211" t="e">
        <f t="shared" si="138"/>
        <v>#DIV/0!</v>
      </c>
      <c r="AS157" s="501"/>
      <c r="AT157" s="209"/>
      <c r="AU157" s="209"/>
      <c r="AV157" s="214" t="e">
        <f t="shared" si="131"/>
        <v>#DIV/0!</v>
      </c>
      <c r="AW157" s="211" t="e">
        <f t="shared" si="139"/>
        <v>#DIV/0!</v>
      </c>
      <c r="AX157" s="501"/>
    </row>
    <row r="158" spans="2:50" ht="14.25" customHeight="1">
      <c r="B158" s="460"/>
      <c r="C158" s="209">
        <v>12</v>
      </c>
      <c r="D158" s="212"/>
      <c r="E158" s="209"/>
      <c r="F158" s="209"/>
      <c r="G158" s="214" t="e">
        <f t="shared" si="124"/>
        <v>#DIV/0!</v>
      </c>
      <c r="H158" s="501"/>
      <c r="I158" s="215" t="e">
        <f t="shared" si="132"/>
        <v>#DIV/0!</v>
      </c>
      <c r="J158" s="215" t="e">
        <f t="shared" si="132"/>
        <v>#DIV/0!</v>
      </c>
      <c r="K158" s="216" t="e">
        <f t="shared" si="132"/>
        <v>#DIV/0!</v>
      </c>
      <c r="L158" s="502"/>
      <c r="M158" s="215" t="e">
        <f>RANK(K158, K$147:$K$161)</f>
        <v>#DIV/0!</v>
      </c>
      <c r="N158" s="460"/>
      <c r="O158" s="460"/>
      <c r="P158" s="209"/>
      <c r="Q158" s="209"/>
      <c r="R158" s="214" t="e">
        <f t="shared" si="125"/>
        <v>#DIV/0!</v>
      </c>
      <c r="S158" s="211" t="e">
        <f t="shared" si="133"/>
        <v>#DIV/0!</v>
      </c>
      <c r="T158" s="501"/>
      <c r="U158" s="209"/>
      <c r="V158" s="209"/>
      <c r="W158" s="214" t="e">
        <f t="shared" si="126"/>
        <v>#DIV/0!</v>
      </c>
      <c r="X158" s="211" t="e">
        <f t="shared" si="134"/>
        <v>#DIV/0!</v>
      </c>
      <c r="Y158" s="501"/>
      <c r="Z158" s="209"/>
      <c r="AA158" s="209"/>
      <c r="AB158" s="214" t="e">
        <f t="shared" si="127"/>
        <v>#DIV/0!</v>
      </c>
      <c r="AC158" s="211" t="e">
        <f t="shared" si="135"/>
        <v>#DIV/0!</v>
      </c>
      <c r="AD158" s="501"/>
      <c r="AE158" s="209"/>
      <c r="AF158" s="209"/>
      <c r="AG158" s="214" t="e">
        <f t="shared" si="128"/>
        <v>#DIV/0!</v>
      </c>
      <c r="AH158" s="211" t="e">
        <f t="shared" si="136"/>
        <v>#DIV/0!</v>
      </c>
      <c r="AI158" s="501"/>
      <c r="AJ158" s="209"/>
      <c r="AK158" s="209"/>
      <c r="AL158" s="214" t="e">
        <f t="shared" si="129"/>
        <v>#DIV/0!</v>
      </c>
      <c r="AM158" s="211" t="e">
        <f t="shared" si="137"/>
        <v>#DIV/0!</v>
      </c>
      <c r="AN158" s="501"/>
      <c r="AO158" s="209"/>
      <c r="AP158" s="209"/>
      <c r="AQ158" s="214" t="e">
        <f t="shared" si="130"/>
        <v>#DIV/0!</v>
      </c>
      <c r="AR158" s="211" t="e">
        <f t="shared" si="138"/>
        <v>#DIV/0!</v>
      </c>
      <c r="AS158" s="501"/>
      <c r="AT158" s="209"/>
      <c r="AU158" s="209"/>
      <c r="AV158" s="214" t="e">
        <f t="shared" si="131"/>
        <v>#DIV/0!</v>
      </c>
      <c r="AW158" s="211" t="e">
        <f t="shared" si="139"/>
        <v>#DIV/0!</v>
      </c>
      <c r="AX158" s="501"/>
    </row>
    <row r="159" spans="2:50" ht="14.25" customHeight="1">
      <c r="B159" s="460"/>
      <c r="C159" s="209">
        <v>13</v>
      </c>
      <c r="D159" s="212"/>
      <c r="E159" s="209"/>
      <c r="F159" s="209"/>
      <c r="G159" s="214" t="e">
        <f t="shared" si="124"/>
        <v>#DIV/0!</v>
      </c>
      <c r="H159" s="501"/>
      <c r="I159" s="215" t="e">
        <f t="shared" si="132"/>
        <v>#DIV/0!</v>
      </c>
      <c r="J159" s="215" t="e">
        <f t="shared" si="132"/>
        <v>#DIV/0!</v>
      </c>
      <c r="K159" s="216" t="e">
        <f t="shared" si="132"/>
        <v>#DIV/0!</v>
      </c>
      <c r="L159" s="502"/>
      <c r="M159" s="215" t="e">
        <f>RANK(K159, K$147:$K$161)</f>
        <v>#DIV/0!</v>
      </c>
      <c r="N159" s="460"/>
      <c r="O159" s="460"/>
      <c r="P159" s="209"/>
      <c r="Q159" s="209"/>
      <c r="R159" s="214" t="e">
        <f t="shared" si="125"/>
        <v>#DIV/0!</v>
      </c>
      <c r="S159" s="211" t="e">
        <f t="shared" si="133"/>
        <v>#DIV/0!</v>
      </c>
      <c r="T159" s="501"/>
      <c r="U159" s="209"/>
      <c r="V159" s="209"/>
      <c r="W159" s="214" t="e">
        <f t="shared" si="126"/>
        <v>#DIV/0!</v>
      </c>
      <c r="X159" s="211" t="e">
        <f t="shared" si="134"/>
        <v>#DIV/0!</v>
      </c>
      <c r="Y159" s="501"/>
      <c r="Z159" s="209"/>
      <c r="AA159" s="209"/>
      <c r="AB159" s="214" t="e">
        <f t="shared" si="127"/>
        <v>#DIV/0!</v>
      </c>
      <c r="AC159" s="211" t="e">
        <f t="shared" si="135"/>
        <v>#DIV/0!</v>
      </c>
      <c r="AD159" s="501"/>
      <c r="AE159" s="209"/>
      <c r="AF159" s="209"/>
      <c r="AG159" s="214" t="e">
        <f t="shared" si="128"/>
        <v>#DIV/0!</v>
      </c>
      <c r="AH159" s="211" t="e">
        <f t="shared" si="136"/>
        <v>#DIV/0!</v>
      </c>
      <c r="AI159" s="501"/>
      <c r="AJ159" s="209"/>
      <c r="AK159" s="209"/>
      <c r="AL159" s="214" t="e">
        <f t="shared" si="129"/>
        <v>#DIV/0!</v>
      </c>
      <c r="AM159" s="211" t="e">
        <f t="shared" si="137"/>
        <v>#DIV/0!</v>
      </c>
      <c r="AN159" s="501"/>
      <c r="AO159" s="209"/>
      <c r="AP159" s="209"/>
      <c r="AQ159" s="214" t="e">
        <f t="shared" si="130"/>
        <v>#DIV/0!</v>
      </c>
      <c r="AR159" s="211" t="e">
        <f t="shared" si="138"/>
        <v>#DIV/0!</v>
      </c>
      <c r="AS159" s="501"/>
      <c r="AT159" s="209"/>
      <c r="AU159" s="209"/>
      <c r="AV159" s="214" t="e">
        <f t="shared" si="131"/>
        <v>#DIV/0!</v>
      </c>
      <c r="AW159" s="211" t="e">
        <f t="shared" si="139"/>
        <v>#DIV/0!</v>
      </c>
      <c r="AX159" s="501"/>
    </row>
    <row r="160" spans="2:50" ht="14.25" customHeight="1">
      <c r="B160" s="460"/>
      <c r="C160" s="209">
        <v>14</v>
      </c>
      <c r="D160" s="212"/>
      <c r="E160" s="209"/>
      <c r="F160" s="209"/>
      <c r="G160" s="214" t="e">
        <f t="shared" si="124"/>
        <v>#DIV/0!</v>
      </c>
      <c r="H160" s="501"/>
      <c r="I160" s="215" t="e">
        <f t="shared" si="132"/>
        <v>#DIV/0!</v>
      </c>
      <c r="J160" s="215" t="e">
        <f t="shared" si="132"/>
        <v>#DIV/0!</v>
      </c>
      <c r="K160" s="216" t="e">
        <f t="shared" si="132"/>
        <v>#DIV/0!</v>
      </c>
      <c r="L160" s="502"/>
      <c r="M160" s="215" t="e">
        <f>RANK(K160, K$147:$K$161)</f>
        <v>#DIV/0!</v>
      </c>
      <c r="N160" s="460"/>
      <c r="O160" s="460"/>
      <c r="P160" s="209"/>
      <c r="Q160" s="209"/>
      <c r="R160" s="214" t="e">
        <f t="shared" si="125"/>
        <v>#DIV/0!</v>
      </c>
      <c r="S160" s="211" t="e">
        <f t="shared" si="133"/>
        <v>#DIV/0!</v>
      </c>
      <c r="T160" s="501"/>
      <c r="U160" s="209"/>
      <c r="V160" s="209"/>
      <c r="W160" s="214" t="e">
        <f t="shared" si="126"/>
        <v>#DIV/0!</v>
      </c>
      <c r="X160" s="211" t="e">
        <f t="shared" si="134"/>
        <v>#DIV/0!</v>
      </c>
      <c r="Y160" s="501"/>
      <c r="Z160" s="209"/>
      <c r="AA160" s="209"/>
      <c r="AB160" s="214" t="e">
        <f t="shared" si="127"/>
        <v>#DIV/0!</v>
      </c>
      <c r="AC160" s="211" t="e">
        <f t="shared" si="135"/>
        <v>#DIV/0!</v>
      </c>
      <c r="AD160" s="501"/>
      <c r="AE160" s="209"/>
      <c r="AF160" s="209"/>
      <c r="AG160" s="214" t="e">
        <f t="shared" si="128"/>
        <v>#DIV/0!</v>
      </c>
      <c r="AH160" s="211" t="e">
        <f t="shared" si="136"/>
        <v>#DIV/0!</v>
      </c>
      <c r="AI160" s="501"/>
      <c r="AJ160" s="209"/>
      <c r="AK160" s="209"/>
      <c r="AL160" s="214" t="e">
        <f t="shared" si="129"/>
        <v>#DIV/0!</v>
      </c>
      <c r="AM160" s="211" t="e">
        <f t="shared" si="137"/>
        <v>#DIV/0!</v>
      </c>
      <c r="AN160" s="501"/>
      <c r="AO160" s="209"/>
      <c r="AP160" s="209"/>
      <c r="AQ160" s="214" t="e">
        <f t="shared" si="130"/>
        <v>#DIV/0!</v>
      </c>
      <c r="AR160" s="211" t="e">
        <f t="shared" si="138"/>
        <v>#DIV/0!</v>
      </c>
      <c r="AS160" s="501"/>
      <c r="AT160" s="209"/>
      <c r="AU160" s="209"/>
      <c r="AV160" s="214" t="e">
        <f t="shared" si="131"/>
        <v>#DIV/0!</v>
      </c>
      <c r="AW160" s="211" t="e">
        <f t="shared" si="139"/>
        <v>#DIV/0!</v>
      </c>
      <c r="AX160" s="501"/>
    </row>
    <row r="161" spans="2:50" ht="14.25" customHeight="1">
      <c r="B161" s="460"/>
      <c r="C161" s="209">
        <v>15</v>
      </c>
      <c r="D161" s="212"/>
      <c r="E161" s="209"/>
      <c r="F161" s="209"/>
      <c r="G161" s="214" t="e">
        <f t="shared" si="124"/>
        <v>#DIV/0!</v>
      </c>
      <c r="H161" s="501"/>
      <c r="I161" s="215" t="e">
        <f t="shared" si="132"/>
        <v>#DIV/0!</v>
      </c>
      <c r="J161" s="215" t="e">
        <f t="shared" si="132"/>
        <v>#DIV/0!</v>
      </c>
      <c r="K161" s="216" t="e">
        <f t="shared" si="132"/>
        <v>#DIV/0!</v>
      </c>
      <c r="L161" s="502"/>
      <c r="M161" s="215" t="e">
        <f>RANK(K161, K$147:$K$161)</f>
        <v>#DIV/0!</v>
      </c>
      <c r="N161" s="460"/>
      <c r="O161" s="460"/>
      <c r="P161" s="209"/>
      <c r="Q161" s="213"/>
      <c r="R161" s="214" t="e">
        <f>Q161/P161</f>
        <v>#DIV/0!</v>
      </c>
      <c r="S161" s="211" t="e">
        <f t="shared" si="133"/>
        <v>#DIV/0!</v>
      </c>
      <c r="T161" s="501"/>
      <c r="U161" s="209"/>
      <c r="V161" s="209"/>
      <c r="W161" s="214" t="e">
        <f>V161/U161</f>
        <v>#DIV/0!</v>
      </c>
      <c r="X161" s="211" t="e">
        <f t="shared" si="134"/>
        <v>#DIV/0!</v>
      </c>
      <c r="Y161" s="501"/>
      <c r="Z161" s="209"/>
      <c r="AA161" s="209"/>
      <c r="AB161" s="214" t="e">
        <f>AA161/Z161</f>
        <v>#DIV/0!</v>
      </c>
      <c r="AC161" s="211" t="e">
        <f t="shared" si="135"/>
        <v>#DIV/0!</v>
      </c>
      <c r="AD161" s="501"/>
      <c r="AE161" s="209"/>
      <c r="AF161" s="209"/>
      <c r="AG161" s="214" t="e">
        <f>AF161/AE161</f>
        <v>#DIV/0!</v>
      </c>
      <c r="AH161" s="211" t="e">
        <f t="shared" si="136"/>
        <v>#DIV/0!</v>
      </c>
      <c r="AI161" s="501"/>
      <c r="AJ161" s="209"/>
      <c r="AK161" s="209"/>
      <c r="AL161" s="214" t="e">
        <f>AK161/AJ161</f>
        <v>#DIV/0!</v>
      </c>
      <c r="AM161" s="211" t="e">
        <f t="shared" si="137"/>
        <v>#DIV/0!</v>
      </c>
      <c r="AN161" s="501"/>
      <c r="AO161" s="209"/>
      <c r="AP161" s="209"/>
      <c r="AQ161" s="214" t="e">
        <f>AP161/AO161</f>
        <v>#DIV/0!</v>
      </c>
      <c r="AR161" s="211" t="e">
        <f t="shared" si="138"/>
        <v>#DIV/0!</v>
      </c>
      <c r="AS161" s="501"/>
      <c r="AT161" s="209"/>
      <c r="AU161" s="209"/>
      <c r="AV161" s="214" t="e">
        <f>AU161/AT161</f>
        <v>#DIV/0!</v>
      </c>
      <c r="AW161" s="211" t="e">
        <f t="shared" si="139"/>
        <v>#DIV/0!</v>
      </c>
      <c r="AX161" s="501"/>
    </row>
    <row r="162" spans="2:50" ht="14.25" customHeight="1" collapsed="1">
      <c r="B162" s="503" t="s">
        <v>210</v>
      </c>
      <c r="C162" s="503"/>
      <c r="D162" s="503"/>
      <c r="E162" s="503"/>
      <c r="F162" s="503"/>
      <c r="G162" s="503"/>
      <c r="H162" s="503"/>
      <c r="I162" s="503"/>
      <c r="J162" s="503"/>
      <c r="K162" s="503"/>
      <c r="L162" s="503"/>
      <c r="M162" s="504"/>
      <c r="N162" s="521" t="s">
        <v>128</v>
      </c>
      <c r="O162" s="521" t="s">
        <v>77</v>
      </c>
      <c r="P162" s="559">
        <f>AT142+1</f>
        <v>45923</v>
      </c>
      <c r="Q162" s="560"/>
      <c r="R162" s="560"/>
      <c r="S162" s="560"/>
      <c r="T162" s="560"/>
      <c r="U162" s="561">
        <f>P162+1</f>
        <v>45924</v>
      </c>
      <c r="V162" s="562"/>
      <c r="W162" s="562"/>
      <c r="X162" s="562"/>
      <c r="Y162" s="562"/>
      <c r="Z162" s="559">
        <f t="shared" ref="Z162" si="140">U162+1</f>
        <v>45925</v>
      </c>
      <c r="AA162" s="560"/>
      <c r="AB162" s="560"/>
      <c r="AC162" s="560"/>
      <c r="AD162" s="560"/>
      <c r="AE162" s="561">
        <f t="shared" ref="AE162" si="141">Z162+1</f>
        <v>45926</v>
      </c>
      <c r="AF162" s="562"/>
      <c r="AG162" s="562"/>
      <c r="AH162" s="562"/>
      <c r="AI162" s="562"/>
      <c r="AJ162" s="563">
        <f t="shared" ref="AJ162" si="142">AE162+1</f>
        <v>45927</v>
      </c>
      <c r="AK162" s="564"/>
      <c r="AL162" s="564"/>
      <c r="AM162" s="564"/>
      <c r="AN162" s="565"/>
      <c r="AO162" s="561">
        <f t="shared" ref="AO162" si="143">AJ162+1</f>
        <v>45928</v>
      </c>
      <c r="AP162" s="562"/>
      <c r="AQ162" s="562"/>
      <c r="AR162" s="562"/>
      <c r="AS162" s="562"/>
      <c r="AT162" s="563">
        <f t="shared" ref="AT162" si="144">AO162+1</f>
        <v>45929</v>
      </c>
      <c r="AU162" s="564"/>
      <c r="AV162" s="564"/>
      <c r="AW162" s="564"/>
      <c r="AX162" s="565"/>
    </row>
    <row r="163" spans="2:50" ht="14.25" customHeight="1">
      <c r="B163" s="505"/>
      <c r="C163" s="505"/>
      <c r="D163" s="505"/>
      <c r="E163" s="505"/>
      <c r="F163" s="505"/>
      <c r="G163" s="505"/>
      <c r="H163" s="505"/>
      <c r="I163" s="505"/>
      <c r="J163" s="505"/>
      <c r="K163" s="505"/>
      <c r="L163" s="505"/>
      <c r="M163" s="506"/>
      <c r="N163" s="523"/>
      <c r="O163" s="523"/>
      <c r="P163" s="566">
        <f>P162</f>
        <v>45923</v>
      </c>
      <c r="Q163" s="566"/>
      <c r="R163" s="566"/>
      <c r="S163" s="566"/>
      <c r="T163" s="566"/>
      <c r="U163" s="567">
        <f>U162</f>
        <v>45924</v>
      </c>
      <c r="V163" s="567"/>
      <c r="W163" s="567"/>
      <c r="X163" s="567"/>
      <c r="Y163" s="567"/>
      <c r="Z163" s="566">
        <f t="shared" ref="Z163" si="145">Z162</f>
        <v>45925</v>
      </c>
      <c r="AA163" s="566"/>
      <c r="AB163" s="566"/>
      <c r="AC163" s="566"/>
      <c r="AD163" s="566"/>
      <c r="AE163" s="567">
        <f t="shared" ref="AE163" si="146">AE162</f>
        <v>45926</v>
      </c>
      <c r="AF163" s="567"/>
      <c r="AG163" s="567"/>
      <c r="AH163" s="567"/>
      <c r="AI163" s="567"/>
      <c r="AJ163" s="568">
        <f t="shared" ref="AJ163" si="147">AJ162</f>
        <v>45927</v>
      </c>
      <c r="AK163" s="569"/>
      <c r="AL163" s="569"/>
      <c r="AM163" s="569"/>
      <c r="AN163" s="570"/>
      <c r="AO163" s="567">
        <f t="shared" ref="AO163" si="148">AO162</f>
        <v>45928</v>
      </c>
      <c r="AP163" s="567"/>
      <c r="AQ163" s="567"/>
      <c r="AR163" s="567"/>
      <c r="AS163" s="567"/>
      <c r="AT163" s="568">
        <f t="shared" ref="AT163" si="149">AT162</f>
        <v>45929</v>
      </c>
      <c r="AU163" s="569"/>
      <c r="AV163" s="569"/>
      <c r="AW163" s="569"/>
      <c r="AX163" s="570"/>
    </row>
    <row r="164" spans="2:50" ht="14.25" customHeight="1">
      <c r="B164" s="460" t="s">
        <v>129</v>
      </c>
      <c r="C164" s="460" t="s">
        <v>130</v>
      </c>
      <c r="D164" s="460"/>
      <c r="E164" s="460" t="s">
        <v>131</v>
      </c>
      <c r="F164" s="460"/>
      <c r="G164" s="460"/>
      <c r="H164" s="460" t="s">
        <v>132</v>
      </c>
      <c r="I164" s="499" t="s">
        <v>133</v>
      </c>
      <c r="J164" s="499"/>
      <c r="K164" s="499"/>
      <c r="L164" s="499" t="s">
        <v>132</v>
      </c>
      <c r="M164" s="499" t="s">
        <v>134</v>
      </c>
      <c r="N164" s="460"/>
      <c r="O164" s="460" t="s">
        <v>135</v>
      </c>
      <c r="P164" s="460" t="s">
        <v>136</v>
      </c>
      <c r="Q164" s="460"/>
      <c r="R164" s="460"/>
      <c r="S164" s="460"/>
      <c r="T164" s="460" t="s">
        <v>132</v>
      </c>
      <c r="U164" s="460" t="s">
        <v>136</v>
      </c>
      <c r="V164" s="460"/>
      <c r="W164" s="460"/>
      <c r="X164" s="460"/>
      <c r="Y164" s="460" t="s">
        <v>132</v>
      </c>
      <c r="Z164" s="460" t="s">
        <v>136</v>
      </c>
      <c r="AA164" s="460"/>
      <c r="AB164" s="460"/>
      <c r="AC164" s="460"/>
      <c r="AD164" s="460" t="s">
        <v>132</v>
      </c>
      <c r="AE164" s="460" t="s">
        <v>136</v>
      </c>
      <c r="AF164" s="460"/>
      <c r="AG164" s="460"/>
      <c r="AH164" s="460"/>
      <c r="AI164" s="460" t="s">
        <v>132</v>
      </c>
      <c r="AJ164" s="460" t="s">
        <v>136</v>
      </c>
      <c r="AK164" s="460"/>
      <c r="AL164" s="460"/>
      <c r="AM164" s="460"/>
      <c r="AN164" s="460" t="s">
        <v>132</v>
      </c>
      <c r="AO164" s="460" t="s">
        <v>136</v>
      </c>
      <c r="AP164" s="460"/>
      <c r="AQ164" s="460"/>
      <c r="AR164" s="460"/>
      <c r="AS164" s="460" t="s">
        <v>132</v>
      </c>
      <c r="AT164" s="460" t="s">
        <v>136</v>
      </c>
      <c r="AU164" s="460"/>
      <c r="AV164" s="460"/>
      <c r="AW164" s="460"/>
      <c r="AX164" s="460" t="s">
        <v>132</v>
      </c>
    </row>
    <row r="165" spans="2:50" ht="14.25" customHeight="1">
      <c r="B165" s="460"/>
      <c r="C165" s="460"/>
      <c r="D165" s="460"/>
      <c r="E165" s="460" t="s">
        <v>137</v>
      </c>
      <c r="F165" s="460"/>
      <c r="G165" s="460"/>
      <c r="H165" s="460"/>
      <c r="I165" s="499" t="s">
        <v>137</v>
      </c>
      <c r="J165" s="499"/>
      <c r="K165" s="499"/>
      <c r="L165" s="499"/>
      <c r="M165" s="499"/>
      <c r="N165" s="460"/>
      <c r="O165" s="460"/>
      <c r="P165" s="460" t="s">
        <v>138</v>
      </c>
      <c r="Q165" s="460"/>
      <c r="R165" s="460"/>
      <c r="S165" s="460"/>
      <c r="T165" s="460"/>
      <c r="U165" s="460" t="s">
        <v>138</v>
      </c>
      <c r="V165" s="460"/>
      <c r="W165" s="460"/>
      <c r="X165" s="460"/>
      <c r="Y165" s="460"/>
      <c r="Z165" s="460" t="s">
        <v>138</v>
      </c>
      <c r="AA165" s="460"/>
      <c r="AB165" s="460"/>
      <c r="AC165" s="460"/>
      <c r="AD165" s="460"/>
      <c r="AE165" s="460" t="s">
        <v>138</v>
      </c>
      <c r="AF165" s="460"/>
      <c r="AG165" s="460"/>
      <c r="AH165" s="460"/>
      <c r="AI165" s="460"/>
      <c r="AJ165" s="460" t="s">
        <v>138</v>
      </c>
      <c r="AK165" s="460"/>
      <c r="AL165" s="460"/>
      <c r="AM165" s="460"/>
      <c r="AN165" s="460"/>
      <c r="AO165" s="460" t="s">
        <v>138</v>
      </c>
      <c r="AP165" s="460"/>
      <c r="AQ165" s="460"/>
      <c r="AR165" s="460"/>
      <c r="AS165" s="460"/>
      <c r="AT165" s="460" t="s">
        <v>138</v>
      </c>
      <c r="AU165" s="460"/>
      <c r="AV165" s="460"/>
      <c r="AW165" s="460"/>
      <c r="AX165" s="460"/>
    </row>
    <row r="166" spans="2:50" ht="14.25" customHeight="1">
      <c r="B166" s="460"/>
      <c r="C166" s="460"/>
      <c r="D166" s="460"/>
      <c r="E166" s="209" t="s">
        <v>139</v>
      </c>
      <c r="F166" s="209" t="s">
        <v>140</v>
      </c>
      <c r="G166" s="209" t="s">
        <v>141</v>
      </c>
      <c r="H166" s="460"/>
      <c r="I166" s="210" t="s">
        <v>139</v>
      </c>
      <c r="J166" s="210" t="s">
        <v>140</v>
      </c>
      <c r="K166" s="210" t="s">
        <v>141</v>
      </c>
      <c r="L166" s="499"/>
      <c r="M166" s="499"/>
      <c r="N166" s="460"/>
      <c r="O166" s="460"/>
      <c r="P166" s="209" t="s">
        <v>139</v>
      </c>
      <c r="Q166" s="209" t="s">
        <v>140</v>
      </c>
      <c r="R166" s="209" t="s">
        <v>141</v>
      </c>
      <c r="S166" s="211" t="s">
        <v>134</v>
      </c>
      <c r="T166" s="460"/>
      <c r="U166" s="209" t="s">
        <v>139</v>
      </c>
      <c r="V166" s="209" t="s">
        <v>140</v>
      </c>
      <c r="W166" s="209" t="s">
        <v>141</v>
      </c>
      <c r="X166" s="211" t="s">
        <v>134</v>
      </c>
      <c r="Y166" s="460"/>
      <c r="Z166" s="209" t="s">
        <v>139</v>
      </c>
      <c r="AA166" s="209" t="s">
        <v>140</v>
      </c>
      <c r="AB166" s="209" t="s">
        <v>141</v>
      </c>
      <c r="AC166" s="211" t="s">
        <v>134</v>
      </c>
      <c r="AD166" s="460"/>
      <c r="AE166" s="209" t="s">
        <v>139</v>
      </c>
      <c r="AF166" s="209" t="s">
        <v>140</v>
      </c>
      <c r="AG166" s="209" t="s">
        <v>141</v>
      </c>
      <c r="AH166" s="211" t="s">
        <v>134</v>
      </c>
      <c r="AI166" s="460"/>
      <c r="AJ166" s="209" t="s">
        <v>139</v>
      </c>
      <c r="AK166" s="209" t="s">
        <v>140</v>
      </c>
      <c r="AL166" s="209" t="s">
        <v>141</v>
      </c>
      <c r="AM166" s="211" t="s">
        <v>134</v>
      </c>
      <c r="AN166" s="460"/>
      <c r="AO166" s="209" t="s">
        <v>139</v>
      </c>
      <c r="AP166" s="209" t="s">
        <v>140</v>
      </c>
      <c r="AQ166" s="209" t="s">
        <v>141</v>
      </c>
      <c r="AR166" s="211" t="s">
        <v>134</v>
      </c>
      <c r="AS166" s="460"/>
      <c r="AT166" s="209" t="s">
        <v>139</v>
      </c>
      <c r="AU166" s="209" t="s">
        <v>140</v>
      </c>
      <c r="AV166" s="209" t="s">
        <v>141</v>
      </c>
      <c r="AW166" s="211" t="s">
        <v>134</v>
      </c>
      <c r="AX166" s="460"/>
    </row>
    <row r="167" spans="2:50" ht="14.25" customHeight="1">
      <c r="B167" s="460" t="s">
        <v>286</v>
      </c>
      <c r="C167" s="209">
        <v>1</v>
      </c>
      <c r="D167" s="212"/>
      <c r="E167" s="209"/>
      <c r="F167" s="209"/>
      <c r="G167" s="214" t="e">
        <f t="shared" ref="G167:G181" si="150">F167/E167</f>
        <v>#DIV/0!</v>
      </c>
      <c r="H167" s="501" t="e">
        <f>AVERAGE(F167:F181)</f>
        <v>#DIV/0!</v>
      </c>
      <c r="I167" s="215" t="e">
        <f>AVERAGE(P167,U167,Z167,AE167,AJ167,AO167,AT167)</f>
        <v>#DIV/0!</v>
      </c>
      <c r="J167" s="215" t="e">
        <f>AVERAGE(Q167,V167,AA167,AF167,AK167,AP167,AU167)</f>
        <v>#DIV/0!</v>
      </c>
      <c r="K167" s="216" t="e">
        <f>AVERAGE(R167,W167,AB167,AG167,AL167,AQ167,AV167)</f>
        <v>#DIV/0!</v>
      </c>
      <c r="L167" s="502" t="str">
        <f>IFERROR(AVERAGE(K167:K181),"-")</f>
        <v>-</v>
      </c>
      <c r="M167" s="215" t="e">
        <f>RANK(K167, K$167:$K$181)</f>
        <v>#DIV/0!</v>
      </c>
      <c r="N167" s="460"/>
      <c r="O167" s="460"/>
      <c r="P167" s="209"/>
      <c r="Q167" s="209"/>
      <c r="R167" s="214" t="e">
        <f t="shared" ref="R167:R180" si="151">Q167/P167</f>
        <v>#DIV/0!</v>
      </c>
      <c r="S167" s="211" t="e">
        <f>RANK(R167, R$167:R$181)</f>
        <v>#DIV/0!</v>
      </c>
      <c r="T167" s="501" t="e">
        <f>AVERAGE(R167:R181)</f>
        <v>#DIV/0!</v>
      </c>
      <c r="U167" s="209"/>
      <c r="V167" s="209"/>
      <c r="W167" s="214" t="e">
        <f t="shared" ref="W167:W180" si="152">V167/U167</f>
        <v>#DIV/0!</v>
      </c>
      <c r="X167" s="211" t="e">
        <f>RANK(W167, W$167:W$181)</f>
        <v>#DIV/0!</v>
      </c>
      <c r="Y167" s="501" t="e">
        <f>AVERAGE(W167:W181)</f>
        <v>#DIV/0!</v>
      </c>
      <c r="Z167" s="209"/>
      <c r="AA167" s="209"/>
      <c r="AB167" s="214" t="e">
        <f t="shared" ref="AB167:AB180" si="153">AA167/Z167</f>
        <v>#DIV/0!</v>
      </c>
      <c r="AC167" s="211" t="e">
        <f>RANK(AB167, AB$167:AB$181)</f>
        <v>#DIV/0!</v>
      </c>
      <c r="AD167" s="501" t="e">
        <f>AVERAGE(AB167:AB181)</f>
        <v>#DIV/0!</v>
      </c>
      <c r="AE167" s="209"/>
      <c r="AF167" s="209"/>
      <c r="AG167" s="214" t="e">
        <f t="shared" ref="AG167:AG180" si="154">AF167/AE167</f>
        <v>#DIV/0!</v>
      </c>
      <c r="AH167" s="211" t="e">
        <f>RANK(AG167, AG$167:AG$181)</f>
        <v>#DIV/0!</v>
      </c>
      <c r="AI167" s="501" t="e">
        <f>AVERAGE(AG167:AG181)</f>
        <v>#DIV/0!</v>
      </c>
      <c r="AJ167" s="209"/>
      <c r="AK167" s="209"/>
      <c r="AL167" s="214" t="e">
        <f t="shared" ref="AL167:AL180" si="155">AK167/AJ167</f>
        <v>#DIV/0!</v>
      </c>
      <c r="AM167" s="211" t="e">
        <f>RANK(AL167, AL$167:AL$181)</f>
        <v>#DIV/0!</v>
      </c>
      <c r="AN167" s="501" t="e">
        <f>AVERAGE(AL167:AL181)</f>
        <v>#DIV/0!</v>
      </c>
      <c r="AO167" s="209"/>
      <c r="AP167" s="209"/>
      <c r="AQ167" s="214" t="e">
        <f t="shared" ref="AQ167:AQ180" si="156">AP167/AO167</f>
        <v>#DIV/0!</v>
      </c>
      <c r="AR167" s="211" t="e">
        <f>RANK(AQ167, AQ$167:AQ$181)</f>
        <v>#DIV/0!</v>
      </c>
      <c r="AS167" s="501" t="e">
        <f>AVERAGE(AQ167:AQ181)</f>
        <v>#DIV/0!</v>
      </c>
      <c r="AT167" s="209"/>
      <c r="AU167" s="209"/>
      <c r="AV167" s="214" t="e">
        <f t="shared" ref="AV167:AV180" si="157">AU167/AT167</f>
        <v>#DIV/0!</v>
      </c>
      <c r="AW167" s="211" t="e">
        <f>RANK(AV167, AV$167:AV$181)</f>
        <v>#DIV/0!</v>
      </c>
      <c r="AX167" s="501" t="e">
        <f>AVERAGE(AV167:AV181)</f>
        <v>#DIV/0!</v>
      </c>
    </row>
    <row r="168" spans="2:50" ht="14.25" customHeight="1">
      <c r="B168" s="460"/>
      <c r="C168" s="209">
        <v>2</v>
      </c>
      <c r="D168" s="212"/>
      <c r="E168" s="209"/>
      <c r="F168" s="209"/>
      <c r="G168" s="214" t="e">
        <f t="shared" si="150"/>
        <v>#DIV/0!</v>
      </c>
      <c r="H168" s="501"/>
      <c r="I168" s="215" t="e">
        <f t="shared" ref="I168:K181" si="158">AVERAGE(P168,U168,Z168,AE168,AJ168,AO168,AT168)</f>
        <v>#DIV/0!</v>
      </c>
      <c r="J168" s="215" t="e">
        <f t="shared" si="158"/>
        <v>#DIV/0!</v>
      </c>
      <c r="K168" s="216" t="e">
        <f t="shared" si="158"/>
        <v>#DIV/0!</v>
      </c>
      <c r="L168" s="502"/>
      <c r="M168" s="215" t="e">
        <f>RANK(K168, K$167:$K$181)</f>
        <v>#DIV/0!</v>
      </c>
      <c r="N168" s="460"/>
      <c r="O168" s="460"/>
      <c r="P168" s="209"/>
      <c r="Q168" s="209"/>
      <c r="R168" s="214" t="e">
        <f t="shared" si="151"/>
        <v>#DIV/0!</v>
      </c>
      <c r="S168" s="211" t="e">
        <f t="shared" ref="S168:S180" si="159">RANK(R168, R$167:R$181)</f>
        <v>#DIV/0!</v>
      </c>
      <c r="T168" s="501"/>
      <c r="U168" s="209"/>
      <c r="V168" s="209"/>
      <c r="W168" s="214" t="e">
        <f t="shared" si="152"/>
        <v>#DIV/0!</v>
      </c>
      <c r="X168" s="211" t="e">
        <f t="shared" ref="X168:X180" si="160">RANK(W168, W$167:W$181)</f>
        <v>#DIV/0!</v>
      </c>
      <c r="Y168" s="501"/>
      <c r="Z168" s="209"/>
      <c r="AA168" s="209"/>
      <c r="AB168" s="214" t="e">
        <f t="shared" si="153"/>
        <v>#DIV/0!</v>
      </c>
      <c r="AC168" s="211" t="e">
        <f t="shared" ref="AC168:AC180" si="161">RANK(AB168, AB$167:AB$181)</f>
        <v>#DIV/0!</v>
      </c>
      <c r="AD168" s="501"/>
      <c r="AE168" s="209"/>
      <c r="AF168" s="209"/>
      <c r="AG168" s="214" t="e">
        <f t="shared" si="154"/>
        <v>#DIV/0!</v>
      </c>
      <c r="AH168" s="211" t="e">
        <f t="shared" ref="AH168:AH180" si="162">RANK(AG168, AG$167:AG$181)</f>
        <v>#DIV/0!</v>
      </c>
      <c r="AI168" s="501"/>
      <c r="AJ168" s="209"/>
      <c r="AK168" s="209"/>
      <c r="AL168" s="214" t="e">
        <f t="shared" si="155"/>
        <v>#DIV/0!</v>
      </c>
      <c r="AM168" s="211" t="e">
        <f t="shared" ref="AM168:AM180" si="163">RANK(AL168, AL$167:AL$181)</f>
        <v>#DIV/0!</v>
      </c>
      <c r="AN168" s="501"/>
      <c r="AO168" s="209"/>
      <c r="AP168" s="209"/>
      <c r="AQ168" s="214" t="e">
        <f t="shared" si="156"/>
        <v>#DIV/0!</v>
      </c>
      <c r="AR168" s="211" t="e">
        <f t="shared" ref="AR168:AR180" si="164">RANK(AQ168, AQ$167:AQ$181)</f>
        <v>#DIV/0!</v>
      </c>
      <c r="AS168" s="501"/>
      <c r="AT168" s="209"/>
      <c r="AU168" s="209"/>
      <c r="AV168" s="214" t="e">
        <f t="shared" si="157"/>
        <v>#DIV/0!</v>
      </c>
      <c r="AW168" s="211" t="e">
        <f t="shared" ref="AW168:AW180" si="165">RANK(AV168, AV$167:AV$181)</f>
        <v>#DIV/0!</v>
      </c>
      <c r="AX168" s="501"/>
    </row>
    <row r="169" spans="2:50" ht="14.25" customHeight="1">
      <c r="B169" s="460"/>
      <c r="C169" s="209">
        <v>3</v>
      </c>
      <c r="D169" s="212"/>
      <c r="E169" s="209"/>
      <c r="F169" s="209"/>
      <c r="G169" s="214" t="e">
        <f t="shared" si="150"/>
        <v>#DIV/0!</v>
      </c>
      <c r="H169" s="501"/>
      <c r="I169" s="215" t="e">
        <f t="shared" si="158"/>
        <v>#DIV/0!</v>
      </c>
      <c r="J169" s="215" t="e">
        <f t="shared" si="158"/>
        <v>#DIV/0!</v>
      </c>
      <c r="K169" s="216" t="e">
        <f t="shared" si="158"/>
        <v>#DIV/0!</v>
      </c>
      <c r="L169" s="502"/>
      <c r="M169" s="215" t="e">
        <f>RANK(K169, K$167:$K$181)</f>
        <v>#DIV/0!</v>
      </c>
      <c r="N169" s="460"/>
      <c r="O169" s="460"/>
      <c r="P169" s="209"/>
      <c r="Q169" s="209"/>
      <c r="R169" s="214" t="e">
        <f t="shared" si="151"/>
        <v>#DIV/0!</v>
      </c>
      <c r="S169" s="211" t="e">
        <f t="shared" si="159"/>
        <v>#DIV/0!</v>
      </c>
      <c r="T169" s="501"/>
      <c r="U169" s="209"/>
      <c r="V169" s="209"/>
      <c r="W169" s="214" t="e">
        <f t="shared" si="152"/>
        <v>#DIV/0!</v>
      </c>
      <c r="X169" s="211" t="e">
        <f t="shared" si="160"/>
        <v>#DIV/0!</v>
      </c>
      <c r="Y169" s="501"/>
      <c r="Z169" s="209"/>
      <c r="AA169" s="209"/>
      <c r="AB169" s="214" t="e">
        <f t="shared" si="153"/>
        <v>#DIV/0!</v>
      </c>
      <c r="AC169" s="211" t="e">
        <f t="shared" si="161"/>
        <v>#DIV/0!</v>
      </c>
      <c r="AD169" s="501"/>
      <c r="AE169" s="209"/>
      <c r="AF169" s="209"/>
      <c r="AG169" s="214" t="e">
        <f t="shared" si="154"/>
        <v>#DIV/0!</v>
      </c>
      <c r="AH169" s="211" t="e">
        <f t="shared" si="162"/>
        <v>#DIV/0!</v>
      </c>
      <c r="AI169" s="501"/>
      <c r="AJ169" s="209"/>
      <c r="AK169" s="209"/>
      <c r="AL169" s="214" t="e">
        <f t="shared" si="155"/>
        <v>#DIV/0!</v>
      </c>
      <c r="AM169" s="211" t="e">
        <f t="shared" si="163"/>
        <v>#DIV/0!</v>
      </c>
      <c r="AN169" s="501"/>
      <c r="AO169" s="209"/>
      <c r="AP169" s="209"/>
      <c r="AQ169" s="214" t="e">
        <f t="shared" si="156"/>
        <v>#DIV/0!</v>
      </c>
      <c r="AR169" s="211" t="e">
        <f t="shared" si="164"/>
        <v>#DIV/0!</v>
      </c>
      <c r="AS169" s="501"/>
      <c r="AT169" s="209"/>
      <c r="AU169" s="209"/>
      <c r="AV169" s="214" t="e">
        <f t="shared" si="157"/>
        <v>#DIV/0!</v>
      </c>
      <c r="AW169" s="211" t="e">
        <f t="shared" si="165"/>
        <v>#DIV/0!</v>
      </c>
      <c r="AX169" s="501"/>
    </row>
    <row r="170" spans="2:50" ht="14.25" customHeight="1">
      <c r="B170" s="460"/>
      <c r="C170" s="209">
        <v>4</v>
      </c>
      <c r="D170" s="212"/>
      <c r="E170" s="209"/>
      <c r="F170" s="209"/>
      <c r="G170" s="214" t="e">
        <f t="shared" si="150"/>
        <v>#DIV/0!</v>
      </c>
      <c r="H170" s="501"/>
      <c r="I170" s="215" t="e">
        <f t="shared" si="158"/>
        <v>#DIV/0!</v>
      </c>
      <c r="J170" s="215" t="e">
        <f t="shared" si="158"/>
        <v>#DIV/0!</v>
      </c>
      <c r="K170" s="216" t="e">
        <f t="shared" si="158"/>
        <v>#DIV/0!</v>
      </c>
      <c r="L170" s="502"/>
      <c r="M170" s="215" t="e">
        <f>RANK(K170, K$167:$K$181)</f>
        <v>#DIV/0!</v>
      </c>
      <c r="N170" s="460"/>
      <c r="O170" s="460"/>
      <c r="P170" s="209"/>
      <c r="Q170" s="209"/>
      <c r="R170" s="214" t="e">
        <f t="shared" si="151"/>
        <v>#DIV/0!</v>
      </c>
      <c r="S170" s="211" t="e">
        <f t="shared" si="159"/>
        <v>#DIV/0!</v>
      </c>
      <c r="T170" s="501"/>
      <c r="U170" s="209"/>
      <c r="V170" s="209"/>
      <c r="W170" s="214" t="e">
        <f t="shared" si="152"/>
        <v>#DIV/0!</v>
      </c>
      <c r="X170" s="211" t="e">
        <f t="shared" si="160"/>
        <v>#DIV/0!</v>
      </c>
      <c r="Y170" s="501"/>
      <c r="Z170" s="209"/>
      <c r="AA170" s="209"/>
      <c r="AB170" s="214" t="e">
        <f t="shared" si="153"/>
        <v>#DIV/0!</v>
      </c>
      <c r="AC170" s="211" t="e">
        <f t="shared" si="161"/>
        <v>#DIV/0!</v>
      </c>
      <c r="AD170" s="501"/>
      <c r="AE170" s="209"/>
      <c r="AF170" s="209"/>
      <c r="AG170" s="214" t="e">
        <f t="shared" si="154"/>
        <v>#DIV/0!</v>
      </c>
      <c r="AH170" s="211" t="e">
        <f t="shared" si="162"/>
        <v>#DIV/0!</v>
      </c>
      <c r="AI170" s="501"/>
      <c r="AJ170" s="209"/>
      <c r="AK170" s="209"/>
      <c r="AL170" s="214" t="e">
        <f t="shared" si="155"/>
        <v>#DIV/0!</v>
      </c>
      <c r="AM170" s="211" t="e">
        <f t="shared" si="163"/>
        <v>#DIV/0!</v>
      </c>
      <c r="AN170" s="501"/>
      <c r="AO170" s="209"/>
      <c r="AP170" s="209"/>
      <c r="AQ170" s="214" t="e">
        <f t="shared" si="156"/>
        <v>#DIV/0!</v>
      </c>
      <c r="AR170" s="211" t="e">
        <f t="shared" si="164"/>
        <v>#DIV/0!</v>
      </c>
      <c r="AS170" s="501"/>
      <c r="AT170" s="209"/>
      <c r="AU170" s="209"/>
      <c r="AV170" s="214" t="e">
        <f t="shared" si="157"/>
        <v>#DIV/0!</v>
      </c>
      <c r="AW170" s="211" t="e">
        <f t="shared" si="165"/>
        <v>#DIV/0!</v>
      </c>
      <c r="AX170" s="501"/>
    </row>
    <row r="171" spans="2:50" ht="14.25" customHeight="1">
      <c r="B171" s="460"/>
      <c r="C171" s="209">
        <v>5</v>
      </c>
      <c r="D171" s="212"/>
      <c r="E171" s="209"/>
      <c r="F171" s="209"/>
      <c r="G171" s="214" t="e">
        <f t="shared" si="150"/>
        <v>#DIV/0!</v>
      </c>
      <c r="H171" s="501"/>
      <c r="I171" s="215" t="e">
        <f t="shared" si="158"/>
        <v>#DIV/0!</v>
      </c>
      <c r="J171" s="215" t="e">
        <f t="shared" si="158"/>
        <v>#DIV/0!</v>
      </c>
      <c r="K171" s="216" t="e">
        <f t="shared" si="158"/>
        <v>#DIV/0!</v>
      </c>
      <c r="L171" s="502"/>
      <c r="M171" s="215" t="e">
        <f>RANK(K171, K$167:$K$181)</f>
        <v>#DIV/0!</v>
      </c>
      <c r="N171" s="460"/>
      <c r="O171" s="460"/>
      <c r="P171" s="209"/>
      <c r="Q171" s="209"/>
      <c r="R171" s="214" t="e">
        <f t="shared" si="151"/>
        <v>#DIV/0!</v>
      </c>
      <c r="S171" s="211" t="e">
        <f t="shared" si="159"/>
        <v>#DIV/0!</v>
      </c>
      <c r="T171" s="501"/>
      <c r="U171" s="209"/>
      <c r="V171" s="209"/>
      <c r="W171" s="214" t="e">
        <f t="shared" si="152"/>
        <v>#DIV/0!</v>
      </c>
      <c r="X171" s="211" t="e">
        <f t="shared" si="160"/>
        <v>#DIV/0!</v>
      </c>
      <c r="Y171" s="501"/>
      <c r="Z171" s="209"/>
      <c r="AA171" s="209"/>
      <c r="AB171" s="214" t="e">
        <f t="shared" si="153"/>
        <v>#DIV/0!</v>
      </c>
      <c r="AC171" s="211" t="e">
        <f t="shared" si="161"/>
        <v>#DIV/0!</v>
      </c>
      <c r="AD171" s="501"/>
      <c r="AE171" s="209"/>
      <c r="AF171" s="209"/>
      <c r="AG171" s="214" t="e">
        <f t="shared" si="154"/>
        <v>#DIV/0!</v>
      </c>
      <c r="AH171" s="211" t="e">
        <f t="shared" si="162"/>
        <v>#DIV/0!</v>
      </c>
      <c r="AI171" s="501"/>
      <c r="AJ171" s="209"/>
      <c r="AK171" s="209"/>
      <c r="AL171" s="214" t="e">
        <f t="shared" si="155"/>
        <v>#DIV/0!</v>
      </c>
      <c r="AM171" s="211" t="e">
        <f t="shared" si="163"/>
        <v>#DIV/0!</v>
      </c>
      <c r="AN171" s="501"/>
      <c r="AO171" s="209"/>
      <c r="AP171" s="209"/>
      <c r="AQ171" s="214" t="e">
        <f t="shared" si="156"/>
        <v>#DIV/0!</v>
      </c>
      <c r="AR171" s="211" t="e">
        <f t="shared" si="164"/>
        <v>#DIV/0!</v>
      </c>
      <c r="AS171" s="501"/>
      <c r="AT171" s="209"/>
      <c r="AU171" s="209"/>
      <c r="AV171" s="214" t="e">
        <f t="shared" si="157"/>
        <v>#DIV/0!</v>
      </c>
      <c r="AW171" s="211" t="e">
        <f t="shared" si="165"/>
        <v>#DIV/0!</v>
      </c>
      <c r="AX171" s="501"/>
    </row>
    <row r="172" spans="2:50" ht="14.25" customHeight="1">
      <c r="B172" s="460"/>
      <c r="C172" s="209">
        <v>6</v>
      </c>
      <c r="D172" s="212"/>
      <c r="E172" s="209"/>
      <c r="F172" s="209"/>
      <c r="G172" s="214" t="e">
        <f t="shared" si="150"/>
        <v>#DIV/0!</v>
      </c>
      <c r="H172" s="501"/>
      <c r="I172" s="215" t="e">
        <f t="shared" si="158"/>
        <v>#DIV/0!</v>
      </c>
      <c r="J172" s="215" t="e">
        <f t="shared" si="158"/>
        <v>#DIV/0!</v>
      </c>
      <c r="K172" s="216" t="e">
        <f t="shared" si="158"/>
        <v>#DIV/0!</v>
      </c>
      <c r="L172" s="502"/>
      <c r="M172" s="215" t="e">
        <f>RANK(K172, K$167:$K$181)</f>
        <v>#DIV/0!</v>
      </c>
      <c r="N172" s="460"/>
      <c r="O172" s="460"/>
      <c r="P172" s="209"/>
      <c r="Q172" s="209"/>
      <c r="R172" s="214" t="e">
        <f t="shared" si="151"/>
        <v>#DIV/0!</v>
      </c>
      <c r="S172" s="211" t="e">
        <f t="shared" si="159"/>
        <v>#DIV/0!</v>
      </c>
      <c r="T172" s="501"/>
      <c r="U172" s="209"/>
      <c r="V172" s="209"/>
      <c r="W172" s="214" t="e">
        <f t="shared" si="152"/>
        <v>#DIV/0!</v>
      </c>
      <c r="X172" s="211" t="e">
        <f t="shared" si="160"/>
        <v>#DIV/0!</v>
      </c>
      <c r="Y172" s="501"/>
      <c r="Z172" s="209"/>
      <c r="AA172" s="209"/>
      <c r="AB172" s="214" t="e">
        <f t="shared" si="153"/>
        <v>#DIV/0!</v>
      </c>
      <c r="AC172" s="211" t="e">
        <f t="shared" si="161"/>
        <v>#DIV/0!</v>
      </c>
      <c r="AD172" s="501"/>
      <c r="AE172" s="209"/>
      <c r="AF172" s="209"/>
      <c r="AG172" s="214" t="e">
        <f t="shared" si="154"/>
        <v>#DIV/0!</v>
      </c>
      <c r="AH172" s="211" t="e">
        <f t="shared" si="162"/>
        <v>#DIV/0!</v>
      </c>
      <c r="AI172" s="501"/>
      <c r="AJ172" s="209"/>
      <c r="AK172" s="209"/>
      <c r="AL172" s="214" t="e">
        <f t="shared" si="155"/>
        <v>#DIV/0!</v>
      </c>
      <c r="AM172" s="211" t="e">
        <f t="shared" si="163"/>
        <v>#DIV/0!</v>
      </c>
      <c r="AN172" s="501"/>
      <c r="AO172" s="209"/>
      <c r="AP172" s="209"/>
      <c r="AQ172" s="214" t="e">
        <f t="shared" si="156"/>
        <v>#DIV/0!</v>
      </c>
      <c r="AR172" s="211" t="e">
        <f t="shared" si="164"/>
        <v>#DIV/0!</v>
      </c>
      <c r="AS172" s="501"/>
      <c r="AT172" s="209"/>
      <c r="AU172" s="209"/>
      <c r="AV172" s="214" t="e">
        <f t="shared" si="157"/>
        <v>#DIV/0!</v>
      </c>
      <c r="AW172" s="211" t="e">
        <f t="shared" si="165"/>
        <v>#DIV/0!</v>
      </c>
      <c r="AX172" s="501"/>
    </row>
    <row r="173" spans="2:50" ht="14.25" customHeight="1">
      <c r="B173" s="460"/>
      <c r="C173" s="209">
        <v>7</v>
      </c>
      <c r="D173" s="212"/>
      <c r="E173" s="209"/>
      <c r="F173" s="209"/>
      <c r="G173" s="214" t="e">
        <f t="shared" si="150"/>
        <v>#DIV/0!</v>
      </c>
      <c r="H173" s="501"/>
      <c r="I173" s="215" t="e">
        <f t="shared" si="158"/>
        <v>#DIV/0!</v>
      </c>
      <c r="J173" s="215" t="e">
        <f t="shared" si="158"/>
        <v>#DIV/0!</v>
      </c>
      <c r="K173" s="216" t="e">
        <f t="shared" si="158"/>
        <v>#DIV/0!</v>
      </c>
      <c r="L173" s="502"/>
      <c r="M173" s="215" t="e">
        <f>RANK(K173, K$167:$K$181)</f>
        <v>#DIV/0!</v>
      </c>
      <c r="N173" s="460"/>
      <c r="O173" s="460"/>
      <c r="P173" s="209"/>
      <c r="Q173" s="209"/>
      <c r="R173" s="214" t="e">
        <f t="shared" si="151"/>
        <v>#DIV/0!</v>
      </c>
      <c r="S173" s="211" t="e">
        <f t="shared" si="159"/>
        <v>#DIV/0!</v>
      </c>
      <c r="T173" s="501"/>
      <c r="U173" s="209"/>
      <c r="V173" s="209"/>
      <c r="W173" s="214" t="e">
        <f t="shared" si="152"/>
        <v>#DIV/0!</v>
      </c>
      <c r="X173" s="211" t="e">
        <f t="shared" si="160"/>
        <v>#DIV/0!</v>
      </c>
      <c r="Y173" s="501"/>
      <c r="Z173" s="209"/>
      <c r="AA173" s="209"/>
      <c r="AB173" s="214" t="e">
        <f t="shared" si="153"/>
        <v>#DIV/0!</v>
      </c>
      <c r="AC173" s="211" t="e">
        <f t="shared" si="161"/>
        <v>#DIV/0!</v>
      </c>
      <c r="AD173" s="501"/>
      <c r="AE173" s="209"/>
      <c r="AF173" s="209"/>
      <c r="AG173" s="214" t="e">
        <f t="shared" si="154"/>
        <v>#DIV/0!</v>
      </c>
      <c r="AH173" s="211" t="e">
        <f t="shared" si="162"/>
        <v>#DIV/0!</v>
      </c>
      <c r="AI173" s="501"/>
      <c r="AJ173" s="209"/>
      <c r="AK173" s="209"/>
      <c r="AL173" s="214" t="e">
        <f t="shared" si="155"/>
        <v>#DIV/0!</v>
      </c>
      <c r="AM173" s="211" t="e">
        <f t="shared" si="163"/>
        <v>#DIV/0!</v>
      </c>
      <c r="AN173" s="501"/>
      <c r="AO173" s="209"/>
      <c r="AP173" s="209"/>
      <c r="AQ173" s="214" t="e">
        <f t="shared" si="156"/>
        <v>#DIV/0!</v>
      </c>
      <c r="AR173" s="211" t="e">
        <f t="shared" si="164"/>
        <v>#DIV/0!</v>
      </c>
      <c r="AS173" s="501"/>
      <c r="AT173" s="209"/>
      <c r="AU173" s="209"/>
      <c r="AV173" s="214" t="e">
        <f t="shared" si="157"/>
        <v>#DIV/0!</v>
      </c>
      <c r="AW173" s="211" t="e">
        <f t="shared" si="165"/>
        <v>#DIV/0!</v>
      </c>
      <c r="AX173" s="501"/>
    </row>
    <row r="174" spans="2:50" ht="14.25" customHeight="1">
      <c r="B174" s="460"/>
      <c r="C174" s="209">
        <v>8</v>
      </c>
      <c r="D174" s="212"/>
      <c r="E174" s="209"/>
      <c r="F174" s="209"/>
      <c r="G174" s="214" t="e">
        <f t="shared" si="150"/>
        <v>#DIV/0!</v>
      </c>
      <c r="H174" s="501"/>
      <c r="I174" s="215" t="e">
        <f t="shared" si="158"/>
        <v>#DIV/0!</v>
      </c>
      <c r="J174" s="215" t="e">
        <f t="shared" si="158"/>
        <v>#DIV/0!</v>
      </c>
      <c r="K174" s="216" t="e">
        <f t="shared" si="158"/>
        <v>#DIV/0!</v>
      </c>
      <c r="L174" s="502"/>
      <c r="M174" s="215" t="e">
        <f>RANK(K174, K$167:$K$181)</f>
        <v>#DIV/0!</v>
      </c>
      <c r="N174" s="460"/>
      <c r="O174" s="460"/>
      <c r="P174" s="209"/>
      <c r="Q174" s="209"/>
      <c r="R174" s="214" t="e">
        <f t="shared" si="151"/>
        <v>#DIV/0!</v>
      </c>
      <c r="S174" s="211" t="e">
        <f t="shared" si="159"/>
        <v>#DIV/0!</v>
      </c>
      <c r="T174" s="501"/>
      <c r="U174" s="209"/>
      <c r="V174" s="209"/>
      <c r="W174" s="214" t="e">
        <f t="shared" si="152"/>
        <v>#DIV/0!</v>
      </c>
      <c r="X174" s="211" t="e">
        <f t="shared" si="160"/>
        <v>#DIV/0!</v>
      </c>
      <c r="Y174" s="501"/>
      <c r="Z174" s="209"/>
      <c r="AA174" s="209"/>
      <c r="AB174" s="214" t="e">
        <f t="shared" si="153"/>
        <v>#DIV/0!</v>
      </c>
      <c r="AC174" s="211" t="e">
        <f t="shared" si="161"/>
        <v>#DIV/0!</v>
      </c>
      <c r="AD174" s="501"/>
      <c r="AE174" s="209"/>
      <c r="AF174" s="209"/>
      <c r="AG174" s="214" t="e">
        <f t="shared" si="154"/>
        <v>#DIV/0!</v>
      </c>
      <c r="AH174" s="211" t="e">
        <f t="shared" si="162"/>
        <v>#DIV/0!</v>
      </c>
      <c r="AI174" s="501"/>
      <c r="AJ174" s="209"/>
      <c r="AK174" s="209"/>
      <c r="AL174" s="214" t="e">
        <f t="shared" si="155"/>
        <v>#DIV/0!</v>
      </c>
      <c r="AM174" s="211" t="e">
        <f t="shared" si="163"/>
        <v>#DIV/0!</v>
      </c>
      <c r="AN174" s="501"/>
      <c r="AO174" s="209"/>
      <c r="AP174" s="209"/>
      <c r="AQ174" s="214" t="e">
        <f t="shared" si="156"/>
        <v>#DIV/0!</v>
      </c>
      <c r="AR174" s="211" t="e">
        <f t="shared" si="164"/>
        <v>#DIV/0!</v>
      </c>
      <c r="AS174" s="501"/>
      <c r="AT174" s="209"/>
      <c r="AU174" s="209"/>
      <c r="AV174" s="214" t="e">
        <f t="shared" si="157"/>
        <v>#DIV/0!</v>
      </c>
      <c r="AW174" s="211" t="e">
        <f t="shared" si="165"/>
        <v>#DIV/0!</v>
      </c>
      <c r="AX174" s="501"/>
    </row>
    <row r="175" spans="2:50" ht="14.25" customHeight="1">
      <c r="B175" s="460"/>
      <c r="C175" s="209">
        <v>9</v>
      </c>
      <c r="D175" s="212"/>
      <c r="E175" s="209"/>
      <c r="F175" s="209"/>
      <c r="G175" s="214" t="e">
        <f t="shared" si="150"/>
        <v>#DIV/0!</v>
      </c>
      <c r="H175" s="501"/>
      <c r="I175" s="215" t="e">
        <f t="shared" si="158"/>
        <v>#DIV/0!</v>
      </c>
      <c r="J175" s="215" t="e">
        <f t="shared" si="158"/>
        <v>#DIV/0!</v>
      </c>
      <c r="K175" s="216" t="e">
        <f t="shared" si="158"/>
        <v>#DIV/0!</v>
      </c>
      <c r="L175" s="502"/>
      <c r="M175" s="215" t="e">
        <f>RANK(K175, K$167:$K$181)</f>
        <v>#DIV/0!</v>
      </c>
      <c r="N175" s="460"/>
      <c r="O175" s="460"/>
      <c r="P175" s="209"/>
      <c r="Q175" s="209"/>
      <c r="R175" s="214" t="e">
        <f t="shared" si="151"/>
        <v>#DIV/0!</v>
      </c>
      <c r="S175" s="211" t="e">
        <f t="shared" si="159"/>
        <v>#DIV/0!</v>
      </c>
      <c r="T175" s="501"/>
      <c r="U175" s="209"/>
      <c r="V175" s="209"/>
      <c r="W175" s="214" t="e">
        <f t="shared" si="152"/>
        <v>#DIV/0!</v>
      </c>
      <c r="X175" s="211" t="e">
        <f>RANK(W175, W$167:W$181)</f>
        <v>#DIV/0!</v>
      </c>
      <c r="Y175" s="501"/>
      <c r="Z175" s="209"/>
      <c r="AA175" s="209"/>
      <c r="AB175" s="214" t="e">
        <f t="shared" si="153"/>
        <v>#DIV/0!</v>
      </c>
      <c r="AC175" s="211" t="e">
        <f t="shared" si="161"/>
        <v>#DIV/0!</v>
      </c>
      <c r="AD175" s="501"/>
      <c r="AE175" s="209"/>
      <c r="AF175" s="209"/>
      <c r="AG175" s="214" t="e">
        <f t="shared" si="154"/>
        <v>#DIV/0!</v>
      </c>
      <c r="AH175" s="211" t="e">
        <f t="shared" si="162"/>
        <v>#DIV/0!</v>
      </c>
      <c r="AI175" s="501"/>
      <c r="AJ175" s="209"/>
      <c r="AK175" s="209"/>
      <c r="AL175" s="214" t="e">
        <f t="shared" si="155"/>
        <v>#DIV/0!</v>
      </c>
      <c r="AM175" s="211" t="e">
        <f t="shared" si="163"/>
        <v>#DIV/0!</v>
      </c>
      <c r="AN175" s="501"/>
      <c r="AO175" s="209"/>
      <c r="AP175" s="209"/>
      <c r="AQ175" s="214" t="e">
        <f t="shared" si="156"/>
        <v>#DIV/0!</v>
      </c>
      <c r="AR175" s="211" t="e">
        <f t="shared" si="164"/>
        <v>#DIV/0!</v>
      </c>
      <c r="AS175" s="501"/>
      <c r="AT175" s="209"/>
      <c r="AU175" s="209"/>
      <c r="AV175" s="214" t="e">
        <f t="shared" si="157"/>
        <v>#DIV/0!</v>
      </c>
      <c r="AW175" s="211" t="e">
        <f t="shared" si="165"/>
        <v>#DIV/0!</v>
      </c>
      <c r="AX175" s="501"/>
    </row>
    <row r="176" spans="2:50" ht="14.25" customHeight="1">
      <c r="B176" s="460"/>
      <c r="C176" s="209">
        <v>10</v>
      </c>
      <c r="D176" s="212"/>
      <c r="E176" s="209"/>
      <c r="F176" s="209"/>
      <c r="G176" s="214" t="e">
        <f t="shared" si="150"/>
        <v>#DIV/0!</v>
      </c>
      <c r="H176" s="501"/>
      <c r="I176" s="215" t="e">
        <f t="shared" si="158"/>
        <v>#DIV/0!</v>
      </c>
      <c r="J176" s="215" t="e">
        <f t="shared" si="158"/>
        <v>#DIV/0!</v>
      </c>
      <c r="K176" s="216" t="e">
        <f t="shared" si="158"/>
        <v>#DIV/0!</v>
      </c>
      <c r="L176" s="502"/>
      <c r="M176" s="215" t="e">
        <f>RANK(K176, K$167:$K$181)</f>
        <v>#DIV/0!</v>
      </c>
      <c r="N176" s="460"/>
      <c r="O176" s="460"/>
      <c r="P176" s="209"/>
      <c r="Q176" s="209"/>
      <c r="R176" s="214" t="e">
        <f t="shared" si="151"/>
        <v>#DIV/0!</v>
      </c>
      <c r="S176" s="211" t="e">
        <f t="shared" si="159"/>
        <v>#DIV/0!</v>
      </c>
      <c r="T176" s="501"/>
      <c r="U176" s="209"/>
      <c r="V176" s="209"/>
      <c r="W176" s="214" t="e">
        <f t="shared" si="152"/>
        <v>#DIV/0!</v>
      </c>
      <c r="X176" s="211" t="e">
        <f t="shared" si="160"/>
        <v>#DIV/0!</v>
      </c>
      <c r="Y176" s="501"/>
      <c r="Z176" s="209"/>
      <c r="AA176" s="209"/>
      <c r="AB176" s="214" t="e">
        <f t="shared" si="153"/>
        <v>#DIV/0!</v>
      </c>
      <c r="AC176" s="211" t="e">
        <f t="shared" si="161"/>
        <v>#DIV/0!</v>
      </c>
      <c r="AD176" s="501"/>
      <c r="AE176" s="209"/>
      <c r="AF176" s="209"/>
      <c r="AG176" s="214" t="e">
        <f t="shared" si="154"/>
        <v>#DIV/0!</v>
      </c>
      <c r="AH176" s="211" t="e">
        <f t="shared" si="162"/>
        <v>#DIV/0!</v>
      </c>
      <c r="AI176" s="501"/>
      <c r="AJ176" s="209"/>
      <c r="AK176" s="209"/>
      <c r="AL176" s="214" t="e">
        <f t="shared" si="155"/>
        <v>#DIV/0!</v>
      </c>
      <c r="AM176" s="211" t="e">
        <f t="shared" si="163"/>
        <v>#DIV/0!</v>
      </c>
      <c r="AN176" s="501"/>
      <c r="AO176" s="209"/>
      <c r="AP176" s="209"/>
      <c r="AQ176" s="214" t="e">
        <f t="shared" si="156"/>
        <v>#DIV/0!</v>
      </c>
      <c r="AR176" s="211" t="e">
        <f t="shared" si="164"/>
        <v>#DIV/0!</v>
      </c>
      <c r="AS176" s="501"/>
      <c r="AT176" s="209"/>
      <c r="AU176" s="209"/>
      <c r="AV176" s="214" t="e">
        <f t="shared" si="157"/>
        <v>#DIV/0!</v>
      </c>
      <c r="AW176" s="211" t="e">
        <f t="shared" si="165"/>
        <v>#DIV/0!</v>
      </c>
      <c r="AX176" s="501"/>
    </row>
    <row r="177" spans="2:50" ht="14.25" customHeight="1">
      <c r="B177" s="460"/>
      <c r="C177" s="209">
        <v>11</v>
      </c>
      <c r="D177" s="212"/>
      <c r="E177" s="209"/>
      <c r="F177" s="209"/>
      <c r="G177" s="214" t="e">
        <f t="shared" si="150"/>
        <v>#DIV/0!</v>
      </c>
      <c r="H177" s="501"/>
      <c r="I177" s="215" t="e">
        <f t="shared" si="158"/>
        <v>#DIV/0!</v>
      </c>
      <c r="J177" s="215" t="e">
        <f t="shared" si="158"/>
        <v>#DIV/0!</v>
      </c>
      <c r="K177" s="216" t="e">
        <f t="shared" si="158"/>
        <v>#DIV/0!</v>
      </c>
      <c r="L177" s="502"/>
      <c r="M177" s="215" t="e">
        <f>RANK(K177, K$167:$K$181)</f>
        <v>#DIV/0!</v>
      </c>
      <c r="N177" s="460"/>
      <c r="O177" s="460"/>
      <c r="P177" s="209"/>
      <c r="Q177" s="209"/>
      <c r="R177" s="214" t="e">
        <f t="shared" si="151"/>
        <v>#DIV/0!</v>
      </c>
      <c r="S177" s="211" t="e">
        <f t="shared" si="159"/>
        <v>#DIV/0!</v>
      </c>
      <c r="T177" s="501"/>
      <c r="U177" s="209"/>
      <c r="V177" s="209"/>
      <c r="W177" s="214" t="e">
        <f t="shared" si="152"/>
        <v>#DIV/0!</v>
      </c>
      <c r="X177" s="211" t="e">
        <f t="shared" si="160"/>
        <v>#DIV/0!</v>
      </c>
      <c r="Y177" s="501"/>
      <c r="Z177" s="209"/>
      <c r="AA177" s="209"/>
      <c r="AB177" s="214" t="e">
        <f t="shared" si="153"/>
        <v>#DIV/0!</v>
      </c>
      <c r="AC177" s="211" t="e">
        <f t="shared" si="161"/>
        <v>#DIV/0!</v>
      </c>
      <c r="AD177" s="501"/>
      <c r="AE177" s="209"/>
      <c r="AF177" s="209"/>
      <c r="AG177" s="214" t="e">
        <f t="shared" si="154"/>
        <v>#DIV/0!</v>
      </c>
      <c r="AH177" s="211" t="e">
        <f t="shared" si="162"/>
        <v>#DIV/0!</v>
      </c>
      <c r="AI177" s="501"/>
      <c r="AJ177" s="209"/>
      <c r="AK177" s="209"/>
      <c r="AL177" s="214" t="e">
        <f t="shared" si="155"/>
        <v>#DIV/0!</v>
      </c>
      <c r="AM177" s="211" t="e">
        <f t="shared" si="163"/>
        <v>#DIV/0!</v>
      </c>
      <c r="AN177" s="501"/>
      <c r="AO177" s="209"/>
      <c r="AP177" s="209"/>
      <c r="AQ177" s="214" t="e">
        <f t="shared" si="156"/>
        <v>#DIV/0!</v>
      </c>
      <c r="AR177" s="211" t="e">
        <f t="shared" si="164"/>
        <v>#DIV/0!</v>
      </c>
      <c r="AS177" s="501"/>
      <c r="AT177" s="209"/>
      <c r="AU177" s="209"/>
      <c r="AV177" s="214" t="e">
        <f t="shared" si="157"/>
        <v>#DIV/0!</v>
      </c>
      <c r="AW177" s="211" t="e">
        <f t="shared" si="165"/>
        <v>#DIV/0!</v>
      </c>
      <c r="AX177" s="501"/>
    </row>
    <row r="178" spans="2:50" ht="14.25" customHeight="1">
      <c r="B178" s="460"/>
      <c r="C178" s="209">
        <v>12</v>
      </c>
      <c r="D178" s="212"/>
      <c r="E178" s="209"/>
      <c r="F178" s="209"/>
      <c r="G178" s="214" t="e">
        <f t="shared" si="150"/>
        <v>#DIV/0!</v>
      </c>
      <c r="H178" s="501"/>
      <c r="I178" s="215" t="e">
        <f t="shared" si="158"/>
        <v>#DIV/0!</v>
      </c>
      <c r="J178" s="215" t="e">
        <f t="shared" si="158"/>
        <v>#DIV/0!</v>
      </c>
      <c r="K178" s="216" t="e">
        <f t="shared" si="158"/>
        <v>#DIV/0!</v>
      </c>
      <c r="L178" s="502"/>
      <c r="M178" s="215" t="e">
        <f>RANK(K178, K$167:$K$181)</f>
        <v>#DIV/0!</v>
      </c>
      <c r="N178" s="460"/>
      <c r="O178" s="460"/>
      <c r="P178" s="209"/>
      <c r="Q178" s="209"/>
      <c r="R178" s="214" t="e">
        <f t="shared" si="151"/>
        <v>#DIV/0!</v>
      </c>
      <c r="S178" s="211" t="e">
        <f t="shared" si="159"/>
        <v>#DIV/0!</v>
      </c>
      <c r="T178" s="501"/>
      <c r="U178" s="209"/>
      <c r="V178" s="209"/>
      <c r="W178" s="214" t="e">
        <f t="shared" si="152"/>
        <v>#DIV/0!</v>
      </c>
      <c r="X178" s="211" t="e">
        <f t="shared" si="160"/>
        <v>#DIV/0!</v>
      </c>
      <c r="Y178" s="501"/>
      <c r="Z178" s="209"/>
      <c r="AA178" s="209"/>
      <c r="AB178" s="214" t="e">
        <f t="shared" si="153"/>
        <v>#DIV/0!</v>
      </c>
      <c r="AC178" s="211" t="e">
        <f t="shared" si="161"/>
        <v>#DIV/0!</v>
      </c>
      <c r="AD178" s="501"/>
      <c r="AE178" s="209"/>
      <c r="AF178" s="209"/>
      <c r="AG178" s="214" t="e">
        <f t="shared" si="154"/>
        <v>#DIV/0!</v>
      </c>
      <c r="AH178" s="211" t="e">
        <f t="shared" si="162"/>
        <v>#DIV/0!</v>
      </c>
      <c r="AI178" s="501"/>
      <c r="AJ178" s="209"/>
      <c r="AK178" s="209"/>
      <c r="AL178" s="214" t="e">
        <f t="shared" si="155"/>
        <v>#DIV/0!</v>
      </c>
      <c r="AM178" s="211" t="e">
        <f t="shared" si="163"/>
        <v>#DIV/0!</v>
      </c>
      <c r="AN178" s="501"/>
      <c r="AO178" s="209"/>
      <c r="AP178" s="209"/>
      <c r="AQ178" s="214" t="e">
        <f t="shared" si="156"/>
        <v>#DIV/0!</v>
      </c>
      <c r="AR178" s="211" t="e">
        <f t="shared" si="164"/>
        <v>#DIV/0!</v>
      </c>
      <c r="AS178" s="501"/>
      <c r="AT178" s="209"/>
      <c r="AU178" s="209"/>
      <c r="AV178" s="214" t="e">
        <f t="shared" si="157"/>
        <v>#DIV/0!</v>
      </c>
      <c r="AW178" s="211" t="e">
        <f t="shared" si="165"/>
        <v>#DIV/0!</v>
      </c>
      <c r="AX178" s="501"/>
    </row>
    <row r="179" spans="2:50" ht="14.25" customHeight="1">
      <c r="B179" s="460"/>
      <c r="C179" s="209">
        <v>13</v>
      </c>
      <c r="D179" s="212"/>
      <c r="E179" s="209"/>
      <c r="F179" s="209"/>
      <c r="G179" s="214" t="e">
        <f t="shared" si="150"/>
        <v>#DIV/0!</v>
      </c>
      <c r="H179" s="501"/>
      <c r="I179" s="215" t="e">
        <f t="shared" si="158"/>
        <v>#DIV/0!</v>
      </c>
      <c r="J179" s="215" t="e">
        <f t="shared" si="158"/>
        <v>#DIV/0!</v>
      </c>
      <c r="K179" s="216" t="e">
        <f t="shared" si="158"/>
        <v>#DIV/0!</v>
      </c>
      <c r="L179" s="502"/>
      <c r="M179" s="215" t="e">
        <f>RANK(K179, K$167:$K$181)</f>
        <v>#DIV/0!</v>
      </c>
      <c r="N179" s="460"/>
      <c r="O179" s="460"/>
      <c r="P179" s="209"/>
      <c r="Q179" s="209"/>
      <c r="R179" s="214" t="e">
        <f t="shared" si="151"/>
        <v>#DIV/0!</v>
      </c>
      <c r="S179" s="211" t="e">
        <f t="shared" si="159"/>
        <v>#DIV/0!</v>
      </c>
      <c r="T179" s="501"/>
      <c r="U179" s="209"/>
      <c r="V179" s="209"/>
      <c r="W179" s="214" t="e">
        <f t="shared" si="152"/>
        <v>#DIV/0!</v>
      </c>
      <c r="X179" s="211" t="e">
        <f t="shared" si="160"/>
        <v>#DIV/0!</v>
      </c>
      <c r="Y179" s="501"/>
      <c r="Z179" s="209"/>
      <c r="AA179" s="209"/>
      <c r="AB179" s="214" t="e">
        <f t="shared" si="153"/>
        <v>#DIV/0!</v>
      </c>
      <c r="AC179" s="211" t="e">
        <f t="shared" si="161"/>
        <v>#DIV/0!</v>
      </c>
      <c r="AD179" s="501"/>
      <c r="AE179" s="209"/>
      <c r="AF179" s="209"/>
      <c r="AG179" s="214" t="e">
        <f t="shared" si="154"/>
        <v>#DIV/0!</v>
      </c>
      <c r="AH179" s="211" t="e">
        <f t="shared" si="162"/>
        <v>#DIV/0!</v>
      </c>
      <c r="AI179" s="501"/>
      <c r="AJ179" s="209"/>
      <c r="AK179" s="209"/>
      <c r="AL179" s="214" t="e">
        <f t="shared" si="155"/>
        <v>#DIV/0!</v>
      </c>
      <c r="AM179" s="211" t="e">
        <f t="shared" si="163"/>
        <v>#DIV/0!</v>
      </c>
      <c r="AN179" s="501"/>
      <c r="AO179" s="209"/>
      <c r="AP179" s="209"/>
      <c r="AQ179" s="214" t="e">
        <f t="shared" si="156"/>
        <v>#DIV/0!</v>
      </c>
      <c r="AR179" s="211" t="e">
        <f t="shared" si="164"/>
        <v>#DIV/0!</v>
      </c>
      <c r="AS179" s="501"/>
      <c r="AT179" s="209"/>
      <c r="AU179" s="209"/>
      <c r="AV179" s="214" t="e">
        <f t="shared" si="157"/>
        <v>#DIV/0!</v>
      </c>
      <c r="AW179" s="211" t="e">
        <f t="shared" si="165"/>
        <v>#DIV/0!</v>
      </c>
      <c r="AX179" s="501"/>
    </row>
    <row r="180" spans="2:50" ht="14.25" customHeight="1">
      <c r="B180" s="460"/>
      <c r="C180" s="209">
        <v>14</v>
      </c>
      <c r="D180" s="212"/>
      <c r="E180" s="209"/>
      <c r="F180" s="209"/>
      <c r="G180" s="214" t="e">
        <f t="shared" si="150"/>
        <v>#DIV/0!</v>
      </c>
      <c r="H180" s="501"/>
      <c r="I180" s="215" t="e">
        <f t="shared" si="158"/>
        <v>#DIV/0!</v>
      </c>
      <c r="J180" s="215" t="e">
        <f t="shared" si="158"/>
        <v>#DIV/0!</v>
      </c>
      <c r="K180" s="216" t="e">
        <f t="shared" si="158"/>
        <v>#DIV/0!</v>
      </c>
      <c r="L180" s="502"/>
      <c r="M180" s="215" t="e">
        <f>RANK(K180, K$167:$K$181)</f>
        <v>#DIV/0!</v>
      </c>
      <c r="N180" s="460"/>
      <c r="O180" s="460"/>
      <c r="P180" s="209"/>
      <c r="Q180" s="209"/>
      <c r="R180" s="214" t="e">
        <f t="shared" si="151"/>
        <v>#DIV/0!</v>
      </c>
      <c r="S180" s="211" t="e">
        <f t="shared" si="159"/>
        <v>#DIV/0!</v>
      </c>
      <c r="T180" s="501"/>
      <c r="U180" s="209"/>
      <c r="V180" s="209"/>
      <c r="W180" s="214" t="e">
        <f t="shared" si="152"/>
        <v>#DIV/0!</v>
      </c>
      <c r="X180" s="211" t="e">
        <f t="shared" si="160"/>
        <v>#DIV/0!</v>
      </c>
      <c r="Y180" s="501"/>
      <c r="Z180" s="209"/>
      <c r="AA180" s="209"/>
      <c r="AB180" s="214" t="e">
        <f t="shared" si="153"/>
        <v>#DIV/0!</v>
      </c>
      <c r="AC180" s="211" t="e">
        <f t="shared" si="161"/>
        <v>#DIV/0!</v>
      </c>
      <c r="AD180" s="501"/>
      <c r="AE180" s="209"/>
      <c r="AF180" s="209"/>
      <c r="AG180" s="214" t="e">
        <f t="shared" si="154"/>
        <v>#DIV/0!</v>
      </c>
      <c r="AH180" s="211" t="e">
        <f t="shared" si="162"/>
        <v>#DIV/0!</v>
      </c>
      <c r="AI180" s="501"/>
      <c r="AJ180" s="209"/>
      <c r="AK180" s="209"/>
      <c r="AL180" s="214" t="e">
        <f t="shared" si="155"/>
        <v>#DIV/0!</v>
      </c>
      <c r="AM180" s="211" t="e">
        <f t="shared" si="163"/>
        <v>#DIV/0!</v>
      </c>
      <c r="AN180" s="501"/>
      <c r="AO180" s="209"/>
      <c r="AP180" s="209"/>
      <c r="AQ180" s="214" t="e">
        <f t="shared" si="156"/>
        <v>#DIV/0!</v>
      </c>
      <c r="AR180" s="211" t="e">
        <f t="shared" si="164"/>
        <v>#DIV/0!</v>
      </c>
      <c r="AS180" s="501"/>
      <c r="AT180" s="209"/>
      <c r="AU180" s="209"/>
      <c r="AV180" s="214" t="e">
        <f t="shared" si="157"/>
        <v>#DIV/0!</v>
      </c>
      <c r="AW180" s="211" t="e">
        <f t="shared" si="165"/>
        <v>#DIV/0!</v>
      </c>
      <c r="AX180" s="501"/>
    </row>
    <row r="181" spans="2:50" ht="14.25" customHeight="1">
      <c r="B181" s="460"/>
      <c r="C181" s="209">
        <v>15</v>
      </c>
      <c r="D181" s="212"/>
      <c r="E181" s="209"/>
      <c r="F181" s="209"/>
      <c r="G181" s="214" t="e">
        <f t="shared" si="150"/>
        <v>#DIV/0!</v>
      </c>
      <c r="H181" s="501"/>
      <c r="I181" s="215" t="e">
        <f t="shared" si="158"/>
        <v>#DIV/0!</v>
      </c>
      <c r="J181" s="215" t="e">
        <f t="shared" si="158"/>
        <v>#DIV/0!</v>
      </c>
      <c r="K181" s="216" t="e">
        <f t="shared" si="158"/>
        <v>#DIV/0!</v>
      </c>
      <c r="L181" s="502"/>
      <c r="M181" s="215" t="e">
        <f>RANK(K181, K$167:$K$181)</f>
        <v>#DIV/0!</v>
      </c>
      <c r="N181" s="460"/>
      <c r="O181" s="460"/>
      <c r="P181" s="209"/>
      <c r="Q181" s="213"/>
      <c r="R181" s="214" t="e">
        <f>Q181/P181</f>
        <v>#DIV/0!</v>
      </c>
      <c r="S181" s="211" t="e">
        <f>RANK(R181, R$167:R$181)</f>
        <v>#DIV/0!</v>
      </c>
      <c r="T181" s="501"/>
      <c r="U181" s="209"/>
      <c r="V181" s="209"/>
      <c r="W181" s="214" t="e">
        <f>V181/U181</f>
        <v>#DIV/0!</v>
      </c>
      <c r="X181" s="211" t="e">
        <f>RANK(W181, W$167:W$181)</f>
        <v>#DIV/0!</v>
      </c>
      <c r="Y181" s="501"/>
      <c r="Z181" s="209"/>
      <c r="AA181" s="209"/>
      <c r="AB181" s="214" t="e">
        <f>AA181/Z181</f>
        <v>#DIV/0!</v>
      </c>
      <c r="AC181" s="211" t="e">
        <f>RANK(AB181, AB$167:AB$181)</f>
        <v>#DIV/0!</v>
      </c>
      <c r="AD181" s="501"/>
      <c r="AE181" s="209"/>
      <c r="AF181" s="209"/>
      <c r="AG181" s="214" t="e">
        <f>AF181/AE181</f>
        <v>#DIV/0!</v>
      </c>
      <c r="AH181" s="211" t="e">
        <f>RANK(AG181, AG$167:AG$181)</f>
        <v>#DIV/0!</v>
      </c>
      <c r="AI181" s="501"/>
      <c r="AJ181" s="209"/>
      <c r="AK181" s="209"/>
      <c r="AL181" s="214" t="e">
        <f>AK181/AJ181</f>
        <v>#DIV/0!</v>
      </c>
      <c r="AM181" s="211" t="e">
        <f>RANK(AL181, AL$167:AL$181)</f>
        <v>#DIV/0!</v>
      </c>
      <c r="AN181" s="501"/>
      <c r="AO181" s="209"/>
      <c r="AP181" s="209"/>
      <c r="AQ181" s="214" t="e">
        <f>AP181/AO181</f>
        <v>#DIV/0!</v>
      </c>
      <c r="AR181" s="211" t="e">
        <f>RANK(AQ181, AQ$167:AQ$181)</f>
        <v>#DIV/0!</v>
      </c>
      <c r="AS181" s="501"/>
      <c r="AT181" s="209"/>
      <c r="AU181" s="209"/>
      <c r="AV181" s="214" t="e">
        <f>AU181/AT181</f>
        <v>#DIV/0!</v>
      </c>
      <c r="AW181" s="211" t="e">
        <f>RANK(AV181, AV$167:AV$181)</f>
        <v>#DIV/0!</v>
      </c>
      <c r="AX181" s="501"/>
    </row>
    <row r="182" spans="2:50" ht="14.25" customHeight="1" collapsed="1">
      <c r="B182" s="503" t="s">
        <v>211</v>
      </c>
      <c r="C182" s="503"/>
      <c r="D182" s="503"/>
      <c r="E182" s="503"/>
      <c r="F182" s="503"/>
      <c r="G182" s="503"/>
      <c r="H182" s="503"/>
      <c r="I182" s="503"/>
      <c r="J182" s="503"/>
      <c r="K182" s="503"/>
      <c r="L182" s="503"/>
      <c r="M182" s="504"/>
      <c r="N182" s="521" t="s">
        <v>128</v>
      </c>
      <c r="O182" s="521" t="s">
        <v>77</v>
      </c>
      <c r="P182" s="559">
        <f>AT162+1</f>
        <v>45930</v>
      </c>
      <c r="Q182" s="560"/>
      <c r="R182" s="560"/>
      <c r="S182" s="560"/>
      <c r="T182" s="560"/>
      <c r="U182" s="561">
        <f>P182+1</f>
        <v>45931</v>
      </c>
      <c r="V182" s="562"/>
      <c r="W182" s="562"/>
      <c r="X182" s="562"/>
      <c r="Y182" s="562"/>
      <c r="Z182" s="559">
        <f t="shared" ref="Z182" si="166">U182+1</f>
        <v>45932</v>
      </c>
      <c r="AA182" s="560"/>
      <c r="AB182" s="560"/>
      <c r="AC182" s="560"/>
      <c r="AD182" s="560"/>
      <c r="AE182" s="561">
        <f t="shared" ref="AE182" si="167">Z182+1</f>
        <v>45933</v>
      </c>
      <c r="AF182" s="562"/>
      <c r="AG182" s="562"/>
      <c r="AH182" s="562"/>
      <c r="AI182" s="562"/>
      <c r="AJ182" s="563">
        <f t="shared" ref="AJ182" si="168">AE182+1</f>
        <v>45934</v>
      </c>
      <c r="AK182" s="564"/>
      <c r="AL182" s="564"/>
      <c r="AM182" s="564"/>
      <c r="AN182" s="565"/>
      <c r="AO182" s="561">
        <f t="shared" ref="AO182" si="169">AJ182+1</f>
        <v>45935</v>
      </c>
      <c r="AP182" s="562"/>
      <c r="AQ182" s="562"/>
      <c r="AR182" s="562"/>
      <c r="AS182" s="562"/>
      <c r="AT182" s="563">
        <f t="shared" ref="AT182" si="170">AO182+1</f>
        <v>45936</v>
      </c>
      <c r="AU182" s="564"/>
      <c r="AV182" s="564"/>
      <c r="AW182" s="564"/>
      <c r="AX182" s="565"/>
    </row>
    <row r="183" spans="2:50" ht="14.25" customHeight="1">
      <c r="B183" s="505"/>
      <c r="C183" s="505"/>
      <c r="D183" s="505"/>
      <c r="E183" s="505"/>
      <c r="F183" s="505"/>
      <c r="G183" s="505"/>
      <c r="H183" s="505"/>
      <c r="I183" s="505"/>
      <c r="J183" s="505"/>
      <c r="K183" s="505"/>
      <c r="L183" s="505"/>
      <c r="M183" s="506"/>
      <c r="N183" s="523"/>
      <c r="O183" s="523"/>
      <c r="P183" s="566">
        <f>P182</f>
        <v>45930</v>
      </c>
      <c r="Q183" s="566"/>
      <c r="R183" s="566"/>
      <c r="S183" s="566"/>
      <c r="T183" s="566"/>
      <c r="U183" s="567">
        <f>U182</f>
        <v>45931</v>
      </c>
      <c r="V183" s="567"/>
      <c r="W183" s="567"/>
      <c r="X183" s="567"/>
      <c r="Y183" s="567"/>
      <c r="Z183" s="566">
        <f t="shared" ref="Z183" si="171">Z182</f>
        <v>45932</v>
      </c>
      <c r="AA183" s="566"/>
      <c r="AB183" s="566"/>
      <c r="AC183" s="566"/>
      <c r="AD183" s="566"/>
      <c r="AE183" s="567">
        <f t="shared" ref="AE183" si="172">AE182</f>
        <v>45933</v>
      </c>
      <c r="AF183" s="567"/>
      <c r="AG183" s="567"/>
      <c r="AH183" s="567"/>
      <c r="AI183" s="567"/>
      <c r="AJ183" s="568">
        <f t="shared" ref="AJ183" si="173">AJ182</f>
        <v>45934</v>
      </c>
      <c r="AK183" s="569"/>
      <c r="AL183" s="569"/>
      <c r="AM183" s="569"/>
      <c r="AN183" s="570"/>
      <c r="AO183" s="567">
        <f t="shared" ref="AO183" si="174">AO182</f>
        <v>45935</v>
      </c>
      <c r="AP183" s="567"/>
      <c r="AQ183" s="567"/>
      <c r="AR183" s="567"/>
      <c r="AS183" s="567"/>
      <c r="AT183" s="568">
        <f t="shared" ref="AT183" si="175">AT182</f>
        <v>45936</v>
      </c>
      <c r="AU183" s="569"/>
      <c r="AV183" s="569"/>
      <c r="AW183" s="569"/>
      <c r="AX183" s="570"/>
    </row>
    <row r="184" spans="2:50" ht="14.25" customHeight="1">
      <c r="B184" s="460" t="s">
        <v>129</v>
      </c>
      <c r="C184" s="460" t="s">
        <v>130</v>
      </c>
      <c r="D184" s="460"/>
      <c r="E184" s="460" t="s">
        <v>131</v>
      </c>
      <c r="F184" s="460"/>
      <c r="G184" s="460"/>
      <c r="H184" s="460" t="s">
        <v>132</v>
      </c>
      <c r="I184" s="499" t="s">
        <v>133</v>
      </c>
      <c r="J184" s="499"/>
      <c r="K184" s="499"/>
      <c r="L184" s="499" t="s">
        <v>132</v>
      </c>
      <c r="M184" s="499" t="s">
        <v>134</v>
      </c>
      <c r="N184" s="460"/>
      <c r="O184" s="460" t="s">
        <v>135</v>
      </c>
      <c r="P184" s="460" t="s">
        <v>136</v>
      </c>
      <c r="Q184" s="460"/>
      <c r="R184" s="460"/>
      <c r="S184" s="460"/>
      <c r="T184" s="460" t="s">
        <v>132</v>
      </c>
      <c r="U184" s="460" t="s">
        <v>136</v>
      </c>
      <c r="V184" s="460"/>
      <c r="W184" s="460"/>
      <c r="X184" s="460"/>
      <c r="Y184" s="460" t="s">
        <v>132</v>
      </c>
      <c r="Z184" s="460" t="s">
        <v>136</v>
      </c>
      <c r="AA184" s="460"/>
      <c r="AB184" s="460"/>
      <c r="AC184" s="460"/>
      <c r="AD184" s="460" t="s">
        <v>132</v>
      </c>
      <c r="AE184" s="460" t="s">
        <v>136</v>
      </c>
      <c r="AF184" s="460"/>
      <c r="AG184" s="460"/>
      <c r="AH184" s="460"/>
      <c r="AI184" s="460" t="s">
        <v>132</v>
      </c>
      <c r="AJ184" s="460" t="s">
        <v>136</v>
      </c>
      <c r="AK184" s="460"/>
      <c r="AL184" s="460"/>
      <c r="AM184" s="460"/>
      <c r="AN184" s="460" t="s">
        <v>132</v>
      </c>
      <c r="AO184" s="460" t="s">
        <v>136</v>
      </c>
      <c r="AP184" s="460"/>
      <c r="AQ184" s="460"/>
      <c r="AR184" s="460"/>
      <c r="AS184" s="460" t="s">
        <v>132</v>
      </c>
      <c r="AT184" s="460" t="s">
        <v>136</v>
      </c>
      <c r="AU184" s="460"/>
      <c r="AV184" s="460"/>
      <c r="AW184" s="460"/>
      <c r="AX184" s="460" t="s">
        <v>132</v>
      </c>
    </row>
    <row r="185" spans="2:50" ht="14.25" customHeight="1">
      <c r="B185" s="460"/>
      <c r="C185" s="460"/>
      <c r="D185" s="460"/>
      <c r="E185" s="460" t="s">
        <v>137</v>
      </c>
      <c r="F185" s="460"/>
      <c r="G185" s="460"/>
      <c r="H185" s="460"/>
      <c r="I185" s="499" t="s">
        <v>137</v>
      </c>
      <c r="J185" s="499"/>
      <c r="K185" s="499"/>
      <c r="L185" s="499"/>
      <c r="M185" s="499"/>
      <c r="N185" s="460"/>
      <c r="O185" s="460"/>
      <c r="P185" s="460" t="s">
        <v>138</v>
      </c>
      <c r="Q185" s="460"/>
      <c r="R185" s="460"/>
      <c r="S185" s="460"/>
      <c r="T185" s="460"/>
      <c r="U185" s="460" t="s">
        <v>138</v>
      </c>
      <c r="V185" s="460"/>
      <c r="W185" s="460"/>
      <c r="X185" s="460"/>
      <c r="Y185" s="460"/>
      <c r="Z185" s="460" t="s">
        <v>138</v>
      </c>
      <c r="AA185" s="460"/>
      <c r="AB185" s="460"/>
      <c r="AC185" s="460"/>
      <c r="AD185" s="460"/>
      <c r="AE185" s="460" t="s">
        <v>138</v>
      </c>
      <c r="AF185" s="460"/>
      <c r="AG185" s="460"/>
      <c r="AH185" s="460"/>
      <c r="AI185" s="460"/>
      <c r="AJ185" s="460" t="s">
        <v>138</v>
      </c>
      <c r="AK185" s="460"/>
      <c r="AL185" s="460"/>
      <c r="AM185" s="460"/>
      <c r="AN185" s="460"/>
      <c r="AO185" s="460" t="s">
        <v>138</v>
      </c>
      <c r="AP185" s="460"/>
      <c r="AQ185" s="460"/>
      <c r="AR185" s="460"/>
      <c r="AS185" s="460"/>
      <c r="AT185" s="460" t="s">
        <v>138</v>
      </c>
      <c r="AU185" s="460"/>
      <c r="AV185" s="460"/>
      <c r="AW185" s="460"/>
      <c r="AX185" s="460"/>
    </row>
    <row r="186" spans="2:50" ht="14.25" customHeight="1">
      <c r="B186" s="460"/>
      <c r="C186" s="460"/>
      <c r="D186" s="460"/>
      <c r="E186" s="209" t="s">
        <v>139</v>
      </c>
      <c r="F186" s="209" t="s">
        <v>140</v>
      </c>
      <c r="G186" s="209" t="s">
        <v>141</v>
      </c>
      <c r="H186" s="460"/>
      <c r="I186" s="210" t="s">
        <v>139</v>
      </c>
      <c r="J186" s="210" t="s">
        <v>140</v>
      </c>
      <c r="K186" s="210" t="s">
        <v>141</v>
      </c>
      <c r="L186" s="499"/>
      <c r="M186" s="499"/>
      <c r="N186" s="460"/>
      <c r="O186" s="460"/>
      <c r="P186" s="209" t="s">
        <v>139</v>
      </c>
      <c r="Q186" s="209" t="s">
        <v>140</v>
      </c>
      <c r="R186" s="209" t="s">
        <v>141</v>
      </c>
      <c r="S186" s="211" t="s">
        <v>134</v>
      </c>
      <c r="T186" s="460"/>
      <c r="U186" s="209" t="s">
        <v>139</v>
      </c>
      <c r="V186" s="209" t="s">
        <v>140</v>
      </c>
      <c r="W186" s="209" t="s">
        <v>141</v>
      </c>
      <c r="X186" s="211" t="s">
        <v>134</v>
      </c>
      <c r="Y186" s="460"/>
      <c r="Z186" s="209" t="s">
        <v>139</v>
      </c>
      <c r="AA186" s="209" t="s">
        <v>140</v>
      </c>
      <c r="AB186" s="209" t="s">
        <v>141</v>
      </c>
      <c r="AC186" s="211" t="s">
        <v>134</v>
      </c>
      <c r="AD186" s="460"/>
      <c r="AE186" s="209" t="s">
        <v>139</v>
      </c>
      <c r="AF186" s="209" t="s">
        <v>140</v>
      </c>
      <c r="AG186" s="209" t="s">
        <v>141</v>
      </c>
      <c r="AH186" s="211" t="s">
        <v>134</v>
      </c>
      <c r="AI186" s="460"/>
      <c r="AJ186" s="209" t="s">
        <v>139</v>
      </c>
      <c r="AK186" s="209" t="s">
        <v>140</v>
      </c>
      <c r="AL186" s="209" t="s">
        <v>141</v>
      </c>
      <c r="AM186" s="211" t="s">
        <v>134</v>
      </c>
      <c r="AN186" s="460"/>
      <c r="AO186" s="209" t="s">
        <v>139</v>
      </c>
      <c r="AP186" s="209" t="s">
        <v>140</v>
      </c>
      <c r="AQ186" s="209" t="s">
        <v>141</v>
      </c>
      <c r="AR186" s="211" t="s">
        <v>134</v>
      </c>
      <c r="AS186" s="460"/>
      <c r="AT186" s="209" t="s">
        <v>139</v>
      </c>
      <c r="AU186" s="209" t="s">
        <v>140</v>
      </c>
      <c r="AV186" s="209" t="s">
        <v>141</v>
      </c>
      <c r="AW186" s="211" t="s">
        <v>134</v>
      </c>
      <c r="AX186" s="460"/>
    </row>
    <row r="187" spans="2:50" ht="14.25" customHeight="1">
      <c r="B187" s="460" t="s">
        <v>286</v>
      </c>
      <c r="C187" s="209">
        <v>1</v>
      </c>
      <c r="D187" s="212"/>
      <c r="E187" s="209"/>
      <c r="F187" s="209"/>
      <c r="G187" s="214" t="e">
        <f t="shared" ref="G187:G201" si="176">F187/E187</f>
        <v>#DIV/0!</v>
      </c>
      <c r="H187" s="501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502" t="str">
        <f>IFERROR(AVERAGE(K187:K201),"-")</f>
        <v>-</v>
      </c>
      <c r="M187" s="215" t="e">
        <f>RANK(K187, K$187:$K$201)</f>
        <v>#DIV/0!</v>
      </c>
      <c r="N187" s="460"/>
      <c r="O187" s="460"/>
      <c r="P187" s="209"/>
      <c r="Q187" s="209"/>
      <c r="R187" s="214" t="e">
        <f t="shared" ref="R187:R200" si="177">Q187/P187</f>
        <v>#DIV/0!</v>
      </c>
      <c r="S187" s="211" t="e">
        <f>RANK(R187, R$187:R$201)</f>
        <v>#DIV/0!</v>
      </c>
      <c r="T187" s="501" t="e">
        <f>AVERAGE(R187:R201)</f>
        <v>#DIV/0!</v>
      </c>
      <c r="U187" s="209"/>
      <c r="V187" s="209"/>
      <c r="W187" s="214" t="e">
        <f t="shared" ref="W187:W200" si="178">V187/U187</f>
        <v>#DIV/0!</v>
      </c>
      <c r="X187" s="211" t="e">
        <f>RANK(W187, W$187:W$201)</f>
        <v>#DIV/0!</v>
      </c>
      <c r="Y187" s="501" t="e">
        <f>AVERAGE(W187:W201)</f>
        <v>#DIV/0!</v>
      </c>
      <c r="Z187" s="209"/>
      <c r="AA187" s="209"/>
      <c r="AB187" s="214" t="e">
        <f t="shared" ref="AB187:AB200" si="179">AA187/Z187</f>
        <v>#DIV/0!</v>
      </c>
      <c r="AC187" s="211" t="e">
        <f>RANK(AB187, AB$187:AB$201)</f>
        <v>#DIV/0!</v>
      </c>
      <c r="AD187" s="501" t="e">
        <f>AVERAGE(AB187:AB201)</f>
        <v>#DIV/0!</v>
      </c>
      <c r="AE187" s="209"/>
      <c r="AF187" s="209"/>
      <c r="AG187" s="214" t="e">
        <f t="shared" ref="AG187:AG200" si="180">AF187/AE187</f>
        <v>#DIV/0!</v>
      </c>
      <c r="AH187" s="211" t="e">
        <f>RANK(AG187, AG$187:AG$201)</f>
        <v>#DIV/0!</v>
      </c>
      <c r="AI187" s="501" t="e">
        <f>AVERAGE(AG187:AG201)</f>
        <v>#DIV/0!</v>
      </c>
      <c r="AJ187" s="209"/>
      <c r="AK187" s="209"/>
      <c r="AL187" s="214" t="e">
        <f t="shared" ref="AL187:AL200" si="181">AK187/AJ187</f>
        <v>#DIV/0!</v>
      </c>
      <c r="AM187" s="211" t="e">
        <f>RANK(AL187, AL$187:AL$201)</f>
        <v>#DIV/0!</v>
      </c>
      <c r="AN187" s="501" t="e">
        <f>AVERAGE(AL187:AL201)</f>
        <v>#DIV/0!</v>
      </c>
      <c r="AO187" s="209"/>
      <c r="AP187" s="209"/>
      <c r="AQ187" s="214" t="e">
        <f t="shared" ref="AQ187:AQ200" si="182">AP187/AO187</f>
        <v>#DIV/0!</v>
      </c>
      <c r="AR187" s="211" t="e">
        <f>RANK(AQ187, AQ$187:AQ$201)</f>
        <v>#DIV/0!</v>
      </c>
      <c r="AS187" s="501" t="e">
        <f>AVERAGE(AQ187:AQ201)</f>
        <v>#DIV/0!</v>
      </c>
      <c r="AT187" s="209"/>
      <c r="AU187" s="209"/>
      <c r="AV187" s="214" t="e">
        <f t="shared" ref="AV187:AV200" si="183">AU187/AT187</f>
        <v>#DIV/0!</v>
      </c>
      <c r="AW187" s="211" t="e">
        <f>RANK(AV187, AV$187:AV$201)</f>
        <v>#DIV/0!</v>
      </c>
      <c r="AX187" s="501" t="e">
        <f>AVERAGE(AV187:AV201)</f>
        <v>#DIV/0!</v>
      </c>
    </row>
    <row r="188" spans="2:50" ht="14.25" customHeight="1">
      <c r="B188" s="460"/>
      <c r="C188" s="209">
        <v>2</v>
      </c>
      <c r="D188" s="212"/>
      <c r="E188" s="209"/>
      <c r="F188" s="209"/>
      <c r="G188" s="214" t="e">
        <f t="shared" si="176"/>
        <v>#DIV/0!</v>
      </c>
      <c r="H188" s="501"/>
      <c r="I188" s="215" t="e">
        <f t="shared" ref="I188:K201" si="184">AVERAGE(P188,U188,Z188,AE188,AJ188,AO188,AT188)</f>
        <v>#DIV/0!</v>
      </c>
      <c r="J188" s="215" t="e">
        <f t="shared" si="184"/>
        <v>#DIV/0!</v>
      </c>
      <c r="K188" s="216" t="e">
        <f t="shared" si="184"/>
        <v>#DIV/0!</v>
      </c>
      <c r="L188" s="502"/>
      <c r="M188" s="215" t="e">
        <f>RANK(K188, K$187:$K$201)</f>
        <v>#DIV/0!</v>
      </c>
      <c r="N188" s="460"/>
      <c r="O188" s="460"/>
      <c r="P188" s="209"/>
      <c r="Q188" s="209"/>
      <c r="R188" s="214" t="e">
        <f t="shared" si="177"/>
        <v>#DIV/0!</v>
      </c>
      <c r="S188" s="211" t="e">
        <f t="shared" ref="S188:S200" si="185">RANK(R188, R$187:R$201)</f>
        <v>#DIV/0!</v>
      </c>
      <c r="T188" s="501"/>
      <c r="U188" s="209"/>
      <c r="V188" s="209"/>
      <c r="W188" s="214" t="e">
        <f t="shared" si="178"/>
        <v>#DIV/0!</v>
      </c>
      <c r="X188" s="211" t="e">
        <f t="shared" ref="X188:X200" si="186">RANK(W188, W$187:W$201)</f>
        <v>#DIV/0!</v>
      </c>
      <c r="Y188" s="501"/>
      <c r="Z188" s="209"/>
      <c r="AA188" s="209"/>
      <c r="AB188" s="214" t="e">
        <f t="shared" si="179"/>
        <v>#DIV/0!</v>
      </c>
      <c r="AC188" s="211" t="e">
        <f t="shared" ref="AC188:AC200" si="187">RANK(AB188, AB$187:AB$201)</f>
        <v>#DIV/0!</v>
      </c>
      <c r="AD188" s="501"/>
      <c r="AE188" s="209"/>
      <c r="AF188" s="209"/>
      <c r="AG188" s="214" t="e">
        <f t="shared" si="180"/>
        <v>#DIV/0!</v>
      </c>
      <c r="AH188" s="211" t="e">
        <f t="shared" ref="AH188:AH200" si="188">RANK(AG188, AG$187:AG$201)</f>
        <v>#DIV/0!</v>
      </c>
      <c r="AI188" s="501"/>
      <c r="AJ188" s="209"/>
      <c r="AK188" s="209"/>
      <c r="AL188" s="214" t="e">
        <f t="shared" si="181"/>
        <v>#DIV/0!</v>
      </c>
      <c r="AM188" s="211" t="e">
        <f t="shared" ref="AM188:AM200" si="189">RANK(AL188, AL$187:AL$201)</f>
        <v>#DIV/0!</v>
      </c>
      <c r="AN188" s="501"/>
      <c r="AO188" s="209"/>
      <c r="AP188" s="209"/>
      <c r="AQ188" s="214" t="e">
        <f t="shared" si="182"/>
        <v>#DIV/0!</v>
      </c>
      <c r="AR188" s="211" t="e">
        <f t="shared" ref="AR188:AR200" si="190">RANK(AQ188, AQ$187:AQ$201)</f>
        <v>#DIV/0!</v>
      </c>
      <c r="AS188" s="501"/>
      <c r="AT188" s="209"/>
      <c r="AU188" s="209"/>
      <c r="AV188" s="214" t="e">
        <f t="shared" si="183"/>
        <v>#DIV/0!</v>
      </c>
      <c r="AW188" s="211" t="e">
        <f t="shared" ref="AW188:AW200" si="191">RANK(AV188, AV$187:AV$201)</f>
        <v>#DIV/0!</v>
      </c>
      <c r="AX188" s="501"/>
    </row>
    <row r="189" spans="2:50" ht="14.25" customHeight="1">
      <c r="B189" s="460"/>
      <c r="C189" s="209">
        <v>3</v>
      </c>
      <c r="D189" s="212"/>
      <c r="E189" s="209"/>
      <c r="F189" s="209"/>
      <c r="G189" s="214" t="e">
        <f t="shared" si="176"/>
        <v>#DIV/0!</v>
      </c>
      <c r="H189" s="501"/>
      <c r="I189" s="215" t="e">
        <f t="shared" si="184"/>
        <v>#DIV/0!</v>
      </c>
      <c r="J189" s="215" t="e">
        <f t="shared" si="184"/>
        <v>#DIV/0!</v>
      </c>
      <c r="K189" s="216" t="e">
        <f t="shared" si="184"/>
        <v>#DIV/0!</v>
      </c>
      <c r="L189" s="502"/>
      <c r="M189" s="215" t="e">
        <f>RANK(K189, K$187:$K$201)</f>
        <v>#DIV/0!</v>
      </c>
      <c r="N189" s="460"/>
      <c r="O189" s="460"/>
      <c r="P189" s="209"/>
      <c r="Q189" s="209"/>
      <c r="R189" s="214" t="e">
        <f t="shared" si="177"/>
        <v>#DIV/0!</v>
      </c>
      <c r="S189" s="211" t="e">
        <f>RANK(R189, R$187:R$201)</f>
        <v>#DIV/0!</v>
      </c>
      <c r="T189" s="501"/>
      <c r="U189" s="209"/>
      <c r="V189" s="209"/>
      <c r="W189" s="214" t="e">
        <f t="shared" si="178"/>
        <v>#DIV/0!</v>
      </c>
      <c r="X189" s="211" t="e">
        <f>RANK(W189, W$187:W$201)</f>
        <v>#DIV/0!</v>
      </c>
      <c r="Y189" s="501"/>
      <c r="Z189" s="209"/>
      <c r="AA189" s="209"/>
      <c r="AB189" s="214" t="e">
        <f t="shared" si="179"/>
        <v>#DIV/0!</v>
      </c>
      <c r="AC189" s="211" t="e">
        <f t="shared" si="187"/>
        <v>#DIV/0!</v>
      </c>
      <c r="AD189" s="501"/>
      <c r="AE189" s="209"/>
      <c r="AF189" s="209"/>
      <c r="AG189" s="214" t="e">
        <f t="shared" si="180"/>
        <v>#DIV/0!</v>
      </c>
      <c r="AH189" s="211" t="e">
        <f t="shared" si="188"/>
        <v>#DIV/0!</v>
      </c>
      <c r="AI189" s="501"/>
      <c r="AJ189" s="209"/>
      <c r="AK189" s="209"/>
      <c r="AL189" s="214" t="e">
        <f t="shared" si="181"/>
        <v>#DIV/0!</v>
      </c>
      <c r="AM189" s="211" t="e">
        <f t="shared" si="189"/>
        <v>#DIV/0!</v>
      </c>
      <c r="AN189" s="501"/>
      <c r="AO189" s="209"/>
      <c r="AP189" s="209"/>
      <c r="AQ189" s="214" t="e">
        <f t="shared" si="182"/>
        <v>#DIV/0!</v>
      </c>
      <c r="AR189" s="211" t="e">
        <f t="shared" si="190"/>
        <v>#DIV/0!</v>
      </c>
      <c r="AS189" s="501"/>
      <c r="AT189" s="209"/>
      <c r="AU189" s="209"/>
      <c r="AV189" s="214" t="e">
        <f t="shared" si="183"/>
        <v>#DIV/0!</v>
      </c>
      <c r="AW189" s="211" t="e">
        <f t="shared" si="191"/>
        <v>#DIV/0!</v>
      </c>
      <c r="AX189" s="501"/>
    </row>
    <row r="190" spans="2:50" ht="14.25" customHeight="1">
      <c r="B190" s="460"/>
      <c r="C190" s="209">
        <v>4</v>
      </c>
      <c r="D190" s="212"/>
      <c r="E190" s="209"/>
      <c r="F190" s="209"/>
      <c r="G190" s="214" t="e">
        <f t="shared" si="176"/>
        <v>#DIV/0!</v>
      </c>
      <c r="H190" s="501"/>
      <c r="I190" s="215" t="e">
        <f t="shared" si="184"/>
        <v>#DIV/0!</v>
      </c>
      <c r="J190" s="215" t="e">
        <f t="shared" si="184"/>
        <v>#DIV/0!</v>
      </c>
      <c r="K190" s="216" t="e">
        <f t="shared" si="184"/>
        <v>#DIV/0!</v>
      </c>
      <c r="L190" s="502"/>
      <c r="M190" s="215" t="e">
        <f>RANK(K190, K$187:$K$201)</f>
        <v>#DIV/0!</v>
      </c>
      <c r="N190" s="460"/>
      <c r="O190" s="460"/>
      <c r="P190" s="209"/>
      <c r="Q190" s="209"/>
      <c r="R190" s="214" t="e">
        <f t="shared" si="177"/>
        <v>#DIV/0!</v>
      </c>
      <c r="S190" s="211" t="e">
        <f t="shared" si="185"/>
        <v>#DIV/0!</v>
      </c>
      <c r="T190" s="501"/>
      <c r="U190" s="209"/>
      <c r="V190" s="209"/>
      <c r="W190" s="214" t="e">
        <f t="shared" si="178"/>
        <v>#DIV/0!</v>
      </c>
      <c r="X190" s="211" t="e">
        <f t="shared" si="186"/>
        <v>#DIV/0!</v>
      </c>
      <c r="Y190" s="501"/>
      <c r="Z190" s="209"/>
      <c r="AA190" s="209"/>
      <c r="AB190" s="214" t="e">
        <f t="shared" si="179"/>
        <v>#DIV/0!</v>
      </c>
      <c r="AC190" s="211" t="e">
        <f t="shared" si="187"/>
        <v>#DIV/0!</v>
      </c>
      <c r="AD190" s="501"/>
      <c r="AE190" s="209"/>
      <c r="AF190" s="209"/>
      <c r="AG190" s="214" t="e">
        <f t="shared" si="180"/>
        <v>#DIV/0!</v>
      </c>
      <c r="AH190" s="211" t="e">
        <f t="shared" si="188"/>
        <v>#DIV/0!</v>
      </c>
      <c r="AI190" s="501"/>
      <c r="AJ190" s="209"/>
      <c r="AK190" s="209"/>
      <c r="AL190" s="214" t="e">
        <f t="shared" si="181"/>
        <v>#DIV/0!</v>
      </c>
      <c r="AM190" s="211" t="e">
        <f t="shared" si="189"/>
        <v>#DIV/0!</v>
      </c>
      <c r="AN190" s="501"/>
      <c r="AO190" s="209"/>
      <c r="AP190" s="209"/>
      <c r="AQ190" s="214" t="e">
        <f t="shared" si="182"/>
        <v>#DIV/0!</v>
      </c>
      <c r="AR190" s="211" t="e">
        <f t="shared" si="190"/>
        <v>#DIV/0!</v>
      </c>
      <c r="AS190" s="501"/>
      <c r="AT190" s="209"/>
      <c r="AU190" s="209"/>
      <c r="AV190" s="214" t="e">
        <f t="shared" si="183"/>
        <v>#DIV/0!</v>
      </c>
      <c r="AW190" s="211" t="e">
        <f t="shared" si="191"/>
        <v>#DIV/0!</v>
      </c>
      <c r="AX190" s="501"/>
    </row>
    <row r="191" spans="2:50" ht="14.25" customHeight="1">
      <c r="B191" s="460"/>
      <c r="C191" s="209">
        <v>5</v>
      </c>
      <c r="D191" s="212"/>
      <c r="E191" s="209"/>
      <c r="F191" s="209"/>
      <c r="G191" s="214" t="e">
        <f t="shared" si="176"/>
        <v>#DIV/0!</v>
      </c>
      <c r="H191" s="501"/>
      <c r="I191" s="215" t="e">
        <f t="shared" si="184"/>
        <v>#DIV/0!</v>
      </c>
      <c r="J191" s="215" t="e">
        <f t="shared" si="184"/>
        <v>#DIV/0!</v>
      </c>
      <c r="K191" s="216" t="e">
        <f t="shared" si="184"/>
        <v>#DIV/0!</v>
      </c>
      <c r="L191" s="502"/>
      <c r="M191" s="215" t="e">
        <f>RANK(K191, K$187:$K$201)</f>
        <v>#DIV/0!</v>
      </c>
      <c r="N191" s="460"/>
      <c r="O191" s="460"/>
      <c r="P191" s="209"/>
      <c r="Q191" s="209"/>
      <c r="R191" s="214" t="e">
        <f t="shared" si="177"/>
        <v>#DIV/0!</v>
      </c>
      <c r="S191" s="211" t="e">
        <f t="shared" si="185"/>
        <v>#DIV/0!</v>
      </c>
      <c r="T191" s="501"/>
      <c r="U191" s="209"/>
      <c r="V191" s="209"/>
      <c r="W191" s="214" t="e">
        <f t="shared" si="178"/>
        <v>#DIV/0!</v>
      </c>
      <c r="X191" s="211" t="e">
        <f t="shared" si="186"/>
        <v>#DIV/0!</v>
      </c>
      <c r="Y191" s="501"/>
      <c r="Z191" s="209"/>
      <c r="AA191" s="209"/>
      <c r="AB191" s="214" t="e">
        <f t="shared" si="179"/>
        <v>#DIV/0!</v>
      </c>
      <c r="AC191" s="211" t="e">
        <f t="shared" si="187"/>
        <v>#DIV/0!</v>
      </c>
      <c r="AD191" s="501"/>
      <c r="AE191" s="209"/>
      <c r="AF191" s="209"/>
      <c r="AG191" s="214" t="e">
        <f t="shared" si="180"/>
        <v>#DIV/0!</v>
      </c>
      <c r="AH191" s="211" t="e">
        <f t="shared" si="188"/>
        <v>#DIV/0!</v>
      </c>
      <c r="AI191" s="501"/>
      <c r="AJ191" s="209"/>
      <c r="AK191" s="209"/>
      <c r="AL191" s="214" t="e">
        <f t="shared" si="181"/>
        <v>#DIV/0!</v>
      </c>
      <c r="AM191" s="211" t="e">
        <f t="shared" si="189"/>
        <v>#DIV/0!</v>
      </c>
      <c r="AN191" s="501"/>
      <c r="AO191" s="209"/>
      <c r="AP191" s="209"/>
      <c r="AQ191" s="214" t="e">
        <f t="shared" si="182"/>
        <v>#DIV/0!</v>
      </c>
      <c r="AR191" s="211" t="e">
        <f t="shared" si="190"/>
        <v>#DIV/0!</v>
      </c>
      <c r="AS191" s="501"/>
      <c r="AT191" s="209"/>
      <c r="AU191" s="209"/>
      <c r="AV191" s="214" t="e">
        <f t="shared" si="183"/>
        <v>#DIV/0!</v>
      </c>
      <c r="AW191" s="211" t="e">
        <f t="shared" si="191"/>
        <v>#DIV/0!</v>
      </c>
      <c r="AX191" s="501"/>
    </row>
    <row r="192" spans="2:50" ht="14.25" customHeight="1">
      <c r="B192" s="460"/>
      <c r="C192" s="209">
        <v>6</v>
      </c>
      <c r="D192" s="212"/>
      <c r="E192" s="209"/>
      <c r="F192" s="209"/>
      <c r="G192" s="214" t="e">
        <f t="shared" si="176"/>
        <v>#DIV/0!</v>
      </c>
      <c r="H192" s="501"/>
      <c r="I192" s="215" t="e">
        <f t="shared" si="184"/>
        <v>#DIV/0!</v>
      </c>
      <c r="J192" s="215" t="e">
        <f t="shared" si="184"/>
        <v>#DIV/0!</v>
      </c>
      <c r="K192" s="216" t="e">
        <f t="shared" si="184"/>
        <v>#DIV/0!</v>
      </c>
      <c r="L192" s="502"/>
      <c r="M192" s="215" t="e">
        <f>RANK(K192, K$187:$K$201)</f>
        <v>#DIV/0!</v>
      </c>
      <c r="N192" s="460"/>
      <c r="O192" s="460"/>
      <c r="P192" s="209"/>
      <c r="Q192" s="209"/>
      <c r="R192" s="214" t="e">
        <f t="shared" si="177"/>
        <v>#DIV/0!</v>
      </c>
      <c r="S192" s="211" t="e">
        <f t="shared" si="185"/>
        <v>#DIV/0!</v>
      </c>
      <c r="T192" s="501"/>
      <c r="U192" s="209"/>
      <c r="V192" s="209"/>
      <c r="W192" s="214" t="e">
        <f t="shared" si="178"/>
        <v>#DIV/0!</v>
      </c>
      <c r="X192" s="211" t="e">
        <f t="shared" si="186"/>
        <v>#DIV/0!</v>
      </c>
      <c r="Y192" s="501"/>
      <c r="Z192" s="209"/>
      <c r="AA192" s="209"/>
      <c r="AB192" s="214" t="e">
        <f t="shared" si="179"/>
        <v>#DIV/0!</v>
      </c>
      <c r="AC192" s="211" t="e">
        <f t="shared" si="187"/>
        <v>#DIV/0!</v>
      </c>
      <c r="AD192" s="501"/>
      <c r="AE192" s="209"/>
      <c r="AF192" s="209"/>
      <c r="AG192" s="214" t="e">
        <f t="shared" si="180"/>
        <v>#DIV/0!</v>
      </c>
      <c r="AH192" s="211" t="e">
        <f t="shared" si="188"/>
        <v>#DIV/0!</v>
      </c>
      <c r="AI192" s="501"/>
      <c r="AJ192" s="209"/>
      <c r="AK192" s="209"/>
      <c r="AL192" s="214" t="e">
        <f t="shared" si="181"/>
        <v>#DIV/0!</v>
      </c>
      <c r="AM192" s="211" t="e">
        <f t="shared" si="189"/>
        <v>#DIV/0!</v>
      </c>
      <c r="AN192" s="501"/>
      <c r="AO192" s="209"/>
      <c r="AP192" s="209"/>
      <c r="AQ192" s="214" t="e">
        <f t="shared" si="182"/>
        <v>#DIV/0!</v>
      </c>
      <c r="AR192" s="211" t="e">
        <f t="shared" si="190"/>
        <v>#DIV/0!</v>
      </c>
      <c r="AS192" s="501"/>
      <c r="AT192" s="209"/>
      <c r="AU192" s="209"/>
      <c r="AV192" s="214" t="e">
        <f t="shared" si="183"/>
        <v>#DIV/0!</v>
      </c>
      <c r="AW192" s="211" t="e">
        <f t="shared" si="191"/>
        <v>#DIV/0!</v>
      </c>
      <c r="AX192" s="501"/>
    </row>
    <row r="193" spans="2:50" ht="14.25" customHeight="1">
      <c r="B193" s="460"/>
      <c r="C193" s="209">
        <v>7</v>
      </c>
      <c r="D193" s="212"/>
      <c r="E193" s="209"/>
      <c r="F193" s="209"/>
      <c r="G193" s="214" t="e">
        <f t="shared" si="176"/>
        <v>#DIV/0!</v>
      </c>
      <c r="H193" s="501"/>
      <c r="I193" s="215" t="e">
        <f t="shared" si="184"/>
        <v>#DIV/0!</v>
      </c>
      <c r="J193" s="215" t="e">
        <f t="shared" si="184"/>
        <v>#DIV/0!</v>
      </c>
      <c r="K193" s="216" t="e">
        <f t="shared" si="184"/>
        <v>#DIV/0!</v>
      </c>
      <c r="L193" s="502"/>
      <c r="M193" s="215" t="e">
        <f>RANK(K193, K$187:$K$201)</f>
        <v>#DIV/0!</v>
      </c>
      <c r="N193" s="460"/>
      <c r="O193" s="460"/>
      <c r="P193" s="209"/>
      <c r="Q193" s="209"/>
      <c r="R193" s="214" t="e">
        <f t="shared" si="177"/>
        <v>#DIV/0!</v>
      </c>
      <c r="S193" s="211" t="e">
        <f t="shared" si="185"/>
        <v>#DIV/0!</v>
      </c>
      <c r="T193" s="501"/>
      <c r="U193" s="209"/>
      <c r="V193" s="209"/>
      <c r="W193" s="214" t="e">
        <f t="shared" si="178"/>
        <v>#DIV/0!</v>
      </c>
      <c r="X193" s="211" t="e">
        <f t="shared" si="186"/>
        <v>#DIV/0!</v>
      </c>
      <c r="Y193" s="501"/>
      <c r="Z193" s="209"/>
      <c r="AA193" s="209"/>
      <c r="AB193" s="214" t="e">
        <f t="shared" si="179"/>
        <v>#DIV/0!</v>
      </c>
      <c r="AC193" s="211" t="e">
        <f t="shared" si="187"/>
        <v>#DIV/0!</v>
      </c>
      <c r="AD193" s="501"/>
      <c r="AE193" s="209"/>
      <c r="AF193" s="209"/>
      <c r="AG193" s="214" t="e">
        <f t="shared" si="180"/>
        <v>#DIV/0!</v>
      </c>
      <c r="AH193" s="211" t="e">
        <f t="shared" si="188"/>
        <v>#DIV/0!</v>
      </c>
      <c r="AI193" s="501"/>
      <c r="AJ193" s="209"/>
      <c r="AK193" s="209"/>
      <c r="AL193" s="214" t="e">
        <f t="shared" si="181"/>
        <v>#DIV/0!</v>
      </c>
      <c r="AM193" s="211" t="e">
        <f t="shared" si="189"/>
        <v>#DIV/0!</v>
      </c>
      <c r="AN193" s="501"/>
      <c r="AO193" s="209"/>
      <c r="AP193" s="209"/>
      <c r="AQ193" s="214" t="e">
        <f t="shared" si="182"/>
        <v>#DIV/0!</v>
      </c>
      <c r="AR193" s="211" t="e">
        <f t="shared" si="190"/>
        <v>#DIV/0!</v>
      </c>
      <c r="AS193" s="501"/>
      <c r="AT193" s="209"/>
      <c r="AU193" s="209"/>
      <c r="AV193" s="214" t="e">
        <f t="shared" si="183"/>
        <v>#DIV/0!</v>
      </c>
      <c r="AW193" s="211" t="e">
        <f t="shared" si="191"/>
        <v>#DIV/0!</v>
      </c>
      <c r="AX193" s="501"/>
    </row>
    <row r="194" spans="2:50" ht="14.25" customHeight="1">
      <c r="B194" s="460"/>
      <c r="C194" s="209">
        <v>8</v>
      </c>
      <c r="D194" s="212"/>
      <c r="E194" s="209"/>
      <c r="F194" s="209"/>
      <c r="G194" s="214" t="e">
        <f t="shared" si="176"/>
        <v>#DIV/0!</v>
      </c>
      <c r="H194" s="501"/>
      <c r="I194" s="215" t="e">
        <f t="shared" si="184"/>
        <v>#DIV/0!</v>
      </c>
      <c r="J194" s="215" t="e">
        <f t="shared" si="184"/>
        <v>#DIV/0!</v>
      </c>
      <c r="K194" s="216" t="e">
        <f t="shared" si="184"/>
        <v>#DIV/0!</v>
      </c>
      <c r="L194" s="502"/>
      <c r="M194" s="215" t="e">
        <f>RANK(K194, K$187:$K$201)</f>
        <v>#DIV/0!</v>
      </c>
      <c r="N194" s="460"/>
      <c r="O194" s="460"/>
      <c r="P194" s="209"/>
      <c r="Q194" s="209"/>
      <c r="R194" s="214" t="e">
        <f t="shared" si="177"/>
        <v>#DIV/0!</v>
      </c>
      <c r="S194" s="211" t="e">
        <f t="shared" si="185"/>
        <v>#DIV/0!</v>
      </c>
      <c r="T194" s="501"/>
      <c r="U194" s="209"/>
      <c r="V194" s="209"/>
      <c r="W194" s="214" t="e">
        <f t="shared" si="178"/>
        <v>#DIV/0!</v>
      </c>
      <c r="X194" s="211" t="e">
        <f t="shared" si="186"/>
        <v>#DIV/0!</v>
      </c>
      <c r="Y194" s="501"/>
      <c r="Z194" s="209"/>
      <c r="AA194" s="209"/>
      <c r="AB194" s="214" t="e">
        <f t="shared" si="179"/>
        <v>#DIV/0!</v>
      </c>
      <c r="AC194" s="211" t="e">
        <f t="shared" si="187"/>
        <v>#DIV/0!</v>
      </c>
      <c r="AD194" s="501"/>
      <c r="AE194" s="209"/>
      <c r="AF194" s="209"/>
      <c r="AG194" s="214" t="e">
        <f t="shared" si="180"/>
        <v>#DIV/0!</v>
      </c>
      <c r="AH194" s="211" t="e">
        <f t="shared" si="188"/>
        <v>#DIV/0!</v>
      </c>
      <c r="AI194" s="501"/>
      <c r="AJ194" s="209"/>
      <c r="AK194" s="209"/>
      <c r="AL194" s="214" t="e">
        <f t="shared" si="181"/>
        <v>#DIV/0!</v>
      </c>
      <c r="AM194" s="211" t="e">
        <f t="shared" si="189"/>
        <v>#DIV/0!</v>
      </c>
      <c r="AN194" s="501"/>
      <c r="AO194" s="209"/>
      <c r="AP194" s="209"/>
      <c r="AQ194" s="214" t="e">
        <f t="shared" si="182"/>
        <v>#DIV/0!</v>
      </c>
      <c r="AR194" s="211" t="e">
        <f t="shared" si="190"/>
        <v>#DIV/0!</v>
      </c>
      <c r="AS194" s="501"/>
      <c r="AT194" s="209"/>
      <c r="AU194" s="209"/>
      <c r="AV194" s="214" t="e">
        <f t="shared" si="183"/>
        <v>#DIV/0!</v>
      </c>
      <c r="AW194" s="211" t="e">
        <f t="shared" si="191"/>
        <v>#DIV/0!</v>
      </c>
      <c r="AX194" s="501"/>
    </row>
    <row r="195" spans="2:50" ht="14.25" customHeight="1">
      <c r="B195" s="460"/>
      <c r="C195" s="209">
        <v>9</v>
      </c>
      <c r="D195" s="212"/>
      <c r="E195" s="209"/>
      <c r="F195" s="209"/>
      <c r="G195" s="214" t="e">
        <f t="shared" si="176"/>
        <v>#DIV/0!</v>
      </c>
      <c r="H195" s="501"/>
      <c r="I195" s="215" t="e">
        <f t="shared" si="184"/>
        <v>#DIV/0!</v>
      </c>
      <c r="J195" s="215" t="e">
        <f t="shared" si="184"/>
        <v>#DIV/0!</v>
      </c>
      <c r="K195" s="216" t="e">
        <f t="shared" si="184"/>
        <v>#DIV/0!</v>
      </c>
      <c r="L195" s="502"/>
      <c r="M195" s="215" t="e">
        <f>RANK(K195, K$187:$K$201)</f>
        <v>#DIV/0!</v>
      </c>
      <c r="N195" s="460"/>
      <c r="O195" s="460"/>
      <c r="P195" s="209"/>
      <c r="Q195" s="209"/>
      <c r="R195" s="214" t="e">
        <f t="shared" si="177"/>
        <v>#DIV/0!</v>
      </c>
      <c r="S195" s="211" t="e">
        <f t="shared" si="185"/>
        <v>#DIV/0!</v>
      </c>
      <c r="T195" s="501"/>
      <c r="U195" s="209"/>
      <c r="V195" s="209"/>
      <c r="W195" s="214" t="e">
        <f t="shared" si="178"/>
        <v>#DIV/0!</v>
      </c>
      <c r="X195" s="211" t="e">
        <f t="shared" si="186"/>
        <v>#DIV/0!</v>
      </c>
      <c r="Y195" s="501"/>
      <c r="Z195" s="209"/>
      <c r="AA195" s="209"/>
      <c r="AB195" s="214" t="e">
        <f t="shared" si="179"/>
        <v>#DIV/0!</v>
      </c>
      <c r="AC195" s="211" t="e">
        <f t="shared" si="187"/>
        <v>#DIV/0!</v>
      </c>
      <c r="AD195" s="501"/>
      <c r="AE195" s="209"/>
      <c r="AF195" s="209"/>
      <c r="AG195" s="214" t="e">
        <f t="shared" si="180"/>
        <v>#DIV/0!</v>
      </c>
      <c r="AH195" s="211" t="e">
        <f t="shared" si="188"/>
        <v>#DIV/0!</v>
      </c>
      <c r="AI195" s="501"/>
      <c r="AJ195" s="209"/>
      <c r="AK195" s="209"/>
      <c r="AL195" s="214" t="e">
        <f t="shared" si="181"/>
        <v>#DIV/0!</v>
      </c>
      <c r="AM195" s="211" t="e">
        <f t="shared" si="189"/>
        <v>#DIV/0!</v>
      </c>
      <c r="AN195" s="501"/>
      <c r="AO195" s="209"/>
      <c r="AP195" s="209"/>
      <c r="AQ195" s="214" t="e">
        <f t="shared" si="182"/>
        <v>#DIV/0!</v>
      </c>
      <c r="AR195" s="211" t="e">
        <f t="shared" si="190"/>
        <v>#DIV/0!</v>
      </c>
      <c r="AS195" s="501"/>
      <c r="AT195" s="209"/>
      <c r="AU195" s="209"/>
      <c r="AV195" s="214" t="e">
        <f t="shared" si="183"/>
        <v>#DIV/0!</v>
      </c>
      <c r="AW195" s="211" t="e">
        <f t="shared" si="191"/>
        <v>#DIV/0!</v>
      </c>
      <c r="AX195" s="501"/>
    </row>
    <row r="196" spans="2:50" ht="14.25" customHeight="1">
      <c r="B196" s="460"/>
      <c r="C196" s="209">
        <v>10</v>
      </c>
      <c r="D196" s="212"/>
      <c r="E196" s="209"/>
      <c r="F196" s="209"/>
      <c r="G196" s="214" t="e">
        <f t="shared" si="176"/>
        <v>#DIV/0!</v>
      </c>
      <c r="H196" s="501"/>
      <c r="I196" s="215" t="e">
        <f t="shared" si="184"/>
        <v>#DIV/0!</v>
      </c>
      <c r="J196" s="215" t="e">
        <f t="shared" si="184"/>
        <v>#DIV/0!</v>
      </c>
      <c r="K196" s="216" t="e">
        <f t="shared" si="184"/>
        <v>#DIV/0!</v>
      </c>
      <c r="L196" s="502"/>
      <c r="M196" s="215" t="e">
        <f>RANK(K196, K$187:$K$201)</f>
        <v>#DIV/0!</v>
      </c>
      <c r="N196" s="460"/>
      <c r="O196" s="460"/>
      <c r="P196" s="209"/>
      <c r="Q196" s="209"/>
      <c r="R196" s="214" t="e">
        <f t="shared" si="177"/>
        <v>#DIV/0!</v>
      </c>
      <c r="S196" s="211" t="e">
        <f t="shared" si="185"/>
        <v>#DIV/0!</v>
      </c>
      <c r="T196" s="501"/>
      <c r="U196" s="209"/>
      <c r="V196" s="209"/>
      <c r="W196" s="214" t="e">
        <f t="shared" si="178"/>
        <v>#DIV/0!</v>
      </c>
      <c r="X196" s="211" t="e">
        <f t="shared" si="186"/>
        <v>#DIV/0!</v>
      </c>
      <c r="Y196" s="501"/>
      <c r="Z196" s="209"/>
      <c r="AA196" s="209"/>
      <c r="AB196" s="214" t="e">
        <f t="shared" si="179"/>
        <v>#DIV/0!</v>
      </c>
      <c r="AC196" s="211" t="e">
        <f t="shared" si="187"/>
        <v>#DIV/0!</v>
      </c>
      <c r="AD196" s="501"/>
      <c r="AE196" s="209"/>
      <c r="AF196" s="209"/>
      <c r="AG196" s="214" t="e">
        <f t="shared" si="180"/>
        <v>#DIV/0!</v>
      </c>
      <c r="AH196" s="211" t="e">
        <f t="shared" si="188"/>
        <v>#DIV/0!</v>
      </c>
      <c r="AI196" s="501"/>
      <c r="AJ196" s="209"/>
      <c r="AK196" s="209"/>
      <c r="AL196" s="214" t="e">
        <f t="shared" si="181"/>
        <v>#DIV/0!</v>
      </c>
      <c r="AM196" s="211" t="e">
        <f t="shared" si="189"/>
        <v>#DIV/0!</v>
      </c>
      <c r="AN196" s="501"/>
      <c r="AO196" s="209"/>
      <c r="AP196" s="209"/>
      <c r="AQ196" s="214" t="e">
        <f t="shared" si="182"/>
        <v>#DIV/0!</v>
      </c>
      <c r="AR196" s="211" t="e">
        <f t="shared" si="190"/>
        <v>#DIV/0!</v>
      </c>
      <c r="AS196" s="501"/>
      <c r="AT196" s="209"/>
      <c r="AU196" s="209"/>
      <c r="AV196" s="214" t="e">
        <f t="shared" si="183"/>
        <v>#DIV/0!</v>
      </c>
      <c r="AW196" s="211" t="e">
        <f t="shared" si="191"/>
        <v>#DIV/0!</v>
      </c>
      <c r="AX196" s="501"/>
    </row>
    <row r="197" spans="2:50" ht="14.25" customHeight="1">
      <c r="B197" s="460"/>
      <c r="C197" s="209">
        <v>11</v>
      </c>
      <c r="D197" s="212"/>
      <c r="E197" s="209"/>
      <c r="F197" s="209"/>
      <c r="G197" s="214" t="e">
        <f t="shared" si="176"/>
        <v>#DIV/0!</v>
      </c>
      <c r="H197" s="501"/>
      <c r="I197" s="215" t="e">
        <f t="shared" si="184"/>
        <v>#DIV/0!</v>
      </c>
      <c r="J197" s="215" t="e">
        <f t="shared" si="184"/>
        <v>#DIV/0!</v>
      </c>
      <c r="K197" s="216" t="e">
        <f t="shared" si="184"/>
        <v>#DIV/0!</v>
      </c>
      <c r="L197" s="502"/>
      <c r="M197" s="215" t="e">
        <f>RANK(K197, K$187:$K$201)</f>
        <v>#DIV/0!</v>
      </c>
      <c r="N197" s="460"/>
      <c r="O197" s="460"/>
      <c r="P197" s="209"/>
      <c r="Q197" s="209"/>
      <c r="R197" s="214" t="e">
        <f t="shared" si="177"/>
        <v>#DIV/0!</v>
      </c>
      <c r="S197" s="211" t="e">
        <f t="shared" si="185"/>
        <v>#DIV/0!</v>
      </c>
      <c r="T197" s="501"/>
      <c r="U197" s="209"/>
      <c r="V197" s="209"/>
      <c r="W197" s="214" t="e">
        <f t="shared" si="178"/>
        <v>#DIV/0!</v>
      </c>
      <c r="X197" s="211" t="e">
        <f t="shared" si="186"/>
        <v>#DIV/0!</v>
      </c>
      <c r="Y197" s="501"/>
      <c r="Z197" s="209"/>
      <c r="AA197" s="209"/>
      <c r="AB197" s="214" t="e">
        <f t="shared" si="179"/>
        <v>#DIV/0!</v>
      </c>
      <c r="AC197" s="211" t="e">
        <f t="shared" si="187"/>
        <v>#DIV/0!</v>
      </c>
      <c r="AD197" s="501"/>
      <c r="AE197" s="209"/>
      <c r="AF197" s="209"/>
      <c r="AG197" s="214" t="e">
        <f t="shared" si="180"/>
        <v>#DIV/0!</v>
      </c>
      <c r="AH197" s="211" t="e">
        <f t="shared" si="188"/>
        <v>#DIV/0!</v>
      </c>
      <c r="AI197" s="501"/>
      <c r="AJ197" s="209"/>
      <c r="AK197" s="209"/>
      <c r="AL197" s="214" t="e">
        <f t="shared" si="181"/>
        <v>#DIV/0!</v>
      </c>
      <c r="AM197" s="211" t="e">
        <f t="shared" si="189"/>
        <v>#DIV/0!</v>
      </c>
      <c r="AN197" s="501"/>
      <c r="AO197" s="209"/>
      <c r="AP197" s="209"/>
      <c r="AQ197" s="214" t="e">
        <f t="shared" si="182"/>
        <v>#DIV/0!</v>
      </c>
      <c r="AR197" s="211" t="e">
        <f t="shared" si="190"/>
        <v>#DIV/0!</v>
      </c>
      <c r="AS197" s="501"/>
      <c r="AT197" s="209"/>
      <c r="AU197" s="209"/>
      <c r="AV197" s="214" t="e">
        <f t="shared" si="183"/>
        <v>#DIV/0!</v>
      </c>
      <c r="AW197" s="211" t="e">
        <f t="shared" si="191"/>
        <v>#DIV/0!</v>
      </c>
      <c r="AX197" s="501"/>
    </row>
    <row r="198" spans="2:50" ht="14.25" customHeight="1">
      <c r="B198" s="460"/>
      <c r="C198" s="209">
        <v>12</v>
      </c>
      <c r="D198" s="212"/>
      <c r="E198" s="209"/>
      <c r="F198" s="209"/>
      <c r="G198" s="214" t="e">
        <f t="shared" si="176"/>
        <v>#DIV/0!</v>
      </c>
      <c r="H198" s="501"/>
      <c r="I198" s="215" t="e">
        <f t="shared" si="184"/>
        <v>#DIV/0!</v>
      </c>
      <c r="J198" s="215" t="e">
        <f t="shared" si="184"/>
        <v>#DIV/0!</v>
      </c>
      <c r="K198" s="216" t="e">
        <f t="shared" si="184"/>
        <v>#DIV/0!</v>
      </c>
      <c r="L198" s="502"/>
      <c r="M198" s="215" t="e">
        <f>RANK(K198, K$187:$K$201)</f>
        <v>#DIV/0!</v>
      </c>
      <c r="N198" s="460"/>
      <c r="O198" s="460"/>
      <c r="P198" s="209"/>
      <c r="Q198" s="209"/>
      <c r="R198" s="214" t="e">
        <f t="shared" si="177"/>
        <v>#DIV/0!</v>
      </c>
      <c r="S198" s="211" t="e">
        <f t="shared" si="185"/>
        <v>#DIV/0!</v>
      </c>
      <c r="T198" s="501"/>
      <c r="U198" s="209"/>
      <c r="V198" s="209"/>
      <c r="W198" s="214" t="e">
        <f t="shared" si="178"/>
        <v>#DIV/0!</v>
      </c>
      <c r="X198" s="211" t="e">
        <f t="shared" si="186"/>
        <v>#DIV/0!</v>
      </c>
      <c r="Y198" s="501"/>
      <c r="Z198" s="209"/>
      <c r="AA198" s="209"/>
      <c r="AB198" s="214" t="e">
        <f t="shared" si="179"/>
        <v>#DIV/0!</v>
      </c>
      <c r="AC198" s="211" t="e">
        <f t="shared" si="187"/>
        <v>#DIV/0!</v>
      </c>
      <c r="AD198" s="501"/>
      <c r="AE198" s="209"/>
      <c r="AF198" s="209"/>
      <c r="AG198" s="214" t="e">
        <f t="shared" si="180"/>
        <v>#DIV/0!</v>
      </c>
      <c r="AH198" s="211" t="e">
        <f t="shared" si="188"/>
        <v>#DIV/0!</v>
      </c>
      <c r="AI198" s="501"/>
      <c r="AJ198" s="209"/>
      <c r="AK198" s="209"/>
      <c r="AL198" s="214" t="e">
        <f t="shared" si="181"/>
        <v>#DIV/0!</v>
      </c>
      <c r="AM198" s="211" t="e">
        <f t="shared" si="189"/>
        <v>#DIV/0!</v>
      </c>
      <c r="AN198" s="501"/>
      <c r="AO198" s="209"/>
      <c r="AP198" s="209"/>
      <c r="AQ198" s="214" t="e">
        <f t="shared" si="182"/>
        <v>#DIV/0!</v>
      </c>
      <c r="AR198" s="211" t="e">
        <f t="shared" si="190"/>
        <v>#DIV/0!</v>
      </c>
      <c r="AS198" s="501"/>
      <c r="AT198" s="209"/>
      <c r="AU198" s="209"/>
      <c r="AV198" s="214" t="e">
        <f t="shared" si="183"/>
        <v>#DIV/0!</v>
      </c>
      <c r="AW198" s="211" t="e">
        <f t="shared" si="191"/>
        <v>#DIV/0!</v>
      </c>
      <c r="AX198" s="501"/>
    </row>
    <row r="199" spans="2:50" ht="14.25" customHeight="1">
      <c r="B199" s="460"/>
      <c r="C199" s="209">
        <v>13</v>
      </c>
      <c r="D199" s="212"/>
      <c r="E199" s="209"/>
      <c r="F199" s="209"/>
      <c r="G199" s="214" t="e">
        <f t="shared" si="176"/>
        <v>#DIV/0!</v>
      </c>
      <c r="H199" s="501"/>
      <c r="I199" s="215" t="e">
        <f t="shared" si="184"/>
        <v>#DIV/0!</v>
      </c>
      <c r="J199" s="215" t="e">
        <f t="shared" si="184"/>
        <v>#DIV/0!</v>
      </c>
      <c r="K199" s="216" t="e">
        <f t="shared" si="184"/>
        <v>#DIV/0!</v>
      </c>
      <c r="L199" s="502"/>
      <c r="M199" s="215" t="e">
        <f>RANK(K199, K$187:$K$201)</f>
        <v>#DIV/0!</v>
      </c>
      <c r="N199" s="460"/>
      <c r="O199" s="460"/>
      <c r="P199" s="209"/>
      <c r="Q199" s="209"/>
      <c r="R199" s="214" t="e">
        <f t="shared" si="177"/>
        <v>#DIV/0!</v>
      </c>
      <c r="S199" s="211" t="e">
        <f t="shared" si="185"/>
        <v>#DIV/0!</v>
      </c>
      <c r="T199" s="501"/>
      <c r="U199" s="209"/>
      <c r="V199" s="209"/>
      <c r="W199" s="214" t="e">
        <f t="shared" si="178"/>
        <v>#DIV/0!</v>
      </c>
      <c r="X199" s="211" t="e">
        <f t="shared" si="186"/>
        <v>#DIV/0!</v>
      </c>
      <c r="Y199" s="501"/>
      <c r="Z199" s="209"/>
      <c r="AA199" s="209"/>
      <c r="AB199" s="214" t="e">
        <f t="shared" si="179"/>
        <v>#DIV/0!</v>
      </c>
      <c r="AC199" s="211" t="e">
        <f t="shared" si="187"/>
        <v>#DIV/0!</v>
      </c>
      <c r="AD199" s="501"/>
      <c r="AE199" s="209"/>
      <c r="AF199" s="209"/>
      <c r="AG199" s="214" t="e">
        <f t="shared" si="180"/>
        <v>#DIV/0!</v>
      </c>
      <c r="AH199" s="211" t="e">
        <f t="shared" si="188"/>
        <v>#DIV/0!</v>
      </c>
      <c r="AI199" s="501"/>
      <c r="AJ199" s="209"/>
      <c r="AK199" s="209"/>
      <c r="AL199" s="214" t="e">
        <f t="shared" si="181"/>
        <v>#DIV/0!</v>
      </c>
      <c r="AM199" s="211" t="e">
        <f t="shared" si="189"/>
        <v>#DIV/0!</v>
      </c>
      <c r="AN199" s="501"/>
      <c r="AO199" s="209"/>
      <c r="AP199" s="209"/>
      <c r="AQ199" s="214" t="e">
        <f t="shared" si="182"/>
        <v>#DIV/0!</v>
      </c>
      <c r="AR199" s="211" t="e">
        <f t="shared" si="190"/>
        <v>#DIV/0!</v>
      </c>
      <c r="AS199" s="501"/>
      <c r="AT199" s="209"/>
      <c r="AU199" s="209"/>
      <c r="AV199" s="214" t="e">
        <f t="shared" si="183"/>
        <v>#DIV/0!</v>
      </c>
      <c r="AW199" s="211" t="e">
        <f t="shared" si="191"/>
        <v>#DIV/0!</v>
      </c>
      <c r="AX199" s="501"/>
    </row>
    <row r="200" spans="2:50" ht="14.25" customHeight="1">
      <c r="B200" s="460"/>
      <c r="C200" s="209">
        <v>14</v>
      </c>
      <c r="D200" s="212"/>
      <c r="E200" s="209"/>
      <c r="F200" s="209"/>
      <c r="G200" s="214" t="e">
        <f t="shared" si="176"/>
        <v>#DIV/0!</v>
      </c>
      <c r="H200" s="501"/>
      <c r="I200" s="215" t="e">
        <f t="shared" si="184"/>
        <v>#DIV/0!</v>
      </c>
      <c r="J200" s="215" t="e">
        <f t="shared" si="184"/>
        <v>#DIV/0!</v>
      </c>
      <c r="K200" s="216" t="e">
        <f t="shared" si="184"/>
        <v>#DIV/0!</v>
      </c>
      <c r="L200" s="502"/>
      <c r="M200" s="215" t="e">
        <f>RANK(K200, K$187:$K$201)</f>
        <v>#DIV/0!</v>
      </c>
      <c r="N200" s="460"/>
      <c r="O200" s="460"/>
      <c r="P200" s="209"/>
      <c r="Q200" s="209"/>
      <c r="R200" s="214" t="e">
        <f t="shared" si="177"/>
        <v>#DIV/0!</v>
      </c>
      <c r="S200" s="211" t="e">
        <f t="shared" si="185"/>
        <v>#DIV/0!</v>
      </c>
      <c r="T200" s="501"/>
      <c r="U200" s="209"/>
      <c r="V200" s="209"/>
      <c r="W200" s="214" t="e">
        <f t="shared" si="178"/>
        <v>#DIV/0!</v>
      </c>
      <c r="X200" s="211" t="e">
        <f t="shared" si="186"/>
        <v>#DIV/0!</v>
      </c>
      <c r="Y200" s="501"/>
      <c r="Z200" s="209"/>
      <c r="AA200" s="209"/>
      <c r="AB200" s="214" t="e">
        <f t="shared" si="179"/>
        <v>#DIV/0!</v>
      </c>
      <c r="AC200" s="211" t="e">
        <f t="shared" si="187"/>
        <v>#DIV/0!</v>
      </c>
      <c r="AD200" s="501"/>
      <c r="AE200" s="209"/>
      <c r="AF200" s="209"/>
      <c r="AG200" s="214" t="e">
        <f t="shared" si="180"/>
        <v>#DIV/0!</v>
      </c>
      <c r="AH200" s="211" t="e">
        <f t="shared" si="188"/>
        <v>#DIV/0!</v>
      </c>
      <c r="AI200" s="501"/>
      <c r="AJ200" s="209"/>
      <c r="AK200" s="209"/>
      <c r="AL200" s="214" t="e">
        <f t="shared" si="181"/>
        <v>#DIV/0!</v>
      </c>
      <c r="AM200" s="211" t="e">
        <f t="shared" si="189"/>
        <v>#DIV/0!</v>
      </c>
      <c r="AN200" s="501"/>
      <c r="AO200" s="209"/>
      <c r="AP200" s="209"/>
      <c r="AQ200" s="214" t="e">
        <f t="shared" si="182"/>
        <v>#DIV/0!</v>
      </c>
      <c r="AR200" s="211" t="e">
        <f t="shared" si="190"/>
        <v>#DIV/0!</v>
      </c>
      <c r="AS200" s="501"/>
      <c r="AT200" s="209"/>
      <c r="AU200" s="209"/>
      <c r="AV200" s="214" t="e">
        <f t="shared" si="183"/>
        <v>#DIV/0!</v>
      </c>
      <c r="AW200" s="211" t="e">
        <f t="shared" si="191"/>
        <v>#DIV/0!</v>
      </c>
      <c r="AX200" s="501"/>
    </row>
    <row r="201" spans="2:50" ht="14.25" customHeight="1">
      <c r="B201" s="460"/>
      <c r="C201" s="209">
        <v>15</v>
      </c>
      <c r="D201" s="212"/>
      <c r="E201" s="209"/>
      <c r="F201" s="209"/>
      <c r="G201" s="214" t="e">
        <f t="shared" si="176"/>
        <v>#DIV/0!</v>
      </c>
      <c r="H201" s="501"/>
      <c r="I201" s="215" t="e">
        <f t="shared" si="184"/>
        <v>#DIV/0!</v>
      </c>
      <c r="J201" s="215" t="e">
        <f t="shared" si="184"/>
        <v>#DIV/0!</v>
      </c>
      <c r="K201" s="216" t="e">
        <f t="shared" si="184"/>
        <v>#DIV/0!</v>
      </c>
      <c r="L201" s="502"/>
      <c r="M201" s="215" t="e">
        <f>RANK(K201, K$187:$K$201)</f>
        <v>#DIV/0!</v>
      </c>
      <c r="N201" s="460"/>
      <c r="O201" s="460"/>
      <c r="P201" s="209"/>
      <c r="Q201" s="213"/>
      <c r="R201" s="214" t="e">
        <f>Q201/P201</f>
        <v>#DIV/0!</v>
      </c>
      <c r="S201" s="211" t="e">
        <f>RANK(R201, R$187:R$201)</f>
        <v>#DIV/0!</v>
      </c>
      <c r="T201" s="501"/>
      <c r="U201" s="209"/>
      <c r="V201" s="209"/>
      <c r="W201" s="214" t="e">
        <f>V201/U201</f>
        <v>#DIV/0!</v>
      </c>
      <c r="X201" s="211" t="e">
        <f>RANK(W201, W$187:W$201)</f>
        <v>#DIV/0!</v>
      </c>
      <c r="Y201" s="501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501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501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501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501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501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201"/>
  <sheetViews>
    <sheetView zoomScaleNormal="100" workbookViewId="0">
      <pane xSplit="13" ySplit="3" topLeftCell="N114" activePane="bottomRight" state="frozen"/>
      <selection pane="bottomRight" activeCell="Q136" sqref="Q136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16384" width="8.85546875" style="79"/>
  </cols>
  <sheetData>
    <row r="1" spans="1:50" ht="24">
      <c r="A1" s="74"/>
      <c r="B1" s="395" t="s">
        <v>126</v>
      </c>
      <c r="C1" s="204">
        <f>AVERAGE(L107,L127,L147,L167,L187)</f>
        <v>153.39354356234261</v>
      </c>
    </row>
    <row r="2" spans="1:50" ht="14.25" hidden="1" customHeight="1" outlineLevel="1">
      <c r="B2" s="553" t="s">
        <v>127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5"/>
      <c r="N2" s="521" t="s">
        <v>128</v>
      </c>
      <c r="O2" s="521" t="s">
        <v>77</v>
      </c>
      <c r="P2" s="559"/>
      <c r="Q2" s="560"/>
      <c r="R2" s="560"/>
      <c r="S2" s="560"/>
      <c r="T2" s="560"/>
      <c r="U2" s="561"/>
      <c r="V2" s="562"/>
      <c r="W2" s="562"/>
      <c r="X2" s="562"/>
      <c r="Y2" s="562"/>
      <c r="Z2" s="559"/>
      <c r="AA2" s="560"/>
      <c r="AB2" s="560"/>
      <c r="AC2" s="560"/>
      <c r="AD2" s="560"/>
      <c r="AE2" s="561">
        <v>45870</v>
      </c>
      <c r="AF2" s="562"/>
      <c r="AG2" s="562"/>
      <c r="AH2" s="562"/>
      <c r="AI2" s="562"/>
      <c r="AJ2" s="563">
        <v>45871</v>
      </c>
      <c r="AK2" s="564"/>
      <c r="AL2" s="564"/>
      <c r="AM2" s="564"/>
      <c r="AN2" s="565"/>
      <c r="AO2" s="561">
        <v>45872</v>
      </c>
      <c r="AP2" s="562"/>
      <c r="AQ2" s="562"/>
      <c r="AR2" s="562"/>
      <c r="AS2" s="562"/>
      <c r="AT2" s="563">
        <v>45873</v>
      </c>
      <c r="AU2" s="564"/>
      <c r="AV2" s="564"/>
      <c r="AW2" s="564"/>
      <c r="AX2" s="565"/>
    </row>
    <row r="3" spans="1:50" ht="14.25" hidden="1" customHeight="1" outlineLevel="1"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6"/>
      <c r="N3" s="523"/>
      <c r="O3" s="523"/>
      <c r="P3" s="559" t="s">
        <v>91</v>
      </c>
      <c r="Q3" s="560"/>
      <c r="R3" s="560"/>
      <c r="S3" s="560"/>
      <c r="T3" s="560"/>
      <c r="U3" s="561" t="s">
        <v>92</v>
      </c>
      <c r="V3" s="562"/>
      <c r="W3" s="562"/>
      <c r="X3" s="562"/>
      <c r="Y3" s="562"/>
      <c r="Z3" s="559" t="s">
        <v>93</v>
      </c>
      <c r="AA3" s="560"/>
      <c r="AB3" s="560"/>
      <c r="AC3" s="560"/>
      <c r="AD3" s="560"/>
      <c r="AE3" s="567">
        <f>AE2</f>
        <v>45870</v>
      </c>
      <c r="AF3" s="567"/>
      <c r="AG3" s="567"/>
      <c r="AH3" s="567"/>
      <c r="AI3" s="567"/>
      <c r="AJ3" s="568">
        <f t="shared" ref="AJ3" si="0">AJ2</f>
        <v>45871</v>
      </c>
      <c r="AK3" s="569"/>
      <c r="AL3" s="569"/>
      <c r="AM3" s="569"/>
      <c r="AN3" s="570"/>
      <c r="AO3" s="567">
        <f t="shared" ref="AO3" si="1">AO2</f>
        <v>45872</v>
      </c>
      <c r="AP3" s="567"/>
      <c r="AQ3" s="567"/>
      <c r="AR3" s="567"/>
      <c r="AS3" s="567"/>
      <c r="AT3" s="568">
        <f t="shared" ref="AT3" si="2">AT2</f>
        <v>45873</v>
      </c>
      <c r="AU3" s="569"/>
      <c r="AV3" s="569"/>
      <c r="AW3" s="569"/>
      <c r="AX3" s="570"/>
    </row>
    <row r="4" spans="1:50" ht="14.25" hidden="1" customHeight="1" outlineLevel="1">
      <c r="B4" s="460" t="s">
        <v>129</v>
      </c>
      <c r="C4" s="460" t="s">
        <v>130</v>
      </c>
      <c r="D4" s="460"/>
      <c r="E4" s="460" t="s">
        <v>131</v>
      </c>
      <c r="F4" s="460"/>
      <c r="G4" s="460"/>
      <c r="H4" s="460" t="s">
        <v>132</v>
      </c>
      <c r="I4" s="499" t="s">
        <v>133</v>
      </c>
      <c r="J4" s="499"/>
      <c r="K4" s="499"/>
      <c r="L4" s="499" t="s">
        <v>132</v>
      </c>
      <c r="M4" s="499" t="s">
        <v>134</v>
      </c>
      <c r="N4" s="571"/>
      <c r="O4" s="460" t="s">
        <v>135</v>
      </c>
      <c r="P4" s="460" t="s">
        <v>136</v>
      </c>
      <c r="Q4" s="460"/>
      <c r="R4" s="460"/>
      <c r="S4" s="460"/>
      <c r="T4" s="460" t="s">
        <v>132</v>
      </c>
      <c r="U4" s="460" t="s">
        <v>136</v>
      </c>
      <c r="V4" s="460"/>
      <c r="W4" s="460"/>
      <c r="X4" s="460"/>
      <c r="Y4" s="460" t="s">
        <v>132</v>
      </c>
      <c r="Z4" s="460" t="s">
        <v>136</v>
      </c>
      <c r="AA4" s="460"/>
      <c r="AB4" s="460"/>
      <c r="AC4" s="460"/>
      <c r="AD4" s="460" t="s">
        <v>132</v>
      </c>
      <c r="AE4" s="460" t="s">
        <v>136</v>
      </c>
      <c r="AF4" s="460"/>
      <c r="AG4" s="460"/>
      <c r="AH4" s="460"/>
      <c r="AI4" s="460" t="s">
        <v>132</v>
      </c>
      <c r="AJ4" s="460" t="s">
        <v>136</v>
      </c>
      <c r="AK4" s="460"/>
      <c r="AL4" s="460"/>
      <c r="AM4" s="460"/>
      <c r="AN4" s="460" t="s">
        <v>132</v>
      </c>
      <c r="AO4" s="460" t="s">
        <v>136</v>
      </c>
      <c r="AP4" s="460"/>
      <c r="AQ4" s="460"/>
      <c r="AR4" s="460"/>
      <c r="AS4" s="460" t="s">
        <v>132</v>
      </c>
      <c r="AT4" s="460" t="s">
        <v>136</v>
      </c>
      <c r="AU4" s="460"/>
      <c r="AV4" s="460"/>
      <c r="AW4" s="460"/>
      <c r="AX4" s="460" t="s">
        <v>132</v>
      </c>
    </row>
    <row r="5" spans="1:50" ht="14.25" hidden="1" customHeight="1" outlineLevel="1">
      <c r="B5" s="460"/>
      <c r="C5" s="460"/>
      <c r="D5" s="460"/>
      <c r="E5" s="460" t="s">
        <v>137</v>
      </c>
      <c r="F5" s="460"/>
      <c r="G5" s="460"/>
      <c r="H5" s="460"/>
      <c r="I5" s="499" t="s">
        <v>137</v>
      </c>
      <c r="J5" s="499"/>
      <c r="K5" s="499"/>
      <c r="L5" s="499"/>
      <c r="M5" s="499"/>
      <c r="N5" s="571"/>
      <c r="O5" s="460"/>
      <c r="P5" s="460" t="s">
        <v>138</v>
      </c>
      <c r="Q5" s="460"/>
      <c r="R5" s="460"/>
      <c r="S5" s="460"/>
      <c r="T5" s="460"/>
      <c r="U5" s="460" t="s">
        <v>138</v>
      </c>
      <c r="V5" s="460"/>
      <c r="W5" s="460"/>
      <c r="X5" s="460"/>
      <c r="Y5" s="460"/>
      <c r="Z5" s="460" t="s">
        <v>138</v>
      </c>
      <c r="AA5" s="460"/>
      <c r="AB5" s="460"/>
      <c r="AC5" s="460"/>
      <c r="AD5" s="460"/>
      <c r="AE5" s="460" t="s">
        <v>138</v>
      </c>
      <c r="AF5" s="460"/>
      <c r="AG5" s="460"/>
      <c r="AH5" s="460"/>
      <c r="AI5" s="460"/>
      <c r="AJ5" s="460" t="s">
        <v>138</v>
      </c>
      <c r="AK5" s="460"/>
      <c r="AL5" s="460"/>
      <c r="AM5" s="460"/>
      <c r="AN5" s="460"/>
      <c r="AO5" s="460" t="s">
        <v>138</v>
      </c>
      <c r="AP5" s="460"/>
      <c r="AQ5" s="460"/>
      <c r="AR5" s="460"/>
      <c r="AS5" s="460"/>
      <c r="AT5" s="460" t="s">
        <v>138</v>
      </c>
      <c r="AU5" s="460"/>
      <c r="AV5" s="460"/>
      <c r="AW5" s="460"/>
      <c r="AX5" s="460"/>
    </row>
    <row r="6" spans="1:50" ht="14.25" hidden="1" customHeight="1" outlineLevel="1">
      <c r="A6" s="206"/>
      <c r="B6" s="460"/>
      <c r="C6" s="460"/>
      <c r="D6" s="460"/>
      <c r="E6" s="209" t="s">
        <v>139</v>
      </c>
      <c r="F6" s="209" t="s">
        <v>140</v>
      </c>
      <c r="G6" s="209" t="s">
        <v>141</v>
      </c>
      <c r="H6" s="460"/>
      <c r="I6" s="210" t="s">
        <v>139</v>
      </c>
      <c r="J6" s="210" t="s">
        <v>140</v>
      </c>
      <c r="K6" s="210" t="s">
        <v>141</v>
      </c>
      <c r="L6" s="499"/>
      <c r="M6" s="499"/>
      <c r="N6" s="571"/>
      <c r="O6" s="460"/>
      <c r="P6" s="209" t="s">
        <v>139</v>
      </c>
      <c r="Q6" s="209" t="s">
        <v>140</v>
      </c>
      <c r="R6" s="209" t="s">
        <v>141</v>
      </c>
      <c r="S6" s="211" t="s">
        <v>134</v>
      </c>
      <c r="T6" s="460"/>
      <c r="U6" s="209" t="s">
        <v>139</v>
      </c>
      <c r="V6" s="209" t="s">
        <v>140</v>
      </c>
      <c r="W6" s="209" t="s">
        <v>141</v>
      </c>
      <c r="X6" s="211" t="s">
        <v>134</v>
      </c>
      <c r="Y6" s="460"/>
      <c r="Z6" s="209" t="s">
        <v>139</v>
      </c>
      <c r="AA6" s="209" t="s">
        <v>140</v>
      </c>
      <c r="AB6" s="209" t="s">
        <v>141</v>
      </c>
      <c r="AC6" s="211" t="s">
        <v>134</v>
      </c>
      <c r="AD6" s="460"/>
      <c r="AE6" s="209" t="s">
        <v>139</v>
      </c>
      <c r="AF6" s="209" t="s">
        <v>140</v>
      </c>
      <c r="AG6" s="209" t="s">
        <v>141</v>
      </c>
      <c r="AH6" s="211" t="s">
        <v>134</v>
      </c>
      <c r="AI6" s="460"/>
      <c r="AJ6" s="209" t="s">
        <v>139</v>
      </c>
      <c r="AK6" s="209" t="s">
        <v>140</v>
      </c>
      <c r="AL6" s="209" t="s">
        <v>141</v>
      </c>
      <c r="AM6" s="211" t="s">
        <v>134</v>
      </c>
      <c r="AN6" s="460"/>
      <c r="AO6" s="209" t="s">
        <v>139</v>
      </c>
      <c r="AP6" s="209" t="s">
        <v>140</v>
      </c>
      <c r="AQ6" s="209" t="s">
        <v>141</v>
      </c>
      <c r="AR6" s="211" t="s">
        <v>134</v>
      </c>
      <c r="AS6" s="460"/>
      <c r="AT6" s="209" t="s">
        <v>139</v>
      </c>
      <c r="AU6" s="209" t="s">
        <v>140</v>
      </c>
      <c r="AV6" s="209" t="s">
        <v>141</v>
      </c>
      <c r="AW6" s="211" t="s">
        <v>134</v>
      </c>
      <c r="AX6" s="460"/>
    </row>
    <row r="7" spans="1:50" ht="14.25" hidden="1" customHeight="1" outlineLevel="1">
      <c r="B7" s="460" t="s">
        <v>287</v>
      </c>
      <c r="C7" s="209">
        <v>1</v>
      </c>
      <c r="D7" s="212" t="s">
        <v>288</v>
      </c>
      <c r="E7" s="213">
        <v>21</v>
      </c>
      <c r="F7" s="209">
        <v>3600</v>
      </c>
      <c r="G7" s="214">
        <f>F7/E7</f>
        <v>171.42857142857142</v>
      </c>
      <c r="H7" s="501">
        <f>AVERAGE(G7:G21)</f>
        <v>158.98643741633572</v>
      </c>
      <c r="I7" s="215">
        <f>AVERAGE(P7,U7,Z7,AE7,AJ7,AO7,AT7)</f>
        <v>21</v>
      </c>
      <c r="J7" s="215">
        <f>AVERAGE(Q7,V7,AA7,AF7,AK7,AP7,AU7)</f>
        <v>2990.7974751259217</v>
      </c>
      <c r="K7" s="216">
        <f>AVERAGE(R7,W7,AB7,AG7,AL7,AQ7,AV7)</f>
        <v>142.41892738694867</v>
      </c>
      <c r="L7" s="502">
        <f>IFERROR(AVERAGE(K7:K21),"-")</f>
        <v>135.53742415849985</v>
      </c>
      <c r="M7" s="215">
        <f>RANK(K7, K$7:$K$21)</f>
        <v>8</v>
      </c>
      <c r="N7" s="571"/>
      <c r="O7" s="460"/>
      <c r="P7" s="213"/>
      <c r="Q7" s="213"/>
      <c r="R7" s="214"/>
      <c r="S7" s="211"/>
      <c r="T7" s="501"/>
      <c r="U7" s="213"/>
      <c r="V7" s="213"/>
      <c r="W7" s="214"/>
      <c r="X7" s="211"/>
      <c r="Y7" s="501"/>
      <c r="Z7" s="209"/>
      <c r="AA7" s="213"/>
      <c r="AB7" s="214"/>
      <c r="AC7" s="211"/>
      <c r="AD7" s="501"/>
      <c r="AE7" s="209">
        <v>21</v>
      </c>
      <c r="AF7" s="213">
        <v>2990.0164049683635</v>
      </c>
      <c r="AG7" s="214">
        <v>142.38173356992206</v>
      </c>
      <c r="AH7" s="211">
        <f t="shared" ref="AH7:AH19" si="3">RANK(AG7, AG$7:AG$21)</f>
        <v>8</v>
      </c>
      <c r="AI7" s="501">
        <f>AVERAGE(AG7:AG21)</f>
        <v>143.59426863977981</v>
      </c>
      <c r="AJ7" s="209">
        <v>21</v>
      </c>
      <c r="AK7" s="213">
        <v>2988.9145496535784</v>
      </c>
      <c r="AL7" s="214">
        <v>142.32926426921802</v>
      </c>
      <c r="AM7" s="211">
        <f t="shared" ref="AM7:AM20" si="4">RANK(AL7, AL$7:AL$21)</f>
        <v>9</v>
      </c>
      <c r="AN7" s="501">
        <f>AVERAGE(AL7:AL21)</f>
        <v>147.03526707694712</v>
      </c>
      <c r="AO7" s="209">
        <v>21</v>
      </c>
      <c r="AP7" s="213">
        <v>2990.5297297297284</v>
      </c>
      <c r="AQ7" s="214">
        <v>142.40617760617755</v>
      </c>
      <c r="AR7" s="211">
        <f t="shared" ref="AR7:AR19" si="5">RANK(AQ7, AQ$7:AQ$21)</f>
        <v>8</v>
      </c>
      <c r="AS7" s="501">
        <f>AVERAGE(AQ7:AQ21)</f>
        <v>139.40465589603428</v>
      </c>
      <c r="AT7" s="209">
        <v>21</v>
      </c>
      <c r="AU7" s="213">
        <v>2993.7292161520168</v>
      </c>
      <c r="AV7" s="214">
        <v>142.55853410247698</v>
      </c>
      <c r="AW7" s="211">
        <f t="shared" ref="AW7:AW19" si="6">RANK(AV7, AV$7:AV$21)</f>
        <v>8</v>
      </c>
      <c r="AX7" s="501">
        <f>AVERAGE(AV7:AV21)</f>
        <v>139.2323252599931</v>
      </c>
    </row>
    <row r="8" spans="1:50" ht="14.25" hidden="1" customHeight="1" outlineLevel="1">
      <c r="B8" s="460"/>
      <c r="C8" s="209">
        <v>2</v>
      </c>
      <c r="D8" s="212" t="s">
        <v>289</v>
      </c>
      <c r="E8" s="213">
        <v>21</v>
      </c>
      <c r="F8" s="209">
        <v>3600</v>
      </c>
      <c r="G8" s="214">
        <f t="shared" ref="G8:G20" si="7">F8/E8</f>
        <v>171.42857142857142</v>
      </c>
      <c r="H8" s="501"/>
      <c r="I8" s="215">
        <f t="shared" ref="I8:K20" si="8">AVERAGE(P8,U8,Z8,AE8,AJ8,AO8,AT8)</f>
        <v>21</v>
      </c>
      <c r="J8" s="215">
        <f t="shared" si="8"/>
        <v>3000.0391467894492</v>
      </c>
      <c r="K8" s="216">
        <f t="shared" si="8"/>
        <v>142.85900698997378</v>
      </c>
      <c r="L8" s="502"/>
      <c r="M8" s="215">
        <f>RANK(K8, K$7:$K$21)</f>
        <v>7</v>
      </c>
      <c r="N8" s="571"/>
      <c r="O8" s="460"/>
      <c r="P8" s="213"/>
      <c r="Q8" s="213"/>
      <c r="R8" s="214"/>
      <c r="S8" s="211"/>
      <c r="T8" s="501"/>
      <c r="U8" s="213"/>
      <c r="V8" s="213"/>
      <c r="W8" s="214"/>
      <c r="X8" s="211"/>
      <c r="Y8" s="501"/>
      <c r="Z8" s="209"/>
      <c r="AA8" s="213"/>
      <c r="AB8" s="214"/>
      <c r="AC8" s="211"/>
      <c r="AD8" s="501"/>
      <c r="AE8" s="209">
        <v>21</v>
      </c>
      <c r="AF8" s="213">
        <v>3000.5466970387229</v>
      </c>
      <c r="AG8" s="214">
        <v>142.883176049463</v>
      </c>
      <c r="AH8" s="211">
        <f t="shared" si="3"/>
        <v>7</v>
      </c>
      <c r="AI8" s="501"/>
      <c r="AJ8" s="209">
        <v>21</v>
      </c>
      <c r="AK8" s="213">
        <v>2998.7035436473639</v>
      </c>
      <c r="AL8" s="214">
        <v>142.79540684035067</v>
      </c>
      <c r="AM8" s="211">
        <f t="shared" si="4"/>
        <v>7</v>
      </c>
      <c r="AN8" s="501"/>
      <c r="AO8" s="209">
        <v>21</v>
      </c>
      <c r="AP8" s="213">
        <v>2999.903459372485</v>
      </c>
      <c r="AQ8" s="214">
        <v>142.85254568440405</v>
      </c>
      <c r="AR8" s="211">
        <f t="shared" si="5"/>
        <v>6</v>
      </c>
      <c r="AS8" s="501"/>
      <c r="AT8" s="209">
        <v>21</v>
      </c>
      <c r="AU8" s="213">
        <v>3001.0028870992246</v>
      </c>
      <c r="AV8" s="214">
        <v>142.90489938567737</v>
      </c>
      <c r="AW8" s="211">
        <f t="shared" si="6"/>
        <v>7</v>
      </c>
      <c r="AX8" s="501"/>
    </row>
    <row r="9" spans="1:50" ht="14.25" hidden="1" customHeight="1" outlineLevel="1">
      <c r="B9" s="460"/>
      <c r="C9" s="209">
        <v>3</v>
      </c>
      <c r="D9" s="212" t="s">
        <v>290</v>
      </c>
      <c r="E9" s="213">
        <v>21</v>
      </c>
      <c r="F9" s="209">
        <v>3600</v>
      </c>
      <c r="G9" s="214">
        <f t="shared" si="7"/>
        <v>171.42857142857142</v>
      </c>
      <c r="H9" s="501"/>
      <c r="I9" s="215">
        <f t="shared" si="8"/>
        <v>21</v>
      </c>
      <c r="J9" s="215">
        <f t="shared" si="8"/>
        <v>2881.2398921832892</v>
      </c>
      <c r="K9" s="216">
        <f t="shared" si="8"/>
        <v>137.20189962777567</v>
      </c>
      <c r="L9" s="502"/>
      <c r="M9" s="215">
        <f>RANK(K9, K$7:$K$21)</f>
        <v>10</v>
      </c>
      <c r="N9" s="571"/>
      <c r="O9" s="460"/>
      <c r="P9" s="213"/>
      <c r="Q9" s="213"/>
      <c r="R9" s="214"/>
      <c r="S9" s="211"/>
      <c r="T9" s="501"/>
      <c r="U9" s="213"/>
      <c r="V9" s="213"/>
      <c r="W9" s="214"/>
      <c r="X9" s="211"/>
      <c r="Y9" s="501"/>
      <c r="Z9" s="209"/>
      <c r="AA9" s="213"/>
      <c r="AB9" s="214"/>
      <c r="AC9" s="211"/>
      <c r="AD9" s="501"/>
      <c r="AE9" s="209">
        <v>21</v>
      </c>
      <c r="AF9" s="213">
        <v>2880.0000000000041</v>
      </c>
      <c r="AG9" s="214">
        <v>137.14285714285734</v>
      </c>
      <c r="AH9" s="211">
        <f t="shared" si="3"/>
        <v>10</v>
      </c>
      <c r="AI9" s="501"/>
      <c r="AJ9" s="209">
        <v>21</v>
      </c>
      <c r="AK9" s="213">
        <v>2880.00000000001</v>
      </c>
      <c r="AL9" s="214">
        <v>137.14285714285762</v>
      </c>
      <c r="AM9" s="211">
        <f t="shared" si="4"/>
        <v>10</v>
      </c>
      <c r="AN9" s="501"/>
      <c r="AO9" s="209">
        <v>21</v>
      </c>
      <c r="AP9" s="213">
        <v>2883.0188679245271</v>
      </c>
      <c r="AQ9" s="214">
        <v>137.28661275831081</v>
      </c>
      <c r="AR9" s="211">
        <f t="shared" si="5"/>
        <v>9</v>
      </c>
      <c r="AS9" s="501"/>
      <c r="AT9" s="209">
        <v>21</v>
      </c>
      <c r="AU9" s="213">
        <v>2881.9407008086155</v>
      </c>
      <c r="AV9" s="214">
        <v>137.23527146707693</v>
      </c>
      <c r="AW9" s="211">
        <f t="shared" si="6"/>
        <v>9</v>
      </c>
      <c r="AX9" s="501"/>
    </row>
    <row r="10" spans="1:50" ht="14.25" hidden="1" customHeight="1" outlineLevel="1">
      <c r="B10" s="460"/>
      <c r="C10" s="209">
        <v>4</v>
      </c>
      <c r="D10" s="212" t="s">
        <v>291</v>
      </c>
      <c r="E10" s="213">
        <v>19</v>
      </c>
      <c r="F10" s="209">
        <v>3600</v>
      </c>
      <c r="G10" s="214">
        <f t="shared" si="7"/>
        <v>189.47368421052633</v>
      </c>
      <c r="H10" s="501"/>
      <c r="I10" s="215">
        <f t="shared" si="8"/>
        <v>19</v>
      </c>
      <c r="J10" s="215">
        <f t="shared" si="8"/>
        <v>2974.3081509070371</v>
      </c>
      <c r="K10" s="216">
        <f t="shared" si="8"/>
        <v>156.54253425826511</v>
      </c>
      <c r="L10" s="502"/>
      <c r="M10" s="215">
        <f>RANK(K10, K$7:$K$21)</f>
        <v>4</v>
      </c>
      <c r="N10" s="571"/>
      <c r="O10" s="460"/>
      <c r="P10" s="213"/>
      <c r="Q10" s="213"/>
      <c r="R10" s="214"/>
      <c r="S10" s="211"/>
      <c r="T10" s="501"/>
      <c r="U10" s="213"/>
      <c r="V10" s="213"/>
      <c r="W10" s="214"/>
      <c r="X10" s="211"/>
      <c r="Y10" s="501"/>
      <c r="Z10" s="209"/>
      <c r="AA10" s="213"/>
      <c r="AB10" s="214"/>
      <c r="AC10" s="211"/>
      <c r="AD10" s="501"/>
      <c r="AE10" s="209">
        <v>19</v>
      </c>
      <c r="AF10" s="213">
        <v>2966.7984189723334</v>
      </c>
      <c r="AG10" s="214">
        <v>156.14728520907019</v>
      </c>
      <c r="AH10" s="211">
        <f t="shared" si="3"/>
        <v>4</v>
      </c>
      <c r="AI10" s="501"/>
      <c r="AJ10" s="209">
        <v>19</v>
      </c>
      <c r="AK10" s="213">
        <v>2970.3474903474921</v>
      </c>
      <c r="AL10" s="214">
        <v>156.33407843934168</v>
      </c>
      <c r="AM10" s="211">
        <f t="shared" si="4"/>
        <v>4</v>
      </c>
      <c r="AN10" s="501"/>
      <c r="AO10" s="209">
        <v>19</v>
      </c>
      <c r="AP10" s="213">
        <v>2975.8009800226168</v>
      </c>
      <c r="AQ10" s="214">
        <v>156.62110421171667</v>
      </c>
      <c r="AR10" s="211">
        <f t="shared" si="5"/>
        <v>4</v>
      </c>
      <c r="AS10" s="501"/>
      <c r="AT10" s="209">
        <v>19</v>
      </c>
      <c r="AU10" s="213">
        <v>2984.2857142857074</v>
      </c>
      <c r="AV10" s="214">
        <v>157.06766917293197</v>
      </c>
      <c r="AW10" s="211">
        <f t="shared" si="6"/>
        <v>4</v>
      </c>
      <c r="AX10" s="501"/>
    </row>
    <row r="11" spans="1:50" ht="14.25" hidden="1" customHeight="1" outlineLevel="1">
      <c r="B11" s="460"/>
      <c r="C11" s="209">
        <v>5</v>
      </c>
      <c r="D11" s="212" t="s">
        <v>292</v>
      </c>
      <c r="E11" s="213">
        <v>19</v>
      </c>
      <c r="F11" s="209">
        <v>3600</v>
      </c>
      <c r="G11" s="214">
        <f t="shared" si="7"/>
        <v>189.47368421052633</v>
      </c>
      <c r="H11" s="501"/>
      <c r="I11" s="215">
        <f t="shared" si="8"/>
        <v>19</v>
      </c>
      <c r="J11" s="215">
        <f t="shared" si="8"/>
        <v>2993.4345569323564</v>
      </c>
      <c r="K11" s="216">
        <f t="shared" si="8"/>
        <v>157.54918720696617</v>
      </c>
      <c r="L11" s="502"/>
      <c r="M11" s="215">
        <f>RANK(K11, K$7:$K$21)</f>
        <v>3</v>
      </c>
      <c r="N11" s="571"/>
      <c r="O11" s="460"/>
      <c r="P11" s="213"/>
      <c r="Q11" s="213"/>
      <c r="R11" s="214"/>
      <c r="S11" s="211"/>
      <c r="T11" s="501"/>
      <c r="U11" s="213"/>
      <c r="V11" s="213"/>
      <c r="W11" s="214"/>
      <c r="X11" s="211"/>
      <c r="Y11" s="501"/>
      <c r="Z11" s="209"/>
      <c r="AA11" s="213"/>
      <c r="AB11" s="214"/>
      <c r="AC11" s="211"/>
      <c r="AD11" s="501"/>
      <c r="AE11" s="209">
        <v>19</v>
      </c>
      <c r="AF11" s="213">
        <v>2993.190050712391</v>
      </c>
      <c r="AG11" s="214">
        <v>157.5363184585469</v>
      </c>
      <c r="AH11" s="211">
        <f t="shared" si="3"/>
        <v>2</v>
      </c>
      <c r="AI11" s="501"/>
      <c r="AJ11" s="209">
        <v>19</v>
      </c>
      <c r="AK11" s="213">
        <v>2989.8587636026873</v>
      </c>
      <c r="AL11" s="214">
        <v>157.36098755803619</v>
      </c>
      <c r="AM11" s="211">
        <f t="shared" si="4"/>
        <v>3</v>
      </c>
      <c r="AN11" s="501"/>
      <c r="AO11" s="209">
        <v>19</v>
      </c>
      <c r="AP11" s="213">
        <v>2994.5454545454545</v>
      </c>
      <c r="AQ11" s="214">
        <v>157.60765550239233</v>
      </c>
      <c r="AR11" s="211">
        <f t="shared" si="5"/>
        <v>2</v>
      </c>
      <c r="AS11" s="501"/>
      <c r="AT11" s="209">
        <v>19</v>
      </c>
      <c r="AU11" s="213">
        <v>2996.1439588688941</v>
      </c>
      <c r="AV11" s="214">
        <v>157.69178730888916</v>
      </c>
      <c r="AW11" s="211">
        <f t="shared" si="6"/>
        <v>3</v>
      </c>
      <c r="AX11" s="501"/>
    </row>
    <row r="12" spans="1:50" ht="14.25" hidden="1" customHeight="1" outlineLevel="1">
      <c r="B12" s="460"/>
      <c r="C12" s="209">
        <v>6</v>
      </c>
      <c r="D12" s="212" t="s">
        <v>293</v>
      </c>
      <c r="E12" s="213">
        <v>19</v>
      </c>
      <c r="F12" s="209">
        <v>3600</v>
      </c>
      <c r="G12" s="214">
        <f t="shared" si="7"/>
        <v>189.47368421052633</v>
      </c>
      <c r="H12" s="501"/>
      <c r="I12" s="215">
        <f t="shared" si="8"/>
        <v>19</v>
      </c>
      <c r="J12" s="215">
        <f t="shared" si="8"/>
        <v>2994.3333156878766</v>
      </c>
      <c r="K12" s="216">
        <f t="shared" si="8"/>
        <v>157.59649029936193</v>
      </c>
      <c r="L12" s="502"/>
      <c r="M12" s="215">
        <f>RANK(K12, K$7:$K$21)</f>
        <v>2</v>
      </c>
      <c r="N12" s="571"/>
      <c r="O12" s="460"/>
      <c r="P12" s="213"/>
      <c r="Q12" s="213"/>
      <c r="R12" s="214"/>
      <c r="S12" s="211"/>
      <c r="T12" s="501"/>
      <c r="U12" s="213"/>
      <c r="V12" s="213"/>
      <c r="W12" s="214"/>
      <c r="X12" s="211"/>
      <c r="Y12" s="501"/>
      <c r="Z12" s="209"/>
      <c r="AA12" s="213"/>
      <c r="AB12" s="214"/>
      <c r="AC12" s="211"/>
      <c r="AD12" s="501"/>
      <c r="AE12" s="209">
        <v>19</v>
      </c>
      <c r="AF12" s="213">
        <v>2992.3699421965316</v>
      </c>
      <c r="AG12" s="214">
        <v>157.49315485244904</v>
      </c>
      <c r="AH12" s="211">
        <f t="shared" si="3"/>
        <v>3</v>
      </c>
      <c r="AI12" s="501"/>
      <c r="AJ12" s="209">
        <v>19</v>
      </c>
      <c r="AK12" s="213">
        <v>2991.951820421576</v>
      </c>
      <c r="AL12" s="214">
        <v>157.47114844324085</v>
      </c>
      <c r="AM12" s="211">
        <f t="shared" si="4"/>
        <v>2</v>
      </c>
      <c r="AN12" s="501"/>
      <c r="AO12" s="209">
        <v>19</v>
      </c>
      <c r="AP12" s="213">
        <v>2993.6080402010039</v>
      </c>
      <c r="AQ12" s="214">
        <v>157.55831790531599</v>
      </c>
      <c r="AR12" s="211">
        <f t="shared" si="5"/>
        <v>3</v>
      </c>
      <c r="AS12" s="501"/>
      <c r="AT12" s="209">
        <v>19</v>
      </c>
      <c r="AU12" s="213">
        <v>2999.4034599323945</v>
      </c>
      <c r="AV12" s="214">
        <v>157.86333999644182</v>
      </c>
      <c r="AW12" s="211">
        <f t="shared" si="6"/>
        <v>2</v>
      </c>
      <c r="AX12" s="501"/>
    </row>
    <row r="13" spans="1:50" ht="14.25" hidden="1" customHeight="1" outlineLevel="1">
      <c r="B13" s="460"/>
      <c r="C13" s="209">
        <v>7</v>
      </c>
      <c r="D13" s="212" t="s">
        <v>294</v>
      </c>
      <c r="E13" s="213">
        <v>21</v>
      </c>
      <c r="F13" s="209">
        <v>3600</v>
      </c>
      <c r="G13" s="214">
        <f t="shared" si="7"/>
        <v>171.42857142857142</v>
      </c>
      <c r="H13" s="501"/>
      <c r="I13" s="215">
        <f t="shared" si="8"/>
        <v>21</v>
      </c>
      <c r="J13" s="215">
        <f t="shared" si="8"/>
        <v>3160.8966100163757</v>
      </c>
      <c r="K13" s="216">
        <f t="shared" si="8"/>
        <v>150.51888619125597</v>
      </c>
      <c r="L13" s="502"/>
      <c r="M13" s="215">
        <f>RANK(K13, K$7:$K$21)</f>
        <v>6</v>
      </c>
      <c r="N13" s="571"/>
      <c r="O13" s="460"/>
      <c r="P13" s="213"/>
      <c r="Q13" s="213"/>
      <c r="R13" s="214"/>
      <c r="S13" s="211"/>
      <c r="T13" s="501"/>
      <c r="U13" s="213"/>
      <c r="V13" s="213"/>
      <c r="W13" s="214"/>
      <c r="X13" s="211"/>
      <c r="Y13" s="501"/>
      <c r="Z13" s="209"/>
      <c r="AA13" s="213"/>
      <c r="AB13" s="214"/>
      <c r="AC13" s="211"/>
      <c r="AD13" s="501"/>
      <c r="AE13" s="209">
        <v>21</v>
      </c>
      <c r="AF13" s="213">
        <v>3152.0769230769265</v>
      </c>
      <c r="AG13" s="214">
        <v>150.09890109890125</v>
      </c>
      <c r="AH13" s="211">
        <f t="shared" si="3"/>
        <v>6</v>
      </c>
      <c r="AI13" s="501"/>
      <c r="AJ13" s="209">
        <v>21</v>
      </c>
      <c r="AK13" s="213">
        <v>3160.8674566462269</v>
      </c>
      <c r="AL13" s="214">
        <v>150.51749793553461</v>
      </c>
      <c r="AM13" s="211">
        <f t="shared" si="4"/>
        <v>6</v>
      </c>
      <c r="AN13" s="501"/>
      <c r="AO13" s="209">
        <v>21</v>
      </c>
      <c r="AP13" s="213">
        <v>3163.1841478844544</v>
      </c>
      <c r="AQ13" s="214">
        <v>150.62781656592639</v>
      </c>
      <c r="AR13" s="211">
        <f t="shared" si="5"/>
        <v>5</v>
      </c>
      <c r="AS13" s="501"/>
      <c r="AT13" s="209">
        <v>21</v>
      </c>
      <c r="AU13" s="213">
        <v>3167.4579124578945</v>
      </c>
      <c r="AV13" s="214">
        <v>150.83132916466164</v>
      </c>
      <c r="AW13" s="211">
        <f t="shared" si="6"/>
        <v>6</v>
      </c>
      <c r="AX13" s="501"/>
    </row>
    <row r="14" spans="1:50" ht="14.25" hidden="1" customHeight="1" outlineLevel="1">
      <c r="B14" s="460"/>
      <c r="C14" s="209">
        <v>8</v>
      </c>
      <c r="D14" s="212" t="s">
        <v>295</v>
      </c>
      <c r="E14" s="213">
        <v>20</v>
      </c>
      <c r="F14" s="209">
        <v>3600</v>
      </c>
      <c r="G14" s="214">
        <f t="shared" si="7"/>
        <v>180</v>
      </c>
      <c r="H14" s="501"/>
      <c r="I14" s="215">
        <f t="shared" si="8"/>
        <v>20</v>
      </c>
      <c r="J14" s="215">
        <f t="shared" si="8"/>
        <v>3171.0096292884236</v>
      </c>
      <c r="K14" s="216">
        <f t="shared" si="8"/>
        <v>158.55048146442121</v>
      </c>
      <c r="L14" s="502"/>
      <c r="M14" s="215">
        <f>RANK(K14, K$7:$K$21)</f>
        <v>1</v>
      </c>
      <c r="N14" s="571"/>
      <c r="O14" s="460"/>
      <c r="P14" s="213"/>
      <c r="Q14" s="213"/>
      <c r="R14" s="214"/>
      <c r="S14" s="211"/>
      <c r="T14" s="501"/>
      <c r="U14" s="213"/>
      <c r="V14" s="213"/>
      <c r="W14" s="214"/>
      <c r="X14" s="211"/>
      <c r="Y14" s="501"/>
      <c r="Z14" s="209"/>
      <c r="AA14" s="213"/>
      <c r="AB14" s="214"/>
      <c r="AC14" s="211"/>
      <c r="AD14" s="501"/>
      <c r="AE14" s="209">
        <v>20</v>
      </c>
      <c r="AF14" s="213">
        <v>3168.7999999999975</v>
      </c>
      <c r="AG14" s="214">
        <v>158.43999999999988</v>
      </c>
      <c r="AH14" s="211">
        <f t="shared" si="3"/>
        <v>1</v>
      </c>
      <c r="AI14" s="501"/>
      <c r="AJ14" s="209">
        <v>20</v>
      </c>
      <c r="AK14" s="213">
        <v>3169.0349075975232</v>
      </c>
      <c r="AL14" s="214">
        <v>158.45174537987617</v>
      </c>
      <c r="AM14" s="211">
        <f t="shared" si="4"/>
        <v>1</v>
      </c>
      <c r="AN14" s="501"/>
      <c r="AO14" s="209">
        <v>20</v>
      </c>
      <c r="AP14" s="213">
        <v>3173.1045154030094</v>
      </c>
      <c r="AQ14" s="214">
        <v>158.65522577015048</v>
      </c>
      <c r="AR14" s="211">
        <f t="shared" si="5"/>
        <v>1</v>
      </c>
      <c r="AS14" s="501"/>
      <c r="AT14" s="209">
        <v>20</v>
      </c>
      <c r="AU14" s="213">
        <v>3173.0990941531659</v>
      </c>
      <c r="AV14" s="214">
        <v>158.65495470765831</v>
      </c>
      <c r="AW14" s="211">
        <f t="shared" si="6"/>
        <v>1</v>
      </c>
      <c r="AX14" s="501"/>
    </row>
    <row r="15" spans="1:50" ht="14.25" hidden="1" customHeight="1" outlineLevel="1">
      <c r="B15" s="460"/>
      <c r="C15" s="209">
        <v>9</v>
      </c>
      <c r="D15" s="212" t="s">
        <v>296</v>
      </c>
      <c r="E15" s="213">
        <v>17</v>
      </c>
      <c r="F15" s="209">
        <v>2000</v>
      </c>
      <c r="G15" s="214">
        <f t="shared" si="7"/>
        <v>117.64705882352941</v>
      </c>
      <c r="H15" s="501"/>
      <c r="I15" s="215">
        <f t="shared" si="8"/>
        <v>17</v>
      </c>
      <c r="J15" s="215">
        <f t="shared" si="8"/>
        <v>1765.5116184264168</v>
      </c>
      <c r="K15" s="216">
        <f t="shared" si="8"/>
        <v>103.85362461331863</v>
      </c>
      <c r="L15" s="502"/>
      <c r="M15" s="215">
        <f>RANK(K15, K$7:$K$21)</f>
        <v>12</v>
      </c>
      <c r="N15" s="571"/>
      <c r="O15" s="460"/>
      <c r="P15" s="213"/>
      <c r="Q15" s="213"/>
      <c r="R15" s="214"/>
      <c r="S15" s="211"/>
      <c r="T15" s="501"/>
      <c r="U15" s="213"/>
      <c r="V15" s="213"/>
      <c r="W15" s="214"/>
      <c r="X15" s="211"/>
      <c r="Y15" s="501"/>
      <c r="Z15" s="209"/>
      <c r="AA15" s="213"/>
      <c r="AB15" s="214"/>
      <c r="AC15" s="211"/>
      <c r="AD15" s="501"/>
      <c r="AE15" s="209"/>
      <c r="AF15" s="213"/>
      <c r="AG15" s="214"/>
      <c r="AH15" s="211"/>
      <c r="AI15" s="501"/>
      <c r="AJ15" s="209"/>
      <c r="AK15" s="213"/>
      <c r="AL15" s="214"/>
      <c r="AM15" s="211"/>
      <c r="AN15" s="501"/>
      <c r="AO15" s="209">
        <v>17</v>
      </c>
      <c r="AP15" s="213">
        <v>1765.5116184264168</v>
      </c>
      <c r="AQ15" s="214">
        <v>103.85362461331863</v>
      </c>
      <c r="AR15" s="211">
        <f t="shared" si="5"/>
        <v>10</v>
      </c>
      <c r="AS15" s="501"/>
      <c r="AT15" s="209"/>
      <c r="AU15" s="213"/>
      <c r="AV15" s="214"/>
      <c r="AW15" s="211"/>
      <c r="AX15" s="501"/>
    </row>
    <row r="16" spans="1:50" ht="14.25" hidden="1" customHeight="1" outlineLevel="1">
      <c r="B16" s="460"/>
      <c r="C16" s="209">
        <v>10</v>
      </c>
      <c r="D16" s="212" t="s">
        <v>297</v>
      </c>
      <c r="E16" s="213">
        <v>21</v>
      </c>
      <c r="F16" s="209">
        <v>3600</v>
      </c>
      <c r="G16" s="214">
        <f t="shared" si="7"/>
        <v>171.42857142857142</v>
      </c>
      <c r="H16" s="501"/>
      <c r="I16" s="215">
        <f t="shared" si="8"/>
        <v>21</v>
      </c>
      <c r="J16" s="215">
        <f t="shared" si="8"/>
        <v>3179.949904427242</v>
      </c>
      <c r="K16" s="216">
        <f t="shared" si="8"/>
        <v>151.42618592510678</v>
      </c>
      <c r="L16" s="502"/>
      <c r="M16" s="215">
        <f>RANK(K16, K$7:$K$21)</f>
        <v>5</v>
      </c>
      <c r="N16" s="571"/>
      <c r="O16" s="460"/>
      <c r="P16" s="213"/>
      <c r="Q16" s="213"/>
      <c r="R16" s="214"/>
      <c r="S16" s="211"/>
      <c r="T16" s="501"/>
      <c r="U16" s="213"/>
      <c r="V16" s="213"/>
      <c r="W16" s="214"/>
      <c r="X16" s="211"/>
      <c r="Y16" s="501"/>
      <c r="Z16" s="209"/>
      <c r="AA16" s="213"/>
      <c r="AB16" s="214"/>
      <c r="AC16" s="211"/>
      <c r="AD16" s="501"/>
      <c r="AE16" s="209">
        <v>21</v>
      </c>
      <c r="AF16" s="213">
        <v>3183.3442622950815</v>
      </c>
      <c r="AG16" s="214">
        <v>151.58782201405151</v>
      </c>
      <c r="AH16" s="211">
        <f t="shared" si="3"/>
        <v>5</v>
      </c>
      <c r="AI16" s="501"/>
      <c r="AJ16" s="209">
        <v>21</v>
      </c>
      <c r="AK16" s="213">
        <v>3177.7358490566148</v>
      </c>
      <c r="AL16" s="214">
        <v>151.32075471698167</v>
      </c>
      <c r="AM16" s="211">
        <f t="shared" si="4"/>
        <v>5</v>
      </c>
      <c r="AN16" s="501"/>
      <c r="AO16" s="209"/>
      <c r="AP16" s="213"/>
      <c r="AQ16" s="214"/>
      <c r="AR16" s="211"/>
      <c r="AS16" s="501"/>
      <c r="AT16" s="209">
        <v>21</v>
      </c>
      <c r="AU16" s="213">
        <v>3178.7696019300297</v>
      </c>
      <c r="AV16" s="214">
        <v>151.36998104428713</v>
      </c>
      <c r="AW16" s="211">
        <f t="shared" si="6"/>
        <v>5</v>
      </c>
      <c r="AX16" s="501"/>
    </row>
    <row r="17" spans="2:50" ht="14.25" hidden="1" customHeight="1" outlineLevel="1">
      <c r="B17" s="460"/>
      <c r="C17" s="209">
        <v>11</v>
      </c>
      <c r="D17" s="212" t="s">
        <v>298</v>
      </c>
      <c r="E17" s="213">
        <v>19</v>
      </c>
      <c r="F17" s="209">
        <v>2000</v>
      </c>
      <c r="G17" s="214">
        <f t="shared" si="7"/>
        <v>105.26315789473684</v>
      </c>
      <c r="H17" s="501"/>
      <c r="I17" s="215">
        <f t="shared" si="8"/>
        <v>19</v>
      </c>
      <c r="J17" s="215">
        <f t="shared" si="8"/>
        <v>1743.4812286689416</v>
      </c>
      <c r="K17" s="216">
        <f t="shared" si="8"/>
        <v>91.762169929944292</v>
      </c>
      <c r="L17" s="502"/>
      <c r="M17" s="215">
        <f>RANK(K17, K$7:$K$21)</f>
        <v>13</v>
      </c>
      <c r="N17" s="571"/>
      <c r="O17" s="460"/>
      <c r="P17" s="209"/>
      <c r="Q17" s="209"/>
      <c r="R17" s="209"/>
      <c r="S17" s="211"/>
      <c r="T17" s="501"/>
      <c r="U17" s="209"/>
      <c r="V17" s="209"/>
      <c r="W17" s="209"/>
      <c r="X17" s="211"/>
      <c r="Y17" s="501"/>
      <c r="Z17" s="209"/>
      <c r="AA17" s="209"/>
      <c r="AB17" s="209"/>
      <c r="AC17" s="211"/>
      <c r="AD17" s="501"/>
      <c r="AE17" s="209"/>
      <c r="AF17" s="213"/>
      <c r="AG17" s="214"/>
      <c r="AH17" s="211"/>
      <c r="AI17" s="501"/>
      <c r="AJ17" s="209"/>
      <c r="AK17" s="213"/>
      <c r="AL17" s="214"/>
      <c r="AM17" s="211"/>
      <c r="AN17" s="501"/>
      <c r="AO17" s="209"/>
      <c r="AP17" s="213"/>
      <c r="AQ17" s="214"/>
      <c r="AR17" s="211"/>
      <c r="AS17" s="501"/>
      <c r="AT17" s="209">
        <v>19</v>
      </c>
      <c r="AU17" s="213">
        <v>1743.4812286689416</v>
      </c>
      <c r="AV17" s="214">
        <v>91.762169929944292</v>
      </c>
      <c r="AW17" s="211">
        <f t="shared" si="6"/>
        <v>10</v>
      </c>
      <c r="AX17" s="501"/>
    </row>
    <row r="18" spans="2:50" ht="14.25" hidden="1" customHeight="1" outlineLevel="1">
      <c r="B18" s="460"/>
      <c r="C18" s="209">
        <v>12</v>
      </c>
      <c r="D18" s="212" t="s">
        <v>299</v>
      </c>
      <c r="E18" s="213">
        <v>22</v>
      </c>
      <c r="F18" s="209">
        <v>3600</v>
      </c>
      <c r="G18" s="214">
        <f t="shared" si="7"/>
        <v>163.63636363636363</v>
      </c>
      <c r="H18" s="501"/>
      <c r="I18" s="215">
        <f t="shared" si="8"/>
        <v>22</v>
      </c>
      <c r="J18" s="215">
        <f t="shared" si="8"/>
        <v>3132.4894511784792</v>
      </c>
      <c r="K18" s="216">
        <f t="shared" si="8"/>
        <v>142.38588414447634</v>
      </c>
      <c r="L18" s="502"/>
      <c r="M18" s="215">
        <f>RANK(K18, K$7:$K$21)</f>
        <v>9</v>
      </c>
      <c r="N18" s="571"/>
      <c r="O18" s="460"/>
      <c r="P18" s="209"/>
      <c r="Q18" s="209"/>
      <c r="R18" s="209"/>
      <c r="S18" s="211"/>
      <c r="T18" s="501"/>
      <c r="U18" s="209"/>
      <c r="V18" s="209"/>
      <c r="W18" s="209"/>
      <c r="X18" s="211"/>
      <c r="Y18" s="501"/>
      <c r="Z18" s="209"/>
      <c r="AA18" s="209"/>
      <c r="AB18" s="209"/>
      <c r="AC18" s="211"/>
      <c r="AD18" s="501"/>
      <c r="AE18" s="209">
        <v>22</v>
      </c>
      <c r="AF18" s="213">
        <v>3131.6654753395287</v>
      </c>
      <c r="AG18" s="214">
        <v>142.3484306972513</v>
      </c>
      <c r="AH18" s="211">
        <f t="shared" si="3"/>
        <v>9</v>
      </c>
      <c r="AI18" s="501"/>
      <c r="AJ18" s="209">
        <v>22</v>
      </c>
      <c r="AK18" s="213">
        <v>3131.5068493150452</v>
      </c>
      <c r="AL18" s="214">
        <v>142.34122042341116</v>
      </c>
      <c r="AM18" s="211">
        <f t="shared" si="4"/>
        <v>8</v>
      </c>
      <c r="AN18" s="501"/>
      <c r="AO18" s="209">
        <v>22</v>
      </c>
      <c r="AP18" s="213">
        <v>3134.2960288808649</v>
      </c>
      <c r="AQ18" s="214">
        <v>142.46800131276657</v>
      </c>
      <c r="AR18" s="211">
        <f t="shared" si="5"/>
        <v>7</v>
      </c>
      <c r="AS18" s="501"/>
      <c r="AT18" s="209"/>
      <c r="AU18" s="213"/>
      <c r="AV18" s="214"/>
      <c r="AW18" s="211"/>
      <c r="AX18" s="501"/>
    </row>
    <row r="19" spans="2:50" ht="14.25" hidden="1" customHeight="1" outlineLevel="1">
      <c r="B19" s="460"/>
      <c r="C19" s="209">
        <v>13</v>
      </c>
      <c r="D19" s="212" t="s">
        <v>300</v>
      </c>
      <c r="E19" s="213">
        <v>21</v>
      </c>
      <c r="F19" s="209">
        <v>2000</v>
      </c>
      <c r="G19" s="214">
        <f t="shared" si="7"/>
        <v>95.238095238095241</v>
      </c>
      <c r="H19" s="501"/>
      <c r="I19" s="215">
        <f t="shared" si="8"/>
        <v>21</v>
      </c>
      <c r="J19" s="215">
        <f t="shared" si="8"/>
        <v>1754.2493531558903</v>
      </c>
      <c r="K19" s="216">
        <f t="shared" si="8"/>
        <v>83.535683483613823</v>
      </c>
      <c r="L19" s="502"/>
      <c r="M19" s="215">
        <f>RANK(K19, K$7:$K$21)</f>
        <v>14</v>
      </c>
      <c r="N19" s="571"/>
      <c r="O19" s="460"/>
      <c r="P19" s="209"/>
      <c r="Q19" s="209"/>
      <c r="R19" s="209"/>
      <c r="S19" s="211"/>
      <c r="T19" s="501"/>
      <c r="U19" s="209"/>
      <c r="V19" s="209"/>
      <c r="W19" s="209"/>
      <c r="X19" s="211"/>
      <c r="Y19" s="501"/>
      <c r="Z19" s="209"/>
      <c r="AA19" s="209"/>
      <c r="AB19" s="209"/>
      <c r="AC19" s="211"/>
      <c r="AD19" s="501"/>
      <c r="AE19" s="209">
        <v>21</v>
      </c>
      <c r="AF19" s="213">
        <v>1753.0227948463807</v>
      </c>
      <c r="AG19" s="214">
        <v>83.477275945065756</v>
      </c>
      <c r="AH19" s="211">
        <f t="shared" si="3"/>
        <v>11</v>
      </c>
      <c r="AI19" s="501"/>
      <c r="AJ19" s="209"/>
      <c r="AK19" s="213"/>
      <c r="AL19" s="214"/>
      <c r="AM19" s="211"/>
      <c r="AN19" s="501"/>
      <c r="AO19" s="209">
        <v>21</v>
      </c>
      <c r="AP19" s="213">
        <v>1753.7967914438491</v>
      </c>
      <c r="AQ19" s="214">
        <v>83.51413292589757</v>
      </c>
      <c r="AR19" s="211">
        <f t="shared" si="5"/>
        <v>11</v>
      </c>
      <c r="AS19" s="501"/>
      <c r="AT19" s="209">
        <v>21</v>
      </c>
      <c r="AU19" s="213">
        <v>1755.9284731774412</v>
      </c>
      <c r="AV19" s="214">
        <v>83.615641579878158</v>
      </c>
      <c r="AW19" s="211">
        <f t="shared" si="6"/>
        <v>11</v>
      </c>
      <c r="AX19" s="501"/>
    </row>
    <row r="20" spans="2:50" ht="14.25" hidden="1" customHeight="1" outlineLevel="1">
      <c r="B20" s="460"/>
      <c r="C20" s="209">
        <v>14</v>
      </c>
      <c r="D20" s="212" t="s">
        <v>301</v>
      </c>
      <c r="E20" s="213">
        <v>26</v>
      </c>
      <c r="F20" s="209">
        <v>3600</v>
      </c>
      <c r="G20" s="214">
        <f t="shared" si="7"/>
        <v>138.46153846153845</v>
      </c>
      <c r="H20" s="501"/>
      <c r="I20" s="215">
        <f t="shared" si="8"/>
        <v>26</v>
      </c>
      <c r="J20" s="215">
        <f t="shared" si="8"/>
        <v>3154.3973941368076</v>
      </c>
      <c r="K20" s="216">
        <f t="shared" si="8"/>
        <v>121.32297669756953</v>
      </c>
      <c r="L20" s="502"/>
      <c r="M20" s="215">
        <f>RANK(K20, K$7:$K$21)</f>
        <v>11</v>
      </c>
      <c r="N20" s="571"/>
      <c r="O20" s="460"/>
      <c r="P20" s="209"/>
      <c r="Q20" s="209"/>
      <c r="R20" s="209"/>
      <c r="S20" s="211"/>
      <c r="T20" s="501"/>
      <c r="U20" s="209"/>
      <c r="V20" s="209"/>
      <c r="W20" s="209"/>
      <c r="X20" s="211"/>
      <c r="Y20" s="501"/>
      <c r="Z20" s="209"/>
      <c r="AA20" s="209"/>
      <c r="AB20" s="209"/>
      <c r="AC20" s="211"/>
      <c r="AD20" s="501"/>
      <c r="AE20" s="209"/>
      <c r="AF20" s="213"/>
      <c r="AG20" s="214"/>
      <c r="AH20" s="211"/>
      <c r="AI20" s="501"/>
      <c r="AJ20" s="209">
        <v>26</v>
      </c>
      <c r="AK20" s="213">
        <v>3154.3973941368076</v>
      </c>
      <c r="AL20" s="214">
        <v>121.32297669756953</v>
      </c>
      <c r="AM20" s="211">
        <f t="shared" si="4"/>
        <v>11</v>
      </c>
      <c r="AN20" s="501"/>
      <c r="AO20" s="209"/>
      <c r="AP20" s="213"/>
      <c r="AQ20" s="214"/>
      <c r="AR20" s="211"/>
      <c r="AS20" s="501"/>
      <c r="AT20" s="209"/>
      <c r="AU20" s="213"/>
      <c r="AV20" s="214"/>
      <c r="AW20" s="211"/>
      <c r="AX20" s="501"/>
    </row>
    <row r="21" spans="2:50" ht="14.25" hidden="1" customHeight="1" outlineLevel="1">
      <c r="B21" s="460"/>
      <c r="C21" s="209">
        <v>15</v>
      </c>
      <c r="D21" s="212"/>
      <c r="E21" s="213"/>
      <c r="F21" s="209"/>
      <c r="G21" s="214"/>
      <c r="H21" s="501"/>
      <c r="I21" s="215"/>
      <c r="J21" s="215"/>
      <c r="K21" s="216"/>
      <c r="L21" s="502"/>
      <c r="M21" s="215"/>
      <c r="N21" s="571"/>
      <c r="O21" s="460"/>
      <c r="P21" s="209"/>
      <c r="Q21" s="209"/>
      <c r="R21" s="209"/>
      <c r="S21" s="211"/>
      <c r="T21" s="501"/>
      <c r="U21" s="209"/>
      <c r="V21" s="209"/>
      <c r="W21" s="209"/>
      <c r="X21" s="211"/>
      <c r="Y21" s="501"/>
      <c r="Z21" s="209"/>
      <c r="AA21" s="209"/>
      <c r="AB21" s="209"/>
      <c r="AC21" s="211"/>
      <c r="AD21" s="501"/>
      <c r="AE21" s="209"/>
      <c r="AF21" s="213"/>
      <c r="AG21" s="214"/>
      <c r="AH21" s="211"/>
      <c r="AI21" s="501"/>
      <c r="AJ21" s="209"/>
      <c r="AK21" s="213"/>
      <c r="AL21" s="214"/>
      <c r="AM21" s="211"/>
      <c r="AN21" s="501"/>
      <c r="AO21" s="209"/>
      <c r="AP21" s="213"/>
      <c r="AQ21" s="214"/>
      <c r="AR21" s="211"/>
      <c r="AS21" s="501"/>
      <c r="AT21" s="209"/>
      <c r="AU21" s="213"/>
      <c r="AV21" s="214"/>
      <c r="AW21" s="211"/>
      <c r="AX21" s="501"/>
    </row>
    <row r="22" spans="2:50" ht="14.25" hidden="1" customHeight="1" outlineLevel="1" collapsed="1">
      <c r="B22" s="553" t="s">
        <v>170</v>
      </c>
      <c r="C22" s="554"/>
      <c r="D22" s="554"/>
      <c r="E22" s="554"/>
      <c r="F22" s="554"/>
      <c r="G22" s="554"/>
      <c r="H22" s="554"/>
      <c r="I22" s="195"/>
      <c r="J22" s="195"/>
      <c r="K22" s="195"/>
      <c r="L22" s="195"/>
      <c r="M22" s="219"/>
      <c r="N22" s="460" t="s">
        <v>128</v>
      </c>
      <c r="O22" s="460" t="s">
        <v>77</v>
      </c>
      <c r="P22" s="559">
        <f>AT2+1</f>
        <v>45874</v>
      </c>
      <c r="Q22" s="560"/>
      <c r="R22" s="560"/>
      <c r="S22" s="560"/>
      <c r="T22" s="560"/>
      <c r="U22" s="561">
        <f>P22+1</f>
        <v>45875</v>
      </c>
      <c r="V22" s="562"/>
      <c r="W22" s="562"/>
      <c r="X22" s="562"/>
      <c r="Y22" s="562"/>
      <c r="Z22" s="559">
        <f t="shared" ref="Z22" si="9">U22+1</f>
        <v>45876</v>
      </c>
      <c r="AA22" s="560"/>
      <c r="AB22" s="560"/>
      <c r="AC22" s="560"/>
      <c r="AD22" s="560"/>
      <c r="AE22" s="561">
        <f t="shared" ref="AE22" si="10">Z22+1</f>
        <v>45877</v>
      </c>
      <c r="AF22" s="562"/>
      <c r="AG22" s="562"/>
      <c r="AH22" s="562"/>
      <c r="AI22" s="562"/>
      <c r="AJ22" s="559">
        <f t="shared" ref="AJ22" si="11">AE22+1</f>
        <v>45878</v>
      </c>
      <c r="AK22" s="559"/>
      <c r="AL22" s="559"/>
      <c r="AM22" s="559"/>
      <c r="AN22" s="559"/>
      <c r="AO22" s="561">
        <f t="shared" ref="AO22" si="12">AJ22+1</f>
        <v>45879</v>
      </c>
      <c r="AP22" s="562"/>
      <c r="AQ22" s="562"/>
      <c r="AR22" s="562"/>
      <c r="AS22" s="562"/>
      <c r="AT22" s="559">
        <f t="shared" ref="AT22" si="13">AO22+1</f>
        <v>45880</v>
      </c>
      <c r="AU22" s="559"/>
      <c r="AV22" s="559"/>
      <c r="AW22" s="559"/>
      <c r="AX22" s="559"/>
    </row>
    <row r="23" spans="2:50" ht="14.25" hidden="1" customHeight="1" outlineLevel="1">
      <c r="B23" s="505"/>
      <c r="C23" s="505"/>
      <c r="D23" s="505"/>
      <c r="E23" s="505"/>
      <c r="F23" s="505"/>
      <c r="G23" s="505"/>
      <c r="H23" s="505"/>
      <c r="I23" s="197"/>
      <c r="J23" s="197"/>
      <c r="K23" s="197"/>
      <c r="L23" s="197"/>
      <c r="M23" s="220"/>
      <c r="N23" s="460"/>
      <c r="O23" s="460"/>
      <c r="P23" s="566">
        <f>P22</f>
        <v>45874</v>
      </c>
      <c r="Q23" s="566"/>
      <c r="R23" s="566"/>
      <c r="S23" s="566"/>
      <c r="T23" s="566"/>
      <c r="U23" s="567">
        <f>U22</f>
        <v>45875</v>
      </c>
      <c r="V23" s="567"/>
      <c r="W23" s="567"/>
      <c r="X23" s="567"/>
      <c r="Y23" s="567"/>
      <c r="Z23" s="566">
        <f t="shared" ref="Z23" si="14">Z22</f>
        <v>45876</v>
      </c>
      <c r="AA23" s="566"/>
      <c r="AB23" s="566"/>
      <c r="AC23" s="566"/>
      <c r="AD23" s="566"/>
      <c r="AE23" s="567">
        <f t="shared" ref="AE23" si="15">AE22</f>
        <v>45877</v>
      </c>
      <c r="AF23" s="567"/>
      <c r="AG23" s="567"/>
      <c r="AH23" s="567"/>
      <c r="AI23" s="567"/>
      <c r="AJ23" s="566">
        <f t="shared" ref="AJ23" si="16">AJ22</f>
        <v>45878</v>
      </c>
      <c r="AK23" s="566"/>
      <c r="AL23" s="566"/>
      <c r="AM23" s="566"/>
      <c r="AN23" s="566"/>
      <c r="AO23" s="567">
        <f t="shared" ref="AO23" si="17">AO22</f>
        <v>45879</v>
      </c>
      <c r="AP23" s="567"/>
      <c r="AQ23" s="567"/>
      <c r="AR23" s="567"/>
      <c r="AS23" s="567"/>
      <c r="AT23" s="566">
        <f t="shared" ref="AT23" si="18">AT22</f>
        <v>45880</v>
      </c>
      <c r="AU23" s="566"/>
      <c r="AV23" s="566"/>
      <c r="AW23" s="566"/>
      <c r="AX23" s="566"/>
    </row>
    <row r="24" spans="2:50" ht="14.25" hidden="1" customHeight="1" outlineLevel="1">
      <c r="B24" s="460" t="s">
        <v>129</v>
      </c>
      <c r="C24" s="460" t="s">
        <v>130</v>
      </c>
      <c r="D24" s="460"/>
      <c r="E24" s="460" t="s">
        <v>131</v>
      </c>
      <c r="F24" s="460"/>
      <c r="G24" s="460"/>
      <c r="H24" s="460" t="s">
        <v>132</v>
      </c>
      <c r="I24" s="499" t="s">
        <v>133</v>
      </c>
      <c r="J24" s="499"/>
      <c r="K24" s="499"/>
      <c r="L24" s="499" t="s">
        <v>132</v>
      </c>
      <c r="M24" s="499" t="s">
        <v>134</v>
      </c>
      <c r="N24" s="460"/>
      <c r="O24" s="460" t="s">
        <v>135</v>
      </c>
      <c r="P24" s="460" t="s">
        <v>136</v>
      </c>
      <c r="Q24" s="460"/>
      <c r="R24" s="460"/>
      <c r="S24" s="460"/>
      <c r="T24" s="460" t="s">
        <v>132</v>
      </c>
      <c r="U24" s="460" t="s">
        <v>136</v>
      </c>
      <c r="V24" s="460"/>
      <c r="W24" s="460"/>
      <c r="X24" s="460"/>
      <c r="Y24" s="460" t="s">
        <v>132</v>
      </c>
      <c r="Z24" s="460" t="s">
        <v>136</v>
      </c>
      <c r="AA24" s="460"/>
      <c r="AB24" s="460"/>
      <c r="AC24" s="460"/>
      <c r="AD24" s="460" t="s">
        <v>132</v>
      </c>
      <c r="AE24" s="460" t="s">
        <v>136</v>
      </c>
      <c r="AF24" s="460"/>
      <c r="AG24" s="460"/>
      <c r="AH24" s="460"/>
      <c r="AI24" s="460" t="s">
        <v>132</v>
      </c>
      <c r="AJ24" s="460" t="s">
        <v>136</v>
      </c>
      <c r="AK24" s="460"/>
      <c r="AL24" s="460"/>
      <c r="AM24" s="460"/>
      <c r="AN24" s="460" t="s">
        <v>132</v>
      </c>
      <c r="AO24" s="460" t="s">
        <v>136</v>
      </c>
      <c r="AP24" s="460"/>
      <c r="AQ24" s="460"/>
      <c r="AR24" s="460"/>
      <c r="AS24" s="460" t="s">
        <v>132</v>
      </c>
      <c r="AT24" s="460" t="s">
        <v>136</v>
      </c>
      <c r="AU24" s="460"/>
      <c r="AV24" s="460"/>
      <c r="AW24" s="460"/>
      <c r="AX24" s="460" t="s">
        <v>132</v>
      </c>
    </row>
    <row r="25" spans="2:50" ht="14.25" hidden="1" customHeight="1" outlineLevel="1">
      <c r="B25" s="460"/>
      <c r="C25" s="460"/>
      <c r="D25" s="460"/>
      <c r="E25" s="460" t="s">
        <v>137</v>
      </c>
      <c r="F25" s="460"/>
      <c r="G25" s="460"/>
      <c r="H25" s="460"/>
      <c r="I25" s="499" t="s">
        <v>137</v>
      </c>
      <c r="J25" s="499"/>
      <c r="K25" s="499"/>
      <c r="L25" s="499"/>
      <c r="M25" s="499"/>
      <c r="N25" s="460"/>
      <c r="O25" s="460"/>
      <c r="P25" s="460" t="s">
        <v>138</v>
      </c>
      <c r="Q25" s="460"/>
      <c r="R25" s="460"/>
      <c r="S25" s="460"/>
      <c r="T25" s="460"/>
      <c r="U25" s="460" t="s">
        <v>138</v>
      </c>
      <c r="V25" s="460"/>
      <c r="W25" s="460"/>
      <c r="X25" s="460"/>
      <c r="Y25" s="460"/>
      <c r="Z25" s="460" t="s">
        <v>138</v>
      </c>
      <c r="AA25" s="460"/>
      <c r="AB25" s="460"/>
      <c r="AC25" s="460"/>
      <c r="AD25" s="460"/>
      <c r="AE25" s="460" t="s">
        <v>138</v>
      </c>
      <c r="AF25" s="460"/>
      <c r="AG25" s="460"/>
      <c r="AH25" s="460"/>
      <c r="AI25" s="460"/>
      <c r="AJ25" s="460" t="s">
        <v>138</v>
      </c>
      <c r="AK25" s="460"/>
      <c r="AL25" s="460"/>
      <c r="AM25" s="460"/>
      <c r="AN25" s="460"/>
      <c r="AO25" s="460" t="s">
        <v>138</v>
      </c>
      <c r="AP25" s="460"/>
      <c r="AQ25" s="460"/>
      <c r="AR25" s="460"/>
      <c r="AS25" s="460"/>
      <c r="AT25" s="460" t="s">
        <v>138</v>
      </c>
      <c r="AU25" s="460"/>
      <c r="AV25" s="460"/>
      <c r="AW25" s="460"/>
      <c r="AX25" s="460"/>
    </row>
    <row r="26" spans="2:50" ht="14.25" hidden="1" customHeight="1" outlineLevel="1">
      <c r="B26" s="460"/>
      <c r="C26" s="460"/>
      <c r="D26" s="460"/>
      <c r="E26" s="209" t="s">
        <v>139</v>
      </c>
      <c r="F26" s="209" t="s">
        <v>140</v>
      </c>
      <c r="G26" s="209" t="s">
        <v>141</v>
      </c>
      <c r="H26" s="460"/>
      <c r="I26" s="210" t="s">
        <v>139</v>
      </c>
      <c r="J26" s="210" t="s">
        <v>140</v>
      </c>
      <c r="K26" s="210" t="s">
        <v>141</v>
      </c>
      <c r="L26" s="499"/>
      <c r="M26" s="499"/>
      <c r="N26" s="460"/>
      <c r="O26" s="460"/>
      <c r="P26" s="209" t="s">
        <v>139</v>
      </c>
      <c r="Q26" s="209" t="s">
        <v>140</v>
      </c>
      <c r="R26" s="209" t="s">
        <v>141</v>
      </c>
      <c r="S26" s="211" t="s">
        <v>134</v>
      </c>
      <c r="T26" s="460"/>
      <c r="U26" s="209" t="s">
        <v>139</v>
      </c>
      <c r="V26" s="209" t="s">
        <v>140</v>
      </c>
      <c r="W26" s="209" t="s">
        <v>141</v>
      </c>
      <c r="X26" s="211" t="s">
        <v>134</v>
      </c>
      <c r="Y26" s="460"/>
      <c r="Z26" s="209" t="s">
        <v>139</v>
      </c>
      <c r="AA26" s="209" t="s">
        <v>140</v>
      </c>
      <c r="AB26" s="209" t="s">
        <v>141</v>
      </c>
      <c r="AC26" s="211" t="s">
        <v>134</v>
      </c>
      <c r="AD26" s="460"/>
      <c r="AE26" s="209" t="s">
        <v>139</v>
      </c>
      <c r="AF26" s="209" t="s">
        <v>140</v>
      </c>
      <c r="AG26" s="209" t="s">
        <v>141</v>
      </c>
      <c r="AH26" s="211" t="s">
        <v>134</v>
      </c>
      <c r="AI26" s="460"/>
      <c r="AJ26" s="209" t="s">
        <v>139</v>
      </c>
      <c r="AK26" s="209" t="s">
        <v>140</v>
      </c>
      <c r="AL26" s="209" t="s">
        <v>141</v>
      </c>
      <c r="AM26" s="211" t="s">
        <v>134</v>
      </c>
      <c r="AN26" s="460"/>
      <c r="AO26" s="209" t="s">
        <v>139</v>
      </c>
      <c r="AP26" s="209" t="s">
        <v>140</v>
      </c>
      <c r="AQ26" s="209" t="s">
        <v>141</v>
      </c>
      <c r="AR26" s="211" t="s">
        <v>134</v>
      </c>
      <c r="AS26" s="460"/>
      <c r="AT26" s="209" t="s">
        <v>139</v>
      </c>
      <c r="AU26" s="209" t="s">
        <v>140</v>
      </c>
      <c r="AV26" s="209" t="s">
        <v>141</v>
      </c>
      <c r="AW26" s="211" t="s">
        <v>134</v>
      </c>
      <c r="AX26" s="460"/>
    </row>
    <row r="27" spans="2:50" ht="14.25" hidden="1" customHeight="1" outlineLevel="1">
      <c r="B27" s="460" t="s">
        <v>287</v>
      </c>
      <c r="C27" s="209">
        <v>1</v>
      </c>
      <c r="D27" s="212" t="s">
        <v>295</v>
      </c>
      <c r="E27" s="213">
        <v>20</v>
      </c>
      <c r="F27" s="209">
        <v>3600</v>
      </c>
      <c r="G27" s="214">
        <f t="shared" ref="G27:G38" si="19">F27/E27</f>
        <v>180</v>
      </c>
      <c r="H27" s="501">
        <f>AVERAGE(G27:G41)</f>
        <v>168.77573922465561</v>
      </c>
      <c r="I27" s="215">
        <f>AVERAGE(P27,U27,Z27,AE27,AJ27,AO27,AT27)</f>
        <v>20</v>
      </c>
      <c r="J27" s="215">
        <f>AVERAGE(Q27,V27,AA27,AF27,AK27,AP27,AU27)</f>
        <v>3170.1962292385838</v>
      </c>
      <c r="K27" s="216">
        <f>AVERAGE(R27,W27,AB27,AG27,AL27,AQ27,AV27)</f>
        <v>158.50981146192922</v>
      </c>
      <c r="L27" s="502">
        <f>IFERROR(AVERAGE(K27:K41),"-")</f>
        <v>143.60476828852345</v>
      </c>
      <c r="M27" s="215">
        <f>RANK(K27, K$27:$K$41)</f>
        <v>1</v>
      </c>
      <c r="N27" s="460"/>
      <c r="O27" s="460"/>
      <c r="P27" s="209">
        <v>20</v>
      </c>
      <c r="Q27" s="213">
        <v>3173.431734317342</v>
      </c>
      <c r="R27" s="214">
        <f t="shared" ref="R27:R37" si="20">Q27/P27</f>
        <v>158.67158671586711</v>
      </c>
      <c r="S27" s="211">
        <f>RANK(R27, R$27:R$41)</f>
        <v>1</v>
      </c>
      <c r="T27" s="501">
        <f>AVERAGE(R27:R41)</f>
        <v>147.24766340764805</v>
      </c>
      <c r="U27" s="209">
        <v>20</v>
      </c>
      <c r="V27" s="213">
        <v>3168.5873139309169</v>
      </c>
      <c r="W27" s="214">
        <f t="shared" ref="W27:W37" si="21">V27/U27</f>
        <v>158.42936569654586</v>
      </c>
      <c r="X27" s="211">
        <f>RANK(W27, W$27:W$41)</f>
        <v>1</v>
      </c>
      <c r="Y27" s="501">
        <f>AVERAGE(W27:W41)</f>
        <v>147.27361345056582</v>
      </c>
      <c r="Z27" s="209">
        <v>20</v>
      </c>
      <c r="AA27" s="213">
        <v>3159.7487061084266</v>
      </c>
      <c r="AB27" s="214">
        <f t="shared" ref="AB27:AB37" si="22">AA27/Z27</f>
        <v>157.98743530542134</v>
      </c>
      <c r="AC27" s="211">
        <f>RANK(AB27, AB$27:AB$41)</f>
        <v>1</v>
      </c>
      <c r="AD27" s="501">
        <f>AVERAGE(AB27:AB41)</f>
        <v>147.20561245481028</v>
      </c>
      <c r="AE27" s="209">
        <v>20</v>
      </c>
      <c r="AF27" s="213">
        <v>3171.1397423191243</v>
      </c>
      <c r="AG27" s="214">
        <f t="shared" ref="AG27:AG37" si="23">AF27/AE27</f>
        <v>158.55698711595622</v>
      </c>
      <c r="AH27" s="211">
        <f>RANK(AG27, AG$27:AG$41)</f>
        <v>1</v>
      </c>
      <c r="AI27" s="501">
        <f>AVERAGE(AG27:AG41)</f>
        <v>149.78103464504238</v>
      </c>
      <c r="AJ27" s="209">
        <v>20</v>
      </c>
      <c r="AK27" s="213">
        <v>3172.322899505763</v>
      </c>
      <c r="AL27" s="214">
        <f t="shared" ref="AL27:AL38" si="24">AK27/AJ27</f>
        <v>158.61614497528814</v>
      </c>
      <c r="AM27" s="211">
        <f>RANK(AL27, AL$27:AL$41)</f>
        <v>1</v>
      </c>
      <c r="AN27" s="501">
        <f>AVERAGE(AL27:AL41)</f>
        <v>145.06961914021022</v>
      </c>
      <c r="AO27" s="209">
        <v>20</v>
      </c>
      <c r="AP27" s="213">
        <v>3172.8721804511292</v>
      </c>
      <c r="AQ27" s="214">
        <f t="shared" ref="AQ27:AQ38" si="25">AP27/AO27</f>
        <v>158.64360902255646</v>
      </c>
      <c r="AR27" s="211">
        <f>RANK(AQ27, AQ$27:AQ$41)</f>
        <v>1</v>
      </c>
      <c r="AS27" s="501">
        <f>AVERAGE(AQ27:AQ41)</f>
        <v>145.10267868668018</v>
      </c>
      <c r="AT27" s="209">
        <v>20</v>
      </c>
      <c r="AU27" s="213">
        <v>3173.2710280373849</v>
      </c>
      <c r="AV27" s="214">
        <f t="shared" ref="AV27:AV38" si="26">AU27/AT27</f>
        <v>158.66355140186926</v>
      </c>
      <c r="AW27" s="211">
        <f>RANK(AV27, AV$27:AV$41)</f>
        <v>1</v>
      </c>
      <c r="AX27" s="501">
        <f>AVERAGE(AV27:AV41)</f>
        <v>145.06651773124702</v>
      </c>
    </row>
    <row r="28" spans="2:50" ht="14.25" hidden="1" customHeight="1" outlineLevel="1">
      <c r="B28" s="460"/>
      <c r="C28" s="209">
        <v>2</v>
      </c>
      <c r="D28" s="212" t="s">
        <v>294</v>
      </c>
      <c r="E28" s="213">
        <v>21</v>
      </c>
      <c r="F28" s="209">
        <v>3600</v>
      </c>
      <c r="G28" s="214">
        <f t="shared" si="19"/>
        <v>171.42857142857142</v>
      </c>
      <c r="H28" s="501"/>
      <c r="I28" s="215">
        <f t="shared" ref="I28:K38" si="27">AVERAGE(P28,U28,Z28,AE28,AJ28,AO28,AT28)</f>
        <v>21</v>
      </c>
      <c r="J28" s="215">
        <f t="shared" si="27"/>
        <v>3168.2334521185508</v>
      </c>
      <c r="K28" s="216">
        <f t="shared" si="27"/>
        <v>150.86825962469288</v>
      </c>
      <c r="L28" s="502"/>
      <c r="M28" s="215">
        <f>RANK(K28, K$27:$K$41)</f>
        <v>6</v>
      </c>
      <c r="N28" s="460"/>
      <c r="O28" s="460"/>
      <c r="P28" s="209">
        <v>21</v>
      </c>
      <c r="Q28" s="213">
        <v>3162.9054821961772</v>
      </c>
      <c r="R28" s="214">
        <f t="shared" si="20"/>
        <v>150.61454677124652</v>
      </c>
      <c r="S28" s="211">
        <f t="shared" ref="S28:S37" si="28">RANK(R28, R$27:R$41)</f>
        <v>6</v>
      </c>
      <c r="T28" s="501"/>
      <c r="U28" s="209">
        <v>21</v>
      </c>
      <c r="V28" s="213">
        <v>3165.7829261106044</v>
      </c>
      <c r="W28" s="214">
        <f t="shared" si="21"/>
        <v>150.75156791002877</v>
      </c>
      <c r="X28" s="211">
        <f t="shared" ref="X28:X37" si="29">RANK(W28, W$27:W$41)</f>
        <v>6</v>
      </c>
      <c r="Y28" s="501"/>
      <c r="Z28" s="209">
        <v>21</v>
      </c>
      <c r="AA28" s="213">
        <v>3165.5120067434955</v>
      </c>
      <c r="AB28" s="214">
        <f t="shared" si="22"/>
        <v>150.73866698778551</v>
      </c>
      <c r="AC28" s="211">
        <f t="shared" ref="AC28:AC37" si="30">RANK(AB28, AB$27:AB$41)</f>
        <v>6</v>
      </c>
      <c r="AD28" s="501"/>
      <c r="AE28" s="209">
        <v>21</v>
      </c>
      <c r="AF28" s="213">
        <v>3162.2289009828601</v>
      </c>
      <c r="AG28" s="214">
        <f t="shared" si="23"/>
        <v>150.58232861823143</v>
      </c>
      <c r="AH28" s="211">
        <f t="shared" ref="AH28:AH37" si="31">RANK(AG28, AG$27:AG$41)</f>
        <v>6</v>
      </c>
      <c r="AI28" s="501"/>
      <c r="AJ28" s="209">
        <v>21</v>
      </c>
      <c r="AK28" s="213">
        <v>3174.9757785467073</v>
      </c>
      <c r="AL28" s="214">
        <f t="shared" si="24"/>
        <v>151.18932278793844</v>
      </c>
      <c r="AM28" s="211">
        <f t="shared" ref="AM28:AM38" si="32">RANK(AL28, AL$27:AL$41)</f>
        <v>5</v>
      </c>
      <c r="AN28" s="501"/>
      <c r="AO28" s="209">
        <v>21</v>
      </c>
      <c r="AP28" s="213">
        <v>3176.3713950953388</v>
      </c>
      <c r="AQ28" s="214">
        <f t="shared" si="25"/>
        <v>151.25578071882566</v>
      </c>
      <c r="AR28" s="211">
        <f t="shared" ref="AR28:AR38" si="33">RANK(AQ28, AQ$27:AQ$41)</f>
        <v>5</v>
      </c>
      <c r="AS28" s="501"/>
      <c r="AT28" s="209">
        <v>21</v>
      </c>
      <c r="AU28" s="213">
        <v>3169.8576751546721</v>
      </c>
      <c r="AV28" s="214">
        <f t="shared" si="26"/>
        <v>150.94560357879391</v>
      </c>
      <c r="AW28" s="211">
        <f t="shared" ref="AW28:AW38" si="34">RANK(AV28, AV$27:AV$41)</f>
        <v>5</v>
      </c>
      <c r="AX28" s="501"/>
    </row>
    <row r="29" spans="2:50" ht="14.25" hidden="1" customHeight="1" outlineLevel="1">
      <c r="B29" s="460"/>
      <c r="C29" s="209">
        <v>3</v>
      </c>
      <c r="D29" s="212" t="s">
        <v>302</v>
      </c>
      <c r="E29" s="213">
        <v>26</v>
      </c>
      <c r="F29" s="209">
        <v>3600</v>
      </c>
      <c r="G29" s="214">
        <f t="shared" si="19"/>
        <v>138.46153846153845</v>
      </c>
      <c r="H29" s="501"/>
      <c r="I29" s="215">
        <f t="shared" si="27"/>
        <v>26</v>
      </c>
      <c r="J29" s="215">
        <f t="shared" si="27"/>
        <v>3158.9258217934007</v>
      </c>
      <c r="K29" s="216">
        <f t="shared" si="27"/>
        <v>121.49714699205389</v>
      </c>
      <c r="L29" s="502"/>
      <c r="M29" s="215">
        <f>RANK(K29, K$27:$K$41)</f>
        <v>11</v>
      </c>
      <c r="N29" s="460"/>
      <c r="O29" s="460"/>
      <c r="P29" s="209">
        <v>26</v>
      </c>
      <c r="Q29" s="213">
        <v>3157.3449401523349</v>
      </c>
      <c r="R29" s="214">
        <f t="shared" si="20"/>
        <v>121.43634385201288</v>
      </c>
      <c r="S29" s="211">
        <f t="shared" si="28"/>
        <v>11</v>
      </c>
      <c r="T29" s="501"/>
      <c r="U29" s="209">
        <v>26</v>
      </c>
      <c r="V29" s="213">
        <v>3158.9905362776026</v>
      </c>
      <c r="W29" s="214">
        <f t="shared" si="21"/>
        <v>121.49963601067702</v>
      </c>
      <c r="X29" s="211">
        <f t="shared" si="29"/>
        <v>11</v>
      </c>
      <c r="Y29" s="501"/>
      <c r="Z29" s="209">
        <v>26</v>
      </c>
      <c r="AA29" s="213">
        <v>3160.4419889502651</v>
      </c>
      <c r="AB29" s="214">
        <f t="shared" si="22"/>
        <v>121.55546111347174</v>
      </c>
      <c r="AC29" s="211">
        <f t="shared" si="30"/>
        <v>11</v>
      </c>
      <c r="AD29" s="501"/>
      <c r="AE29" s="209"/>
      <c r="AF29" s="213"/>
      <c r="AG29" s="214"/>
      <c r="AH29" s="211"/>
      <c r="AI29" s="501"/>
      <c r="AJ29" s="209"/>
      <c r="AK29" s="213"/>
      <c r="AL29" s="214"/>
      <c r="AM29" s="211"/>
      <c r="AN29" s="501"/>
      <c r="AO29" s="209"/>
      <c r="AP29" s="213"/>
      <c r="AQ29" s="214"/>
      <c r="AR29" s="211"/>
      <c r="AS29" s="501"/>
      <c r="AT29" s="209"/>
      <c r="AU29" s="213"/>
      <c r="AV29" s="214"/>
      <c r="AW29" s="211"/>
      <c r="AX29" s="501"/>
    </row>
    <row r="30" spans="2:50" ht="14.25" hidden="1" customHeight="1" outlineLevel="1">
      <c r="B30" s="460"/>
      <c r="C30" s="209">
        <v>4</v>
      </c>
      <c r="D30" s="212" t="s">
        <v>303</v>
      </c>
      <c r="E30" s="213">
        <v>22</v>
      </c>
      <c r="F30" s="209">
        <v>3600</v>
      </c>
      <c r="G30" s="214">
        <f t="shared" si="19"/>
        <v>163.63636363636363</v>
      </c>
      <c r="H30" s="501"/>
      <c r="I30" s="215">
        <f t="shared" si="27"/>
        <v>22</v>
      </c>
      <c r="J30" s="215">
        <f t="shared" si="27"/>
        <v>3135.9146855557447</v>
      </c>
      <c r="K30" s="216">
        <f t="shared" si="27"/>
        <v>142.5415766161702</v>
      </c>
      <c r="L30" s="502"/>
      <c r="M30" s="215">
        <f>RANK(K30, K$27:$K$41)</f>
        <v>8</v>
      </c>
      <c r="N30" s="460"/>
      <c r="O30" s="460"/>
      <c r="P30" s="209">
        <v>22</v>
      </c>
      <c r="Q30" s="213">
        <v>3136.0946745561873</v>
      </c>
      <c r="R30" s="214">
        <f t="shared" si="20"/>
        <v>142.54975793437214</v>
      </c>
      <c r="S30" s="211">
        <f t="shared" si="28"/>
        <v>8</v>
      </c>
      <c r="T30" s="501"/>
      <c r="U30" s="209">
        <v>22</v>
      </c>
      <c r="V30" s="213">
        <v>3137.6588628762538</v>
      </c>
      <c r="W30" s="214">
        <f t="shared" si="21"/>
        <v>142.62085740346609</v>
      </c>
      <c r="X30" s="211">
        <f t="shared" si="29"/>
        <v>8</v>
      </c>
      <c r="Y30" s="501"/>
      <c r="Z30" s="209">
        <v>22</v>
      </c>
      <c r="AA30" s="213">
        <v>3139.1603578802301</v>
      </c>
      <c r="AB30" s="214">
        <f t="shared" si="22"/>
        <v>142.68910717637411</v>
      </c>
      <c r="AC30" s="211">
        <f t="shared" si="30"/>
        <v>8</v>
      </c>
      <c r="AD30" s="501"/>
      <c r="AE30" s="209">
        <v>22</v>
      </c>
      <c r="AF30" s="213">
        <v>3137.3707533234806</v>
      </c>
      <c r="AG30" s="214">
        <f t="shared" si="23"/>
        <v>142.60776151470367</v>
      </c>
      <c r="AH30" s="211">
        <f t="shared" si="31"/>
        <v>8</v>
      </c>
      <c r="AI30" s="501"/>
      <c r="AJ30" s="209">
        <v>22</v>
      </c>
      <c r="AK30" s="213">
        <v>3133.6244541484739</v>
      </c>
      <c r="AL30" s="214">
        <f t="shared" si="24"/>
        <v>142.43747518856699</v>
      </c>
      <c r="AM30" s="211">
        <f t="shared" si="32"/>
        <v>8</v>
      </c>
      <c r="AN30" s="501"/>
      <c r="AO30" s="209">
        <v>22</v>
      </c>
      <c r="AP30" s="213">
        <v>3134.0659340659213</v>
      </c>
      <c r="AQ30" s="214">
        <f t="shared" si="25"/>
        <v>142.45754245754188</v>
      </c>
      <c r="AR30" s="211">
        <f t="shared" si="33"/>
        <v>8</v>
      </c>
      <c r="AS30" s="501"/>
      <c r="AT30" s="209">
        <v>22</v>
      </c>
      <c r="AU30" s="213">
        <v>3133.4277620396629</v>
      </c>
      <c r="AV30" s="214">
        <f t="shared" si="26"/>
        <v>142.4285346381665</v>
      </c>
      <c r="AW30" s="211">
        <f t="shared" si="34"/>
        <v>8</v>
      </c>
      <c r="AX30" s="501"/>
    </row>
    <row r="31" spans="2:50" ht="14.25" hidden="1" customHeight="1" outlineLevel="1">
      <c r="B31" s="460"/>
      <c r="C31" s="209">
        <v>5</v>
      </c>
      <c r="D31" s="212" t="s">
        <v>304</v>
      </c>
      <c r="E31" s="213">
        <v>21</v>
      </c>
      <c r="F31" s="209">
        <v>3600</v>
      </c>
      <c r="G31" s="214">
        <f t="shared" si="19"/>
        <v>171.42857142857142</v>
      </c>
      <c r="H31" s="501"/>
      <c r="I31" s="215">
        <f t="shared" si="27"/>
        <v>21</v>
      </c>
      <c r="J31" s="215">
        <f t="shared" si="27"/>
        <v>3174.5399699071113</v>
      </c>
      <c r="K31" s="216">
        <f t="shared" si="27"/>
        <v>151.16856999557675</v>
      </c>
      <c r="L31" s="502"/>
      <c r="M31" s="215">
        <f>RANK(K31, K$27:$K$41)</f>
        <v>5</v>
      </c>
      <c r="N31" s="460"/>
      <c r="O31" s="460"/>
      <c r="P31" s="209">
        <v>21</v>
      </c>
      <c r="Q31" s="213">
        <v>3179.7048925705308</v>
      </c>
      <c r="R31" s="214">
        <f t="shared" si="20"/>
        <v>151.41451869383479</v>
      </c>
      <c r="S31" s="211">
        <f t="shared" si="28"/>
        <v>5</v>
      </c>
      <c r="T31" s="501"/>
      <c r="U31" s="209">
        <v>21</v>
      </c>
      <c r="V31" s="213">
        <v>3180.0000000000032</v>
      </c>
      <c r="W31" s="214">
        <f t="shared" si="21"/>
        <v>151.42857142857159</v>
      </c>
      <c r="X31" s="211">
        <f t="shared" si="29"/>
        <v>5</v>
      </c>
      <c r="Y31" s="501"/>
      <c r="Z31" s="209">
        <v>21</v>
      </c>
      <c r="AA31" s="213">
        <v>3169.5193434935495</v>
      </c>
      <c r="AB31" s="214">
        <f t="shared" si="22"/>
        <v>150.9294925473119</v>
      </c>
      <c r="AC31" s="211">
        <f t="shared" si="30"/>
        <v>5</v>
      </c>
      <c r="AD31" s="501"/>
      <c r="AE31" s="209">
        <v>21</v>
      </c>
      <c r="AF31" s="213">
        <v>3168.9356435643626</v>
      </c>
      <c r="AG31" s="214">
        <f t="shared" si="23"/>
        <v>150.90169731258871</v>
      </c>
      <c r="AH31" s="211">
        <f t="shared" si="31"/>
        <v>5</v>
      </c>
      <c r="AI31" s="501"/>
      <c r="AJ31" s="209"/>
      <c r="AK31" s="213"/>
      <c r="AL31" s="214"/>
      <c r="AM31" s="211"/>
      <c r="AN31" s="501"/>
      <c r="AO31" s="209"/>
      <c r="AP31" s="213"/>
      <c r="AQ31" s="214"/>
      <c r="AR31" s="211"/>
      <c r="AS31" s="501"/>
      <c r="AT31" s="209"/>
      <c r="AU31" s="213"/>
      <c r="AV31" s="214"/>
      <c r="AW31" s="211"/>
      <c r="AX31" s="501"/>
    </row>
    <row r="32" spans="2:50" ht="14.25" hidden="1" customHeight="1" outlineLevel="1">
      <c r="B32" s="460"/>
      <c r="C32" s="209">
        <v>6</v>
      </c>
      <c r="D32" s="212" t="s">
        <v>305</v>
      </c>
      <c r="E32" s="213">
        <v>19</v>
      </c>
      <c r="F32" s="209">
        <v>3600</v>
      </c>
      <c r="G32" s="214">
        <f t="shared" si="19"/>
        <v>189.47368421052633</v>
      </c>
      <c r="H32" s="501"/>
      <c r="I32" s="215">
        <f t="shared" si="27"/>
        <v>19</v>
      </c>
      <c r="J32" s="215">
        <f t="shared" si="27"/>
        <v>2996.5912898724878</v>
      </c>
      <c r="K32" s="216">
        <f t="shared" si="27"/>
        <v>157.71533104592041</v>
      </c>
      <c r="L32" s="502"/>
      <c r="M32" s="215">
        <f>RANK(K32, K$27:$K$41)</f>
        <v>3</v>
      </c>
      <c r="N32" s="460"/>
      <c r="O32" s="460"/>
      <c r="P32" s="209">
        <v>19</v>
      </c>
      <c r="Q32" s="213">
        <v>2995.9578947368386</v>
      </c>
      <c r="R32" s="214">
        <f t="shared" si="20"/>
        <v>157.68199445983362</v>
      </c>
      <c r="S32" s="211">
        <f t="shared" si="28"/>
        <v>3</v>
      </c>
      <c r="T32" s="501"/>
      <c r="U32" s="209">
        <v>19</v>
      </c>
      <c r="V32" s="213">
        <v>2997.0806658130564</v>
      </c>
      <c r="W32" s="214">
        <f t="shared" si="21"/>
        <v>157.74108767437139</v>
      </c>
      <c r="X32" s="211">
        <f t="shared" si="29"/>
        <v>2</v>
      </c>
      <c r="Y32" s="501"/>
      <c r="Z32" s="209">
        <v>19</v>
      </c>
      <c r="AA32" s="213">
        <v>2998.3748645720516</v>
      </c>
      <c r="AB32" s="214">
        <f t="shared" si="22"/>
        <v>157.80920339852904</v>
      </c>
      <c r="AC32" s="211">
        <f t="shared" si="30"/>
        <v>2</v>
      </c>
      <c r="AD32" s="501"/>
      <c r="AE32" s="209">
        <v>19</v>
      </c>
      <c r="AF32" s="213">
        <v>2998.4279475982448</v>
      </c>
      <c r="AG32" s="214">
        <f t="shared" si="23"/>
        <v>157.81199724201289</v>
      </c>
      <c r="AH32" s="211">
        <f t="shared" si="31"/>
        <v>2</v>
      </c>
      <c r="AI32" s="501"/>
      <c r="AJ32" s="209">
        <v>19</v>
      </c>
      <c r="AK32" s="213">
        <v>2995.0466045273006</v>
      </c>
      <c r="AL32" s="214">
        <f t="shared" si="24"/>
        <v>157.63403181722634</v>
      </c>
      <c r="AM32" s="211">
        <f t="shared" si="32"/>
        <v>3</v>
      </c>
      <c r="AN32" s="501"/>
      <c r="AO32" s="209">
        <v>19</v>
      </c>
      <c r="AP32" s="213">
        <v>2995.3095288400627</v>
      </c>
      <c r="AQ32" s="214">
        <f t="shared" si="25"/>
        <v>157.64786993895066</v>
      </c>
      <c r="AR32" s="211">
        <f t="shared" si="33"/>
        <v>3</v>
      </c>
      <c r="AS32" s="501"/>
      <c r="AT32" s="209">
        <v>19</v>
      </c>
      <c r="AU32" s="213">
        <v>2995.941523019856</v>
      </c>
      <c r="AV32" s="214">
        <f t="shared" si="26"/>
        <v>157.68113279051875</v>
      </c>
      <c r="AW32" s="211">
        <f t="shared" si="34"/>
        <v>3</v>
      </c>
      <c r="AX32" s="501"/>
    </row>
    <row r="33" spans="1:50" ht="14.25" hidden="1" customHeight="1" outlineLevel="1">
      <c r="B33" s="460"/>
      <c r="C33" s="209">
        <v>7</v>
      </c>
      <c r="D33" s="212" t="s">
        <v>306</v>
      </c>
      <c r="E33" s="213">
        <v>19</v>
      </c>
      <c r="F33" s="209">
        <v>3600</v>
      </c>
      <c r="G33" s="214">
        <f t="shared" si="19"/>
        <v>189.47368421052633</v>
      </c>
      <c r="H33" s="501"/>
      <c r="I33" s="215">
        <f t="shared" si="27"/>
        <v>19</v>
      </c>
      <c r="J33" s="215">
        <f t="shared" si="27"/>
        <v>2997.6884590370391</v>
      </c>
      <c r="K33" s="216">
        <f t="shared" si="27"/>
        <v>157.77307679142314</v>
      </c>
      <c r="L33" s="502"/>
      <c r="M33" s="215">
        <f>RANK(K33, K$27:$K$41)</f>
        <v>2</v>
      </c>
      <c r="N33" s="460"/>
      <c r="O33" s="460"/>
      <c r="P33" s="209">
        <v>19</v>
      </c>
      <c r="Q33" s="213">
        <v>2996.6024915062299</v>
      </c>
      <c r="R33" s="214">
        <f t="shared" si="20"/>
        <v>157.71592060559104</v>
      </c>
      <c r="S33" s="211">
        <f t="shared" si="28"/>
        <v>2</v>
      </c>
      <c r="T33" s="501"/>
      <c r="U33" s="209">
        <v>19</v>
      </c>
      <c r="V33" s="213">
        <v>2996.8883878241268</v>
      </c>
      <c r="W33" s="214">
        <f t="shared" si="21"/>
        <v>157.73096778021718</v>
      </c>
      <c r="X33" s="211">
        <f t="shared" si="29"/>
        <v>3</v>
      </c>
      <c r="Y33" s="501"/>
      <c r="Z33" s="209">
        <v>19</v>
      </c>
      <c r="AA33" s="213">
        <v>2997.3285841495999</v>
      </c>
      <c r="AB33" s="214">
        <f t="shared" si="22"/>
        <v>157.75413600787368</v>
      </c>
      <c r="AC33" s="211">
        <f t="shared" si="30"/>
        <v>3</v>
      </c>
      <c r="AD33" s="501"/>
      <c r="AE33" s="209">
        <v>19</v>
      </c>
      <c r="AF33" s="213">
        <v>2996.3174046470804</v>
      </c>
      <c r="AG33" s="214">
        <f t="shared" si="23"/>
        <v>157.70091603405686</v>
      </c>
      <c r="AH33" s="211">
        <f t="shared" si="31"/>
        <v>3</v>
      </c>
      <c r="AI33" s="501"/>
      <c r="AJ33" s="209">
        <v>19</v>
      </c>
      <c r="AK33" s="213">
        <v>2998.412698412702</v>
      </c>
      <c r="AL33" s="214">
        <f t="shared" si="24"/>
        <v>157.81119465330011</v>
      </c>
      <c r="AM33" s="211">
        <f t="shared" si="32"/>
        <v>2</v>
      </c>
      <c r="AN33" s="501"/>
      <c r="AO33" s="209">
        <v>19</v>
      </c>
      <c r="AP33" s="213">
        <v>2999.6426444312083</v>
      </c>
      <c r="AQ33" s="214">
        <f t="shared" si="25"/>
        <v>157.87592865427413</v>
      </c>
      <c r="AR33" s="211">
        <f t="shared" si="33"/>
        <v>2</v>
      </c>
      <c r="AS33" s="501"/>
      <c r="AT33" s="209">
        <v>19</v>
      </c>
      <c r="AU33" s="213">
        <v>2998.6270022883295</v>
      </c>
      <c r="AV33" s="214">
        <f t="shared" si="26"/>
        <v>157.82247380464892</v>
      </c>
      <c r="AW33" s="211">
        <f t="shared" si="34"/>
        <v>2</v>
      </c>
      <c r="AX33" s="501"/>
    </row>
    <row r="34" spans="1:50" ht="14.25" hidden="1" customHeight="1" outlineLevel="1">
      <c r="B34" s="460"/>
      <c r="C34" s="209">
        <v>8</v>
      </c>
      <c r="D34" s="212" t="s">
        <v>307</v>
      </c>
      <c r="E34" s="213">
        <v>19</v>
      </c>
      <c r="F34" s="209">
        <v>3600</v>
      </c>
      <c r="G34" s="214">
        <f t="shared" si="19"/>
        <v>189.47368421052633</v>
      </c>
      <c r="H34" s="501"/>
      <c r="I34" s="215">
        <f t="shared" si="27"/>
        <v>19</v>
      </c>
      <c r="J34" s="215">
        <f t="shared" si="27"/>
        <v>2983.263511669641</v>
      </c>
      <c r="K34" s="216">
        <f t="shared" si="27"/>
        <v>157.01386903524426</v>
      </c>
      <c r="L34" s="502"/>
      <c r="M34" s="215">
        <f>RANK(K34, K$27:$K$41)</f>
        <v>4</v>
      </c>
      <c r="N34" s="460"/>
      <c r="O34" s="460"/>
      <c r="P34" s="209">
        <v>19</v>
      </c>
      <c r="Q34" s="213">
        <v>2983.2727272727175</v>
      </c>
      <c r="R34" s="214">
        <f t="shared" si="20"/>
        <v>157.01435406698513</v>
      </c>
      <c r="S34" s="211">
        <f t="shared" si="28"/>
        <v>4</v>
      </c>
      <c r="T34" s="501"/>
      <c r="U34" s="209">
        <v>19</v>
      </c>
      <c r="V34" s="213">
        <v>2984.3166542195727</v>
      </c>
      <c r="W34" s="214">
        <f t="shared" si="21"/>
        <v>157.06929759050382</v>
      </c>
      <c r="X34" s="211">
        <f t="shared" si="29"/>
        <v>4</v>
      </c>
      <c r="Y34" s="501"/>
      <c r="Z34" s="209">
        <v>19</v>
      </c>
      <c r="AA34" s="213">
        <v>2984.8543689320431</v>
      </c>
      <c r="AB34" s="214">
        <f t="shared" si="22"/>
        <v>157.09759836484437</v>
      </c>
      <c r="AC34" s="211">
        <f t="shared" si="30"/>
        <v>4</v>
      </c>
      <c r="AD34" s="501"/>
      <c r="AE34" s="209">
        <v>19</v>
      </c>
      <c r="AF34" s="213">
        <v>2983.9427063701373</v>
      </c>
      <c r="AG34" s="214">
        <f t="shared" si="23"/>
        <v>157.04961612474406</v>
      </c>
      <c r="AH34" s="211">
        <f t="shared" si="31"/>
        <v>4</v>
      </c>
      <c r="AI34" s="501"/>
      <c r="AJ34" s="209">
        <v>19</v>
      </c>
      <c r="AK34" s="213">
        <v>2981.6280806572072</v>
      </c>
      <c r="AL34" s="214">
        <f t="shared" si="24"/>
        <v>156.92779371880039</v>
      </c>
      <c r="AM34" s="211">
        <f t="shared" si="32"/>
        <v>4</v>
      </c>
      <c r="AN34" s="501"/>
      <c r="AO34" s="209">
        <v>19</v>
      </c>
      <c r="AP34" s="213">
        <v>2982.1090909090944</v>
      </c>
      <c r="AQ34" s="214">
        <f t="shared" si="25"/>
        <v>156.95311004784708</v>
      </c>
      <c r="AR34" s="211">
        <f t="shared" si="33"/>
        <v>4</v>
      </c>
      <c r="AS34" s="501"/>
      <c r="AT34" s="209">
        <v>19</v>
      </c>
      <c r="AU34" s="213">
        <v>2982.7209533267151</v>
      </c>
      <c r="AV34" s="214">
        <f t="shared" si="26"/>
        <v>156.98531333298502</v>
      </c>
      <c r="AW34" s="211">
        <f t="shared" si="34"/>
        <v>4</v>
      </c>
      <c r="AX34" s="501"/>
    </row>
    <row r="35" spans="1:50" ht="14.25" hidden="1" customHeight="1" outlineLevel="1">
      <c r="B35" s="460"/>
      <c r="C35" s="209">
        <v>9</v>
      </c>
      <c r="D35" s="212" t="s">
        <v>308</v>
      </c>
      <c r="E35" s="213">
        <v>21</v>
      </c>
      <c r="F35" s="209">
        <v>3600</v>
      </c>
      <c r="G35" s="214">
        <f t="shared" si="19"/>
        <v>171.42857142857142</v>
      </c>
      <c r="H35" s="501"/>
      <c r="I35" s="215">
        <f t="shared" si="27"/>
        <v>21</v>
      </c>
      <c r="J35" s="215">
        <f t="shared" si="27"/>
        <v>2882.932357909564</v>
      </c>
      <c r="K35" s="216">
        <f t="shared" si="27"/>
        <v>137.28249323378876</v>
      </c>
      <c r="L35" s="502"/>
      <c r="M35" s="215">
        <f>RANK(K35, K$27:$K$41)</f>
        <v>10</v>
      </c>
      <c r="N35" s="460"/>
      <c r="O35" s="460"/>
      <c r="P35" s="209">
        <v>21</v>
      </c>
      <c r="Q35" s="213">
        <v>2883.7696335078431</v>
      </c>
      <c r="R35" s="214">
        <f t="shared" si="20"/>
        <v>137.32236350037348</v>
      </c>
      <c r="S35" s="211">
        <f t="shared" si="28"/>
        <v>10</v>
      </c>
      <c r="T35" s="501"/>
      <c r="U35" s="209">
        <v>21</v>
      </c>
      <c r="V35" s="213">
        <v>2885.1851851851829</v>
      </c>
      <c r="W35" s="214">
        <f t="shared" si="21"/>
        <v>137.38977072310394</v>
      </c>
      <c r="X35" s="211">
        <f t="shared" si="29"/>
        <v>10</v>
      </c>
      <c r="Y35" s="501"/>
      <c r="Z35" s="209">
        <v>21</v>
      </c>
      <c r="AA35" s="213">
        <v>2881.841432225061</v>
      </c>
      <c r="AB35" s="214">
        <f t="shared" si="22"/>
        <v>137.23054439166958</v>
      </c>
      <c r="AC35" s="211">
        <f t="shared" si="30"/>
        <v>10</v>
      </c>
      <c r="AD35" s="501"/>
      <c r="AE35" s="209">
        <v>21</v>
      </c>
      <c r="AF35" s="213">
        <v>2883.5599505562327</v>
      </c>
      <c r="AG35" s="214">
        <f t="shared" si="23"/>
        <v>137.31237859791585</v>
      </c>
      <c r="AH35" s="211">
        <f t="shared" si="31"/>
        <v>10</v>
      </c>
      <c r="AI35" s="501"/>
      <c r="AJ35" s="209">
        <v>21</v>
      </c>
      <c r="AK35" s="213">
        <v>2881.8652849740934</v>
      </c>
      <c r="AL35" s="214">
        <f t="shared" si="24"/>
        <v>137.23168023686159</v>
      </c>
      <c r="AM35" s="211">
        <f t="shared" si="32"/>
        <v>9</v>
      </c>
      <c r="AN35" s="501"/>
      <c r="AO35" s="209">
        <v>21</v>
      </c>
      <c r="AP35" s="213">
        <v>2882.0083682008294</v>
      </c>
      <c r="AQ35" s="214">
        <f t="shared" si="25"/>
        <v>137.23849372384902</v>
      </c>
      <c r="AR35" s="211">
        <f t="shared" si="33"/>
        <v>9</v>
      </c>
      <c r="AS35" s="501"/>
      <c r="AT35" s="209">
        <v>21</v>
      </c>
      <c r="AU35" s="213">
        <v>2882.2966507177048</v>
      </c>
      <c r="AV35" s="214">
        <f t="shared" si="26"/>
        <v>137.25222146274785</v>
      </c>
      <c r="AW35" s="211">
        <f t="shared" si="34"/>
        <v>9</v>
      </c>
      <c r="AX35" s="501"/>
    </row>
    <row r="36" spans="1:50" ht="14.25" hidden="1" customHeight="1" outlineLevel="1">
      <c r="B36" s="460"/>
      <c r="C36" s="209">
        <v>10</v>
      </c>
      <c r="D36" s="212" t="s">
        <v>309</v>
      </c>
      <c r="E36" s="213">
        <v>21</v>
      </c>
      <c r="F36" s="209">
        <v>3600</v>
      </c>
      <c r="G36" s="214">
        <f t="shared" si="19"/>
        <v>171.42857142857142</v>
      </c>
      <c r="H36" s="501"/>
      <c r="I36" s="215">
        <f t="shared" si="27"/>
        <v>21</v>
      </c>
      <c r="J36" s="215">
        <f t="shared" si="27"/>
        <v>3000.9433568410127</v>
      </c>
      <c r="K36" s="216">
        <f t="shared" si="27"/>
        <v>142.90206461147679</v>
      </c>
      <c r="L36" s="502"/>
      <c r="M36" s="215">
        <f>RANK(K36, K$27:$K$41)</f>
        <v>7</v>
      </c>
      <c r="N36" s="460"/>
      <c r="O36" s="460"/>
      <c r="P36" s="209">
        <v>21</v>
      </c>
      <c r="Q36" s="213">
        <v>3000.1020234653975</v>
      </c>
      <c r="R36" s="214">
        <f t="shared" si="20"/>
        <v>142.86200111739987</v>
      </c>
      <c r="S36" s="211">
        <f t="shared" si="28"/>
        <v>7</v>
      </c>
      <c r="T36" s="501"/>
      <c r="U36" s="209">
        <v>21</v>
      </c>
      <c r="V36" s="213">
        <v>3000.9994447529143</v>
      </c>
      <c r="W36" s="214">
        <f t="shared" si="21"/>
        <v>142.9047354644245</v>
      </c>
      <c r="X36" s="211">
        <f t="shared" si="29"/>
        <v>7</v>
      </c>
      <c r="Y36" s="501"/>
      <c r="Z36" s="209">
        <v>21</v>
      </c>
      <c r="AA36" s="213">
        <v>3002.613861386139</v>
      </c>
      <c r="AB36" s="214">
        <f t="shared" si="22"/>
        <v>142.98161244695899</v>
      </c>
      <c r="AC36" s="211">
        <f t="shared" si="30"/>
        <v>7</v>
      </c>
      <c r="AD36" s="501"/>
      <c r="AE36" s="209">
        <v>21</v>
      </c>
      <c r="AF36" s="213">
        <v>2999.7066014669922</v>
      </c>
      <c r="AG36" s="214">
        <f t="shared" si="23"/>
        <v>142.84317149842821</v>
      </c>
      <c r="AH36" s="211">
        <f t="shared" si="31"/>
        <v>7</v>
      </c>
      <c r="AI36" s="501"/>
      <c r="AJ36" s="209">
        <v>21</v>
      </c>
      <c r="AK36" s="213">
        <v>2999.9999999999995</v>
      </c>
      <c r="AL36" s="214">
        <f t="shared" si="24"/>
        <v>142.85714285714283</v>
      </c>
      <c r="AM36" s="211">
        <f t="shared" si="32"/>
        <v>6</v>
      </c>
      <c r="AN36" s="501"/>
      <c r="AO36" s="209">
        <v>21</v>
      </c>
      <c r="AP36" s="213">
        <v>3002.5479870901981</v>
      </c>
      <c r="AQ36" s="214">
        <f t="shared" si="25"/>
        <v>142.97847557572373</v>
      </c>
      <c r="AR36" s="211">
        <f t="shared" si="33"/>
        <v>6</v>
      </c>
      <c r="AS36" s="501"/>
      <c r="AT36" s="209">
        <v>21</v>
      </c>
      <c r="AU36" s="213">
        <v>3000.6335797254483</v>
      </c>
      <c r="AV36" s="214">
        <f t="shared" si="26"/>
        <v>142.88731332025944</v>
      </c>
      <c r="AW36" s="211">
        <f t="shared" si="34"/>
        <v>6</v>
      </c>
      <c r="AX36" s="501"/>
    </row>
    <row r="37" spans="1:50" ht="14.25" hidden="1" customHeight="1" outlineLevel="1">
      <c r="B37" s="460"/>
      <c r="C37" s="209">
        <v>11</v>
      </c>
      <c r="D37" s="212" t="s">
        <v>310</v>
      </c>
      <c r="E37" s="213">
        <v>21</v>
      </c>
      <c r="F37" s="209">
        <v>3600</v>
      </c>
      <c r="G37" s="214">
        <f t="shared" si="19"/>
        <v>171.42857142857142</v>
      </c>
      <c r="H37" s="501"/>
      <c r="I37" s="215">
        <f t="shared" si="27"/>
        <v>21</v>
      </c>
      <c r="J37" s="215">
        <f t="shared" si="27"/>
        <v>2991.597663652818</v>
      </c>
      <c r="K37" s="216">
        <f t="shared" si="27"/>
        <v>142.45703160251512</v>
      </c>
      <c r="L37" s="502"/>
      <c r="M37" s="215">
        <f>RANK(K37, K$27:$K$41)</f>
        <v>9</v>
      </c>
      <c r="N37" s="460"/>
      <c r="O37" s="460"/>
      <c r="P37" s="209">
        <v>21</v>
      </c>
      <c r="Q37" s="213">
        <v>2991.2591050988549</v>
      </c>
      <c r="R37" s="214">
        <f t="shared" si="20"/>
        <v>142.44090976661215</v>
      </c>
      <c r="S37" s="211">
        <f t="shared" si="28"/>
        <v>9</v>
      </c>
      <c r="T37" s="501"/>
      <c r="U37" s="209">
        <v>21</v>
      </c>
      <c r="V37" s="213">
        <v>2991.3216957605973</v>
      </c>
      <c r="W37" s="214">
        <f t="shared" si="21"/>
        <v>142.44389027431416</v>
      </c>
      <c r="X37" s="211">
        <f t="shared" si="29"/>
        <v>9</v>
      </c>
      <c r="Y37" s="501"/>
      <c r="Z37" s="209">
        <v>21</v>
      </c>
      <c r="AA37" s="213">
        <v>2992.2580645161302</v>
      </c>
      <c r="AB37" s="214">
        <f t="shared" si="22"/>
        <v>142.48847926267285</v>
      </c>
      <c r="AC37" s="211">
        <f t="shared" si="30"/>
        <v>9</v>
      </c>
      <c r="AD37" s="501"/>
      <c r="AE37" s="209">
        <v>21</v>
      </c>
      <c r="AF37" s="213">
        <v>2991.3133402275084</v>
      </c>
      <c r="AG37" s="214">
        <f t="shared" si="23"/>
        <v>142.44349239178612</v>
      </c>
      <c r="AH37" s="211">
        <f t="shared" si="31"/>
        <v>9</v>
      </c>
      <c r="AI37" s="501"/>
      <c r="AJ37" s="209">
        <v>21</v>
      </c>
      <c r="AK37" s="213">
        <v>2991.5360501567407</v>
      </c>
      <c r="AL37" s="214">
        <f t="shared" si="24"/>
        <v>142.45409762651147</v>
      </c>
      <c r="AM37" s="211">
        <f t="shared" si="32"/>
        <v>7</v>
      </c>
      <c r="AN37" s="501"/>
      <c r="AO37" s="209">
        <v>21</v>
      </c>
      <c r="AP37" s="213">
        <v>2991.839656406587</v>
      </c>
      <c r="AQ37" s="214">
        <f t="shared" si="25"/>
        <v>142.46855506698034</v>
      </c>
      <c r="AR37" s="211">
        <f t="shared" si="33"/>
        <v>7</v>
      </c>
      <c r="AS37" s="501"/>
      <c r="AT37" s="209">
        <v>21</v>
      </c>
      <c r="AU37" s="213">
        <v>2991.6557334033059</v>
      </c>
      <c r="AV37" s="214">
        <f t="shared" si="26"/>
        <v>142.45979682872886</v>
      </c>
      <c r="AW37" s="211">
        <f t="shared" si="34"/>
        <v>7</v>
      </c>
      <c r="AX37" s="501"/>
    </row>
    <row r="38" spans="1:50" ht="14.25" hidden="1" customHeight="1" outlineLevel="1">
      <c r="B38" s="460"/>
      <c r="C38" s="209">
        <v>12</v>
      </c>
      <c r="D38" s="212" t="s">
        <v>311</v>
      </c>
      <c r="E38" s="213">
        <v>17</v>
      </c>
      <c r="F38" s="209">
        <v>2000</v>
      </c>
      <c r="G38" s="214">
        <f t="shared" si="19"/>
        <v>117.64705882352941</v>
      </c>
      <c r="H38" s="501"/>
      <c r="I38" s="215">
        <f t="shared" si="27"/>
        <v>17</v>
      </c>
      <c r="J38" s="215">
        <f t="shared" si="27"/>
        <v>1759.9758036753331</v>
      </c>
      <c r="K38" s="216">
        <f t="shared" si="27"/>
        <v>103.52798845149017</v>
      </c>
      <c r="L38" s="502"/>
      <c r="M38" s="215">
        <f>RANK(K38, K$27:$K$41)</f>
        <v>12</v>
      </c>
      <c r="N38" s="460"/>
      <c r="O38" s="460"/>
      <c r="P38" s="209"/>
      <c r="Q38" s="213"/>
      <c r="R38" s="214"/>
      <c r="S38" s="211"/>
      <c r="T38" s="501"/>
      <c r="U38" s="209"/>
      <c r="V38" s="213"/>
      <c r="W38" s="214"/>
      <c r="X38" s="211"/>
      <c r="Y38" s="501"/>
      <c r="Z38" s="209"/>
      <c r="AA38" s="213"/>
      <c r="AB38" s="214"/>
      <c r="AC38" s="211"/>
      <c r="AD38" s="501"/>
      <c r="AE38" s="209"/>
      <c r="AF38" s="213"/>
      <c r="AG38" s="214"/>
      <c r="AH38" s="211"/>
      <c r="AI38" s="501"/>
      <c r="AJ38" s="209">
        <v>17</v>
      </c>
      <c r="AK38" s="213">
        <v>1760.1342281879211</v>
      </c>
      <c r="AL38" s="214">
        <f t="shared" si="24"/>
        <v>103.53730754046595</v>
      </c>
      <c r="AM38" s="211">
        <f t="shared" si="32"/>
        <v>10</v>
      </c>
      <c r="AN38" s="501"/>
      <c r="AO38" s="209">
        <v>17</v>
      </c>
      <c r="AP38" s="213">
        <v>1759.6261682242982</v>
      </c>
      <c r="AQ38" s="214">
        <f t="shared" si="25"/>
        <v>103.50742166025283</v>
      </c>
      <c r="AR38" s="211">
        <f t="shared" si="33"/>
        <v>10</v>
      </c>
      <c r="AS38" s="501"/>
      <c r="AT38" s="209">
        <v>17</v>
      </c>
      <c r="AU38" s="213">
        <v>1760.1670146137799</v>
      </c>
      <c r="AV38" s="214">
        <f t="shared" si="26"/>
        <v>103.53923615375176</v>
      </c>
      <c r="AW38" s="211">
        <f t="shared" si="34"/>
        <v>10</v>
      </c>
      <c r="AX38" s="501"/>
    </row>
    <row r="39" spans="1:50" ht="14.25" hidden="1" customHeight="1" outlineLevel="1">
      <c r="B39" s="460"/>
      <c r="C39" s="209">
        <v>13</v>
      </c>
      <c r="D39" s="212"/>
      <c r="E39" s="209"/>
      <c r="F39" s="209"/>
      <c r="G39" s="209"/>
      <c r="H39" s="501"/>
      <c r="I39" s="215"/>
      <c r="J39" s="215"/>
      <c r="K39" s="216"/>
      <c r="L39" s="502"/>
      <c r="M39" s="215"/>
      <c r="N39" s="460"/>
      <c r="O39" s="460"/>
      <c r="P39" s="209"/>
      <c r="Q39" s="213"/>
      <c r="R39" s="214"/>
      <c r="S39" s="211"/>
      <c r="T39" s="501"/>
      <c r="U39" s="209"/>
      <c r="V39" s="213"/>
      <c r="W39" s="214"/>
      <c r="X39" s="211"/>
      <c r="Y39" s="501"/>
      <c r="Z39" s="209"/>
      <c r="AA39" s="213"/>
      <c r="AB39" s="214"/>
      <c r="AC39" s="211"/>
      <c r="AD39" s="501"/>
      <c r="AE39" s="209"/>
      <c r="AF39" s="213"/>
      <c r="AG39" s="214"/>
      <c r="AH39" s="211"/>
      <c r="AI39" s="501"/>
      <c r="AJ39" s="209"/>
      <c r="AK39" s="213"/>
      <c r="AL39" s="214"/>
      <c r="AM39" s="211"/>
      <c r="AN39" s="501"/>
      <c r="AO39" s="209"/>
      <c r="AP39" s="213"/>
      <c r="AQ39" s="214"/>
      <c r="AR39" s="211"/>
      <c r="AS39" s="501"/>
      <c r="AT39" s="209"/>
      <c r="AU39" s="213"/>
      <c r="AV39" s="214"/>
      <c r="AW39" s="211"/>
      <c r="AX39" s="501"/>
    </row>
    <row r="40" spans="1:50" ht="14.25" hidden="1" customHeight="1" outlineLevel="1">
      <c r="B40" s="460"/>
      <c r="C40" s="209">
        <v>14</v>
      </c>
      <c r="D40" s="212"/>
      <c r="E40" s="209"/>
      <c r="F40" s="209"/>
      <c r="G40" s="209"/>
      <c r="H40" s="501"/>
      <c r="I40" s="215"/>
      <c r="J40" s="215"/>
      <c r="K40" s="216"/>
      <c r="L40" s="502"/>
      <c r="M40" s="215"/>
      <c r="N40" s="460"/>
      <c r="O40" s="460"/>
      <c r="P40" s="209"/>
      <c r="Q40" s="213"/>
      <c r="R40" s="214"/>
      <c r="S40" s="211"/>
      <c r="T40" s="501"/>
      <c r="U40" s="209"/>
      <c r="V40" s="213"/>
      <c r="W40" s="214"/>
      <c r="X40" s="211"/>
      <c r="Y40" s="501"/>
      <c r="Z40" s="209"/>
      <c r="AA40" s="213"/>
      <c r="AB40" s="214"/>
      <c r="AC40" s="211"/>
      <c r="AD40" s="501"/>
      <c r="AE40" s="209"/>
      <c r="AF40" s="213"/>
      <c r="AG40" s="214"/>
      <c r="AH40" s="211"/>
      <c r="AI40" s="501"/>
      <c r="AJ40" s="209"/>
      <c r="AK40" s="213"/>
      <c r="AL40" s="214"/>
      <c r="AM40" s="211"/>
      <c r="AN40" s="501"/>
      <c r="AO40" s="209"/>
      <c r="AP40" s="213"/>
      <c r="AQ40" s="214"/>
      <c r="AR40" s="211"/>
      <c r="AS40" s="501"/>
      <c r="AT40" s="209"/>
      <c r="AU40" s="213"/>
      <c r="AV40" s="214"/>
      <c r="AW40" s="211"/>
      <c r="AX40" s="501"/>
    </row>
    <row r="41" spans="1:50" ht="14.25" hidden="1" customHeight="1" outlineLevel="1">
      <c r="B41" s="460"/>
      <c r="C41" s="209">
        <v>15</v>
      </c>
      <c r="D41" s="212"/>
      <c r="E41" s="209"/>
      <c r="F41" s="209"/>
      <c r="G41" s="209"/>
      <c r="H41" s="501"/>
      <c r="I41" s="215"/>
      <c r="J41" s="215"/>
      <c r="K41" s="216"/>
      <c r="L41" s="502"/>
      <c r="M41" s="215"/>
      <c r="N41" s="460"/>
      <c r="O41" s="460"/>
      <c r="P41" s="209"/>
      <c r="Q41" s="213"/>
      <c r="R41" s="214"/>
      <c r="S41" s="211"/>
      <c r="T41" s="501"/>
      <c r="U41" s="209"/>
      <c r="V41" s="213"/>
      <c r="W41" s="214"/>
      <c r="X41" s="211"/>
      <c r="Y41" s="501"/>
      <c r="Z41" s="209"/>
      <c r="AA41" s="213"/>
      <c r="AB41" s="214"/>
      <c r="AC41" s="211"/>
      <c r="AD41" s="501"/>
      <c r="AE41" s="209"/>
      <c r="AF41" s="213"/>
      <c r="AG41" s="214"/>
      <c r="AH41" s="211"/>
      <c r="AI41" s="501"/>
      <c r="AJ41" s="209"/>
      <c r="AK41" s="213"/>
      <c r="AL41" s="214"/>
      <c r="AM41" s="211"/>
      <c r="AN41" s="501"/>
      <c r="AO41" s="209"/>
      <c r="AP41" s="213"/>
      <c r="AQ41" s="214"/>
      <c r="AR41" s="211"/>
      <c r="AS41" s="501"/>
      <c r="AT41" s="209"/>
      <c r="AU41" s="213"/>
      <c r="AV41" s="214"/>
      <c r="AW41" s="211"/>
      <c r="AX41" s="501"/>
    </row>
    <row r="42" spans="1:50" ht="14.25" hidden="1" customHeight="1" outlineLevel="1" collapsed="1">
      <c r="B42" s="552" t="s">
        <v>224</v>
      </c>
      <c r="C42" s="503"/>
      <c r="D42" s="503"/>
      <c r="E42" s="503"/>
      <c r="F42" s="503"/>
      <c r="G42" s="503"/>
      <c r="H42" s="503"/>
      <c r="I42" s="503"/>
      <c r="J42" s="503"/>
      <c r="K42" s="503"/>
      <c r="L42" s="503"/>
      <c r="M42" s="504"/>
      <c r="N42" s="521" t="s">
        <v>128</v>
      </c>
      <c r="O42" s="521" t="s">
        <v>77</v>
      </c>
      <c r="P42" s="559">
        <v>45881</v>
      </c>
      <c r="Q42" s="560"/>
      <c r="R42" s="560"/>
      <c r="S42" s="560"/>
      <c r="T42" s="560"/>
      <c r="U42" s="561">
        <f>P42+1</f>
        <v>45882</v>
      </c>
      <c r="V42" s="562"/>
      <c r="W42" s="562"/>
      <c r="X42" s="562"/>
      <c r="Y42" s="562"/>
      <c r="Z42" s="559">
        <f t="shared" ref="Z42" si="35">U42+1</f>
        <v>45883</v>
      </c>
      <c r="AA42" s="560"/>
      <c r="AB42" s="560"/>
      <c r="AC42" s="560"/>
      <c r="AD42" s="560"/>
      <c r="AE42" s="561">
        <f t="shared" ref="AE42" si="36">Z42+1</f>
        <v>45884</v>
      </c>
      <c r="AF42" s="562"/>
      <c r="AG42" s="562"/>
      <c r="AH42" s="562"/>
      <c r="AI42" s="562"/>
      <c r="AJ42" s="563">
        <f t="shared" ref="AJ42" si="37">AE42+1</f>
        <v>45885</v>
      </c>
      <c r="AK42" s="564"/>
      <c r="AL42" s="564"/>
      <c r="AM42" s="564"/>
      <c r="AN42" s="565"/>
      <c r="AO42" s="561">
        <f t="shared" ref="AO42" si="38">AJ42+1</f>
        <v>45886</v>
      </c>
      <c r="AP42" s="562"/>
      <c r="AQ42" s="562"/>
      <c r="AR42" s="562"/>
      <c r="AS42" s="562"/>
      <c r="AT42" s="563">
        <f t="shared" ref="AT42" si="39">AO42+1</f>
        <v>45887</v>
      </c>
      <c r="AU42" s="564"/>
      <c r="AV42" s="564"/>
      <c r="AW42" s="564"/>
      <c r="AX42" s="565"/>
    </row>
    <row r="43" spans="1:50" ht="14.25" hidden="1" customHeight="1" outlineLevel="1">
      <c r="B43" s="505"/>
      <c r="C43" s="505"/>
      <c r="D43" s="505"/>
      <c r="E43" s="505"/>
      <c r="F43" s="505"/>
      <c r="G43" s="505"/>
      <c r="H43" s="505"/>
      <c r="I43" s="505"/>
      <c r="J43" s="505"/>
      <c r="K43" s="505"/>
      <c r="L43" s="505"/>
      <c r="M43" s="506"/>
      <c r="N43" s="523"/>
      <c r="O43" s="523"/>
      <c r="P43" s="566">
        <f>P42</f>
        <v>45881</v>
      </c>
      <c r="Q43" s="566"/>
      <c r="R43" s="566"/>
      <c r="S43" s="566"/>
      <c r="T43" s="566"/>
      <c r="U43" s="567">
        <f>U42</f>
        <v>45882</v>
      </c>
      <c r="V43" s="567"/>
      <c r="W43" s="567"/>
      <c r="X43" s="567"/>
      <c r="Y43" s="567"/>
      <c r="Z43" s="566">
        <f t="shared" ref="Z43" si="40">Z42</f>
        <v>45883</v>
      </c>
      <c r="AA43" s="566"/>
      <c r="AB43" s="566"/>
      <c r="AC43" s="566"/>
      <c r="AD43" s="566"/>
      <c r="AE43" s="567">
        <f t="shared" ref="AE43" si="41">AE42</f>
        <v>45884</v>
      </c>
      <c r="AF43" s="567"/>
      <c r="AG43" s="567"/>
      <c r="AH43" s="567"/>
      <c r="AI43" s="567"/>
      <c r="AJ43" s="568">
        <f t="shared" ref="AJ43" si="42">AJ42</f>
        <v>45885</v>
      </c>
      <c r="AK43" s="569"/>
      <c r="AL43" s="569"/>
      <c r="AM43" s="569"/>
      <c r="AN43" s="570"/>
      <c r="AO43" s="567">
        <f t="shared" ref="AO43" si="43">AO42</f>
        <v>45886</v>
      </c>
      <c r="AP43" s="567"/>
      <c r="AQ43" s="567"/>
      <c r="AR43" s="567"/>
      <c r="AS43" s="567"/>
      <c r="AT43" s="568">
        <f t="shared" ref="AT43" si="44">AT42</f>
        <v>45887</v>
      </c>
      <c r="AU43" s="569"/>
      <c r="AV43" s="569"/>
      <c r="AW43" s="569"/>
      <c r="AX43" s="570"/>
    </row>
    <row r="44" spans="1:50" ht="14.25" hidden="1" customHeight="1" outlineLevel="1">
      <c r="B44" s="460" t="s">
        <v>129</v>
      </c>
      <c r="C44" s="460" t="s">
        <v>130</v>
      </c>
      <c r="D44" s="460"/>
      <c r="E44" s="460" t="s">
        <v>131</v>
      </c>
      <c r="F44" s="460"/>
      <c r="G44" s="460"/>
      <c r="H44" s="460" t="s">
        <v>132</v>
      </c>
      <c r="I44" s="499" t="s">
        <v>133</v>
      </c>
      <c r="J44" s="499"/>
      <c r="K44" s="499"/>
      <c r="L44" s="499" t="s">
        <v>132</v>
      </c>
      <c r="M44" s="499" t="s">
        <v>134</v>
      </c>
      <c r="N44" s="460"/>
      <c r="O44" s="460" t="s">
        <v>135</v>
      </c>
      <c r="P44" s="460" t="s">
        <v>136</v>
      </c>
      <c r="Q44" s="460"/>
      <c r="R44" s="460"/>
      <c r="S44" s="460"/>
      <c r="T44" s="460" t="s">
        <v>132</v>
      </c>
      <c r="U44" s="460" t="s">
        <v>136</v>
      </c>
      <c r="V44" s="460"/>
      <c r="W44" s="460"/>
      <c r="X44" s="460"/>
      <c r="Y44" s="460" t="s">
        <v>132</v>
      </c>
      <c r="Z44" s="460" t="s">
        <v>136</v>
      </c>
      <c r="AA44" s="460"/>
      <c r="AB44" s="460"/>
      <c r="AC44" s="460"/>
      <c r="AD44" s="460" t="s">
        <v>132</v>
      </c>
      <c r="AE44" s="460" t="s">
        <v>136</v>
      </c>
      <c r="AF44" s="460"/>
      <c r="AG44" s="460"/>
      <c r="AH44" s="460"/>
      <c r="AI44" s="460" t="s">
        <v>132</v>
      </c>
      <c r="AJ44" s="460" t="s">
        <v>136</v>
      </c>
      <c r="AK44" s="460"/>
      <c r="AL44" s="460"/>
      <c r="AM44" s="460"/>
      <c r="AN44" s="460" t="s">
        <v>132</v>
      </c>
      <c r="AO44" s="460" t="s">
        <v>136</v>
      </c>
      <c r="AP44" s="460"/>
      <c r="AQ44" s="460"/>
      <c r="AR44" s="460"/>
      <c r="AS44" s="460" t="s">
        <v>132</v>
      </c>
      <c r="AT44" s="460" t="s">
        <v>136</v>
      </c>
      <c r="AU44" s="460"/>
      <c r="AV44" s="460"/>
      <c r="AW44" s="460"/>
      <c r="AX44" s="460" t="s">
        <v>132</v>
      </c>
    </row>
    <row r="45" spans="1:50" ht="14.25" hidden="1" customHeight="1" outlineLevel="1">
      <c r="B45" s="460"/>
      <c r="C45" s="460"/>
      <c r="D45" s="460"/>
      <c r="E45" s="460" t="s">
        <v>137</v>
      </c>
      <c r="F45" s="460"/>
      <c r="G45" s="460"/>
      <c r="H45" s="460"/>
      <c r="I45" s="499" t="s">
        <v>137</v>
      </c>
      <c r="J45" s="499"/>
      <c r="K45" s="499"/>
      <c r="L45" s="499"/>
      <c r="M45" s="499"/>
      <c r="N45" s="460"/>
      <c r="O45" s="460"/>
      <c r="P45" s="460" t="s">
        <v>138</v>
      </c>
      <c r="Q45" s="460"/>
      <c r="R45" s="460"/>
      <c r="S45" s="460"/>
      <c r="T45" s="460"/>
      <c r="U45" s="460" t="s">
        <v>138</v>
      </c>
      <c r="V45" s="460"/>
      <c r="W45" s="460"/>
      <c r="X45" s="460"/>
      <c r="Y45" s="460"/>
      <c r="Z45" s="460" t="s">
        <v>138</v>
      </c>
      <c r="AA45" s="460"/>
      <c r="AB45" s="460"/>
      <c r="AC45" s="460"/>
      <c r="AD45" s="460"/>
      <c r="AE45" s="460" t="s">
        <v>138</v>
      </c>
      <c r="AF45" s="460"/>
      <c r="AG45" s="460"/>
      <c r="AH45" s="460"/>
      <c r="AI45" s="460"/>
      <c r="AJ45" s="460" t="s">
        <v>138</v>
      </c>
      <c r="AK45" s="460"/>
      <c r="AL45" s="460"/>
      <c r="AM45" s="460"/>
      <c r="AN45" s="460"/>
      <c r="AO45" s="460" t="s">
        <v>138</v>
      </c>
      <c r="AP45" s="460"/>
      <c r="AQ45" s="460"/>
      <c r="AR45" s="460"/>
      <c r="AS45" s="460"/>
      <c r="AT45" s="460" t="s">
        <v>138</v>
      </c>
      <c r="AU45" s="460"/>
      <c r="AV45" s="460"/>
      <c r="AW45" s="460"/>
      <c r="AX45" s="460"/>
    </row>
    <row r="46" spans="1:50" ht="14.25" hidden="1" customHeight="1" outlineLevel="1">
      <c r="B46" s="460"/>
      <c r="C46" s="460"/>
      <c r="D46" s="460"/>
      <c r="E46" s="209" t="s">
        <v>139</v>
      </c>
      <c r="F46" s="209" t="s">
        <v>140</v>
      </c>
      <c r="G46" s="209" t="s">
        <v>141</v>
      </c>
      <c r="H46" s="460"/>
      <c r="I46" s="210" t="s">
        <v>139</v>
      </c>
      <c r="J46" s="210" t="s">
        <v>140</v>
      </c>
      <c r="K46" s="210" t="s">
        <v>141</v>
      </c>
      <c r="L46" s="499"/>
      <c r="M46" s="499"/>
      <c r="N46" s="460"/>
      <c r="O46" s="460"/>
      <c r="P46" s="209" t="s">
        <v>139</v>
      </c>
      <c r="Q46" s="209" t="s">
        <v>140</v>
      </c>
      <c r="R46" s="209" t="s">
        <v>141</v>
      </c>
      <c r="S46" s="211" t="s">
        <v>134</v>
      </c>
      <c r="T46" s="460"/>
      <c r="U46" s="209" t="s">
        <v>139</v>
      </c>
      <c r="V46" s="209" t="s">
        <v>140</v>
      </c>
      <c r="W46" s="209" t="s">
        <v>141</v>
      </c>
      <c r="X46" s="211" t="s">
        <v>134</v>
      </c>
      <c r="Y46" s="460"/>
      <c r="Z46" s="209" t="s">
        <v>139</v>
      </c>
      <c r="AA46" s="209" t="s">
        <v>140</v>
      </c>
      <c r="AB46" s="209" t="s">
        <v>141</v>
      </c>
      <c r="AC46" s="211" t="s">
        <v>134</v>
      </c>
      <c r="AD46" s="460"/>
      <c r="AE46" s="209" t="s">
        <v>139</v>
      </c>
      <c r="AF46" s="209" t="s">
        <v>140</v>
      </c>
      <c r="AG46" s="209" t="s">
        <v>141</v>
      </c>
      <c r="AH46" s="211" t="s">
        <v>134</v>
      </c>
      <c r="AI46" s="460"/>
      <c r="AJ46" s="209" t="s">
        <v>139</v>
      </c>
      <c r="AK46" s="209" t="s">
        <v>140</v>
      </c>
      <c r="AL46" s="209" t="s">
        <v>141</v>
      </c>
      <c r="AM46" s="211" t="s">
        <v>134</v>
      </c>
      <c r="AN46" s="460"/>
      <c r="AO46" s="209" t="s">
        <v>139</v>
      </c>
      <c r="AP46" s="209" t="s">
        <v>140</v>
      </c>
      <c r="AQ46" s="209" t="s">
        <v>141</v>
      </c>
      <c r="AR46" s="211" t="s">
        <v>134</v>
      </c>
      <c r="AS46" s="460"/>
      <c r="AT46" s="209" t="s">
        <v>139</v>
      </c>
      <c r="AU46" s="209" t="s">
        <v>140</v>
      </c>
      <c r="AV46" s="209" t="s">
        <v>141</v>
      </c>
      <c r="AW46" s="211" t="s">
        <v>134</v>
      </c>
      <c r="AX46" s="460"/>
    </row>
    <row r="47" spans="1:50" ht="14.25" hidden="1" customHeight="1" outlineLevel="1">
      <c r="A47" s="286"/>
      <c r="B47" s="460" t="s">
        <v>287</v>
      </c>
      <c r="C47" s="209">
        <v>1</v>
      </c>
      <c r="D47" s="212" t="s">
        <v>309</v>
      </c>
      <c r="E47" s="209">
        <v>21</v>
      </c>
      <c r="F47" s="209">
        <v>3600</v>
      </c>
      <c r="G47" s="214">
        <f t="shared" ref="G47:G57" si="45">F47/E47</f>
        <v>171.42857142857142</v>
      </c>
      <c r="H47" s="501">
        <f>AVERAGE(G47:G61)</f>
        <v>171.53157565766628</v>
      </c>
      <c r="I47" s="215">
        <f>AVERAGE(P47,U47,Z47,AE47,AJ47,AO47,AT47)</f>
        <v>21</v>
      </c>
      <c r="J47" s="215">
        <f>AVERAGE(Q47,V47,AA47,AF47,AK47,AP47,AU47)</f>
        <v>3000.5148183067731</v>
      </c>
      <c r="K47" s="216">
        <f>AVERAGE(R47,W47,AB47,AG47,AL47,AQ47,AV47)</f>
        <v>142.88165801460826</v>
      </c>
      <c r="L47" s="502">
        <f>IFERROR(AVERAGE(K47:K61),"-")</f>
        <v>145.60175012822526</v>
      </c>
      <c r="M47" s="215">
        <f>RANK(K47, K$47:$K$61)</f>
        <v>7</v>
      </c>
      <c r="N47" s="460"/>
      <c r="O47" s="460"/>
      <c r="P47" s="209">
        <v>21</v>
      </c>
      <c r="Q47" s="213">
        <v>3000.952885124404</v>
      </c>
      <c r="R47" s="214">
        <f t="shared" ref="R47:R57" si="46">Q47/P47</f>
        <v>142.90251833925734</v>
      </c>
      <c r="S47" s="211">
        <f>RANK(R47, R$47:R$61)</f>
        <v>6</v>
      </c>
      <c r="T47" s="501">
        <f>AVERAGE(R47:R61)</f>
        <v>145.06866420015371</v>
      </c>
      <c r="U47" s="209">
        <v>21</v>
      </c>
      <c r="V47" s="213">
        <v>2999.8281984247196</v>
      </c>
      <c r="W47" s="214">
        <f t="shared" ref="W47:W56" si="47">V47/U47</f>
        <v>142.84896182974856</v>
      </c>
      <c r="X47" s="211">
        <f>RANK(W47, W$47:W$61)</f>
        <v>7</v>
      </c>
      <c r="Y47" s="501">
        <f>AVERAGE(W47:W61)</f>
        <v>149.73813915230525</v>
      </c>
      <c r="Z47" s="209">
        <v>21</v>
      </c>
      <c r="AA47" s="213">
        <v>2998.5648574057045</v>
      </c>
      <c r="AB47" s="214">
        <f t="shared" ref="AB47:AB56" si="48">AA47/Z47</f>
        <v>142.78880273360497</v>
      </c>
      <c r="AC47" s="211">
        <f>RANK(AB47, AB$47:AB$61)</f>
        <v>7</v>
      </c>
      <c r="AD47" s="501">
        <f>AVERAGE(AB47:AB61)</f>
        <v>149.77242860071112</v>
      </c>
      <c r="AE47" s="209">
        <v>21</v>
      </c>
      <c r="AF47" s="213">
        <v>2998.8513082322902</v>
      </c>
      <c r="AG47" s="214">
        <f t="shared" ref="AG47:AG56" si="49">AF47/AE47</f>
        <v>142.80244324915668</v>
      </c>
      <c r="AH47" s="211">
        <f>RANK(AG47, AG$47:AG$61)</f>
        <v>7</v>
      </c>
      <c r="AI47" s="501">
        <f>AVERAGE(AG47:AG61)</f>
        <v>149.77212454227683</v>
      </c>
      <c r="AJ47" s="209">
        <v>21</v>
      </c>
      <c r="AK47" s="213">
        <v>2998.9632829373645</v>
      </c>
      <c r="AL47" s="214">
        <f t="shared" ref="AL47:AL56" si="50">AK47/AJ47</f>
        <v>142.80777537796973</v>
      </c>
      <c r="AM47" s="211">
        <f>RANK(AL47, AL$47:AL$61)</f>
        <v>7</v>
      </c>
      <c r="AN47" s="501">
        <f>AVERAGE(AL47:AL61)</f>
        <v>149.72743856882585</v>
      </c>
      <c r="AO47" s="209">
        <v>21</v>
      </c>
      <c r="AP47" s="213">
        <v>3003.0379746835438</v>
      </c>
      <c r="AQ47" s="214">
        <f t="shared" ref="AQ47:AQ57" si="51">AP47/AO47</f>
        <v>143.00180831826398</v>
      </c>
      <c r="AR47" s="211">
        <f>RANK(AQ47, AQ$47:AQ$61)</f>
        <v>6</v>
      </c>
      <c r="AS47" s="501">
        <f>AVERAGE(AQ47:AQ61)</f>
        <v>145.46990619320729</v>
      </c>
      <c r="AT47" s="209">
        <v>21</v>
      </c>
      <c r="AU47" s="213">
        <v>3003.4052213393879</v>
      </c>
      <c r="AV47" s="214">
        <f t="shared" ref="AV47:AV56" si="52">AU47/AT47</f>
        <v>143.01929625425657</v>
      </c>
      <c r="AW47" s="211">
        <f>RANK(AV47, AV$47:AV$61)</f>
        <v>7</v>
      </c>
      <c r="AX47" s="501">
        <f>AVERAGE(AV47:AV61)</f>
        <v>152.45123735617824</v>
      </c>
    </row>
    <row r="48" spans="1:50" ht="14.25" hidden="1" customHeight="1" outlineLevel="1">
      <c r="A48" s="286"/>
      <c r="B48" s="460"/>
      <c r="C48" s="209">
        <v>2</v>
      </c>
      <c r="D48" s="212" t="s">
        <v>295</v>
      </c>
      <c r="E48" s="209">
        <v>20</v>
      </c>
      <c r="F48" s="209">
        <v>3600</v>
      </c>
      <c r="G48" s="214">
        <f t="shared" si="45"/>
        <v>180</v>
      </c>
      <c r="H48" s="501"/>
      <c r="I48" s="215">
        <f t="shared" ref="I48:K57" si="53">AVERAGE(P48,U48,Z48,AE48,AJ48,AO48,AT48)</f>
        <v>20</v>
      </c>
      <c r="J48" s="215">
        <f t="shared" si="53"/>
        <v>3174.4425693360645</v>
      </c>
      <c r="K48" s="216">
        <f t="shared" si="53"/>
        <v>158.72212846680324</v>
      </c>
      <c r="L48" s="502"/>
      <c r="M48" s="215">
        <f>RANK(K48, K$47:$K$61)</f>
        <v>1</v>
      </c>
      <c r="N48" s="460"/>
      <c r="O48" s="460"/>
      <c r="P48" s="209">
        <v>20</v>
      </c>
      <c r="Q48" s="213">
        <v>3173.0973451327454</v>
      </c>
      <c r="R48" s="214">
        <f t="shared" si="46"/>
        <v>158.65486725663726</v>
      </c>
      <c r="S48" s="211">
        <f t="shared" ref="S48:S57" si="54">RANK(R48, R$47:R$61)</f>
        <v>1</v>
      </c>
      <c r="T48" s="501"/>
      <c r="U48" s="209">
        <v>20</v>
      </c>
      <c r="V48" s="213">
        <v>3173.6583591049707</v>
      </c>
      <c r="W48" s="214">
        <f t="shared" si="47"/>
        <v>158.68291795524854</v>
      </c>
      <c r="X48" s="211">
        <f t="shared" ref="X48:X56" si="55">RANK(W48, W$47:W$61)</f>
        <v>1</v>
      </c>
      <c r="Y48" s="501"/>
      <c r="Z48" s="209">
        <v>20</v>
      </c>
      <c r="AA48" s="213">
        <v>3173.5232238226345</v>
      </c>
      <c r="AB48" s="214">
        <f t="shared" si="48"/>
        <v>158.67616119113171</v>
      </c>
      <c r="AC48" s="211">
        <f t="shared" ref="AC48:AC56" si="56">RANK(AB48, AB$47:AB$61)</f>
        <v>1</v>
      </c>
      <c r="AD48" s="501"/>
      <c r="AE48" s="209">
        <v>20</v>
      </c>
      <c r="AF48" s="213">
        <v>3173.2844036697238</v>
      </c>
      <c r="AG48" s="214">
        <f t="shared" si="49"/>
        <v>158.66422018348618</v>
      </c>
      <c r="AH48" s="211">
        <f t="shared" ref="AH48:AH56" si="57">RANK(AG48, AG$47:AG$61)</f>
        <v>1</v>
      </c>
      <c r="AI48" s="501"/>
      <c r="AJ48" s="209">
        <v>20</v>
      </c>
      <c r="AK48" s="213">
        <v>3172.9829755736455</v>
      </c>
      <c r="AL48" s="214">
        <f t="shared" si="50"/>
        <v>158.64914877868227</v>
      </c>
      <c r="AM48" s="211">
        <f t="shared" ref="AM48:AM56" si="58">RANK(AL48, AL$47:AL$61)</f>
        <v>1</v>
      </c>
      <c r="AN48" s="501"/>
      <c r="AO48" s="209">
        <v>20</v>
      </c>
      <c r="AP48" s="213">
        <v>3176.8745414526761</v>
      </c>
      <c r="AQ48" s="214">
        <f t="shared" si="51"/>
        <v>158.84372707263381</v>
      </c>
      <c r="AR48" s="211">
        <f t="shared" ref="AR48:AR57" si="59">RANK(AQ48, AQ$47:AQ$61)</f>
        <v>1</v>
      </c>
      <c r="AS48" s="501"/>
      <c r="AT48" s="209">
        <v>20</v>
      </c>
      <c r="AU48" s="213">
        <v>3177.6771365960558</v>
      </c>
      <c r="AV48" s="214">
        <f t="shared" si="52"/>
        <v>158.8838568298028</v>
      </c>
      <c r="AW48" s="211">
        <f t="shared" ref="AW48:AW56" si="60">RANK(AV48, AV$47:AV$61)</f>
        <v>1</v>
      </c>
      <c r="AX48" s="501"/>
    </row>
    <row r="49" spans="1:50" ht="14.25" hidden="1" customHeight="1" outlineLevel="1">
      <c r="A49" s="286"/>
      <c r="B49" s="460"/>
      <c r="C49" s="209">
        <v>3</v>
      </c>
      <c r="D49" s="212" t="s">
        <v>294</v>
      </c>
      <c r="E49" s="209">
        <v>21</v>
      </c>
      <c r="F49" s="209">
        <v>3600</v>
      </c>
      <c r="G49" s="214">
        <f t="shared" si="45"/>
        <v>171.42857142857142</v>
      </c>
      <c r="H49" s="501"/>
      <c r="I49" s="215">
        <f t="shared" si="53"/>
        <v>21</v>
      </c>
      <c r="J49" s="215">
        <f t="shared" si="53"/>
        <v>3167.0767400877044</v>
      </c>
      <c r="K49" s="216">
        <f t="shared" si="53"/>
        <v>150.81317809941447</v>
      </c>
      <c r="L49" s="502"/>
      <c r="M49" s="215">
        <f>RANK(K49, K$47:$K$61)</f>
        <v>6</v>
      </c>
      <c r="N49" s="460"/>
      <c r="O49" s="460"/>
      <c r="P49" s="209">
        <v>21</v>
      </c>
      <c r="Q49" s="213">
        <v>3168.1301541340954</v>
      </c>
      <c r="R49" s="214">
        <f t="shared" si="46"/>
        <v>150.86334067305216</v>
      </c>
      <c r="S49" s="211">
        <f t="shared" si="54"/>
        <v>5</v>
      </c>
      <c r="T49" s="501"/>
      <c r="U49" s="209">
        <v>21</v>
      </c>
      <c r="V49" s="213">
        <v>3163.543689320386</v>
      </c>
      <c r="W49" s="214">
        <f t="shared" si="47"/>
        <v>150.64493758668505</v>
      </c>
      <c r="X49" s="211">
        <f t="shared" si="55"/>
        <v>6</v>
      </c>
      <c r="Y49" s="501"/>
      <c r="Z49" s="209">
        <v>21</v>
      </c>
      <c r="AA49" s="213">
        <v>3168.4723101265376</v>
      </c>
      <c r="AB49" s="214">
        <f t="shared" si="48"/>
        <v>150.87963381554943</v>
      </c>
      <c r="AC49" s="211">
        <f t="shared" si="56"/>
        <v>5</v>
      </c>
      <c r="AD49" s="501"/>
      <c r="AE49" s="209">
        <v>21</v>
      </c>
      <c r="AF49" s="213">
        <v>3167.4276834807456</v>
      </c>
      <c r="AG49" s="214">
        <f t="shared" si="49"/>
        <v>150.82988968955931</v>
      </c>
      <c r="AH49" s="211">
        <f t="shared" si="57"/>
        <v>5</v>
      </c>
      <c r="AI49" s="501"/>
      <c r="AJ49" s="209">
        <v>21</v>
      </c>
      <c r="AK49" s="213">
        <v>3166.2696815735198</v>
      </c>
      <c r="AL49" s="214">
        <f t="shared" si="50"/>
        <v>150.77474674159618</v>
      </c>
      <c r="AM49" s="211">
        <f t="shared" si="58"/>
        <v>6</v>
      </c>
      <c r="AN49" s="501"/>
      <c r="AO49" s="209">
        <v>21</v>
      </c>
      <c r="AP49" s="213">
        <v>3166.3469658939839</v>
      </c>
      <c r="AQ49" s="214">
        <f t="shared" si="51"/>
        <v>150.77842694733258</v>
      </c>
      <c r="AR49" s="211">
        <f t="shared" si="59"/>
        <v>5</v>
      </c>
      <c r="AS49" s="501"/>
      <c r="AT49" s="209">
        <v>21</v>
      </c>
      <c r="AU49" s="213">
        <v>3169.346696084659</v>
      </c>
      <c r="AV49" s="214">
        <f t="shared" si="52"/>
        <v>150.92127124212661</v>
      </c>
      <c r="AW49" s="211">
        <f t="shared" si="60"/>
        <v>6</v>
      </c>
      <c r="AX49" s="501"/>
    </row>
    <row r="50" spans="1:50" ht="14.25" hidden="1" customHeight="1" outlineLevel="1">
      <c r="A50" s="286"/>
      <c r="B50" s="460"/>
      <c r="C50" s="209">
        <v>4</v>
      </c>
      <c r="D50" s="212" t="s">
        <v>305</v>
      </c>
      <c r="E50" s="209">
        <v>19</v>
      </c>
      <c r="F50" s="209">
        <v>3600</v>
      </c>
      <c r="G50" s="214">
        <f t="shared" si="45"/>
        <v>189.47368421052633</v>
      </c>
      <c r="H50" s="501"/>
      <c r="I50" s="215">
        <f t="shared" si="53"/>
        <v>19</v>
      </c>
      <c r="J50" s="215">
        <f t="shared" si="53"/>
        <v>2994.2150050482774</v>
      </c>
      <c r="K50" s="216">
        <f t="shared" si="53"/>
        <v>157.59026342359351</v>
      </c>
      <c r="L50" s="502"/>
      <c r="M50" s="215">
        <f>RANK(K50, K$47:$K$61)</f>
        <v>3</v>
      </c>
      <c r="N50" s="460"/>
      <c r="O50" s="460"/>
      <c r="P50" s="209">
        <v>19</v>
      </c>
      <c r="Q50" s="213">
        <v>2996.3139931740538</v>
      </c>
      <c r="R50" s="214">
        <f t="shared" si="46"/>
        <v>157.70073648284495</v>
      </c>
      <c r="S50" s="211">
        <f t="shared" si="54"/>
        <v>3</v>
      </c>
      <c r="T50" s="501"/>
      <c r="U50" s="209">
        <v>19</v>
      </c>
      <c r="V50" s="213">
        <v>2985.4008667388962</v>
      </c>
      <c r="W50" s="214">
        <f t="shared" si="47"/>
        <v>157.12636140731033</v>
      </c>
      <c r="X50" s="211">
        <f t="shared" si="55"/>
        <v>3</v>
      </c>
      <c r="Y50" s="501"/>
      <c r="Z50" s="209">
        <v>19</v>
      </c>
      <c r="AA50" s="213">
        <v>2995.4565701559022</v>
      </c>
      <c r="AB50" s="214">
        <f t="shared" si="48"/>
        <v>157.6556089555738</v>
      </c>
      <c r="AC50" s="211">
        <f t="shared" si="56"/>
        <v>3</v>
      </c>
      <c r="AD50" s="501"/>
      <c r="AE50" s="209">
        <v>19</v>
      </c>
      <c r="AF50" s="213">
        <v>2995.9550561797801</v>
      </c>
      <c r="AG50" s="214">
        <f t="shared" si="49"/>
        <v>157.68184506209369</v>
      </c>
      <c r="AH50" s="211">
        <f t="shared" si="57"/>
        <v>3</v>
      </c>
      <c r="AI50" s="501"/>
      <c r="AJ50" s="209">
        <v>19</v>
      </c>
      <c r="AK50" s="213">
        <v>2992.1033027067269</v>
      </c>
      <c r="AL50" s="214">
        <f t="shared" si="50"/>
        <v>157.4791211950909</v>
      </c>
      <c r="AM50" s="211">
        <f t="shared" si="58"/>
        <v>3</v>
      </c>
      <c r="AN50" s="501"/>
      <c r="AO50" s="209">
        <v>19</v>
      </c>
      <c r="AP50" s="213">
        <v>2996.2866839688531</v>
      </c>
      <c r="AQ50" s="214">
        <f t="shared" si="51"/>
        <v>157.69929915625542</v>
      </c>
      <c r="AR50" s="211">
        <f t="shared" si="59"/>
        <v>3</v>
      </c>
      <c r="AS50" s="501"/>
      <c r="AT50" s="209">
        <v>19</v>
      </c>
      <c r="AU50" s="213">
        <v>2997.988562413726</v>
      </c>
      <c r="AV50" s="214">
        <f t="shared" si="52"/>
        <v>157.78887170598557</v>
      </c>
      <c r="AW50" s="211">
        <f t="shared" si="60"/>
        <v>3</v>
      </c>
      <c r="AX50" s="501"/>
    </row>
    <row r="51" spans="1:50" ht="14.25" hidden="1" customHeight="1" outlineLevel="1">
      <c r="A51" s="286"/>
      <c r="B51" s="460"/>
      <c r="C51" s="209">
        <v>5</v>
      </c>
      <c r="D51" s="212" t="s">
        <v>306</v>
      </c>
      <c r="E51" s="209">
        <v>19</v>
      </c>
      <c r="F51" s="209">
        <v>3600</v>
      </c>
      <c r="G51" s="214">
        <f t="shared" si="45"/>
        <v>189.47368421052633</v>
      </c>
      <c r="H51" s="501"/>
      <c r="I51" s="215">
        <f t="shared" si="53"/>
        <v>19</v>
      </c>
      <c r="J51" s="215">
        <f t="shared" si="53"/>
        <v>3000.0087430366543</v>
      </c>
      <c r="K51" s="216">
        <f t="shared" si="53"/>
        <v>157.89519700192918</v>
      </c>
      <c r="L51" s="502"/>
      <c r="M51" s="215">
        <f>RANK(K51, K$47:$K$61)</f>
        <v>2</v>
      </c>
      <c r="N51" s="460"/>
      <c r="O51" s="460"/>
      <c r="P51" s="209">
        <v>19</v>
      </c>
      <c r="Q51" s="213">
        <v>2998.8181221273771</v>
      </c>
      <c r="R51" s="214">
        <f t="shared" si="46"/>
        <v>157.83253274354615</v>
      </c>
      <c r="S51" s="211">
        <f t="shared" si="54"/>
        <v>2</v>
      </c>
      <c r="T51" s="501"/>
      <c r="U51" s="209">
        <v>19</v>
      </c>
      <c r="V51" s="213">
        <v>2999.2882562277555</v>
      </c>
      <c r="W51" s="214">
        <f t="shared" si="47"/>
        <v>157.85727664356608</v>
      </c>
      <c r="X51" s="211">
        <f t="shared" si="55"/>
        <v>2</v>
      </c>
      <c r="Y51" s="501"/>
      <c r="Z51" s="209">
        <v>19</v>
      </c>
      <c r="AA51" s="213">
        <v>2999.6270975761363</v>
      </c>
      <c r="AB51" s="214">
        <f t="shared" si="48"/>
        <v>157.87511039874403</v>
      </c>
      <c r="AC51" s="211">
        <f t="shared" si="56"/>
        <v>2</v>
      </c>
      <c r="AD51" s="501"/>
      <c r="AE51" s="209">
        <v>19</v>
      </c>
      <c r="AF51" s="213">
        <v>2999.4780339277963</v>
      </c>
      <c r="AG51" s="214">
        <f t="shared" si="49"/>
        <v>157.86726494356822</v>
      </c>
      <c r="AH51" s="211">
        <f t="shared" si="57"/>
        <v>2</v>
      </c>
      <c r="AI51" s="501"/>
      <c r="AJ51" s="209">
        <v>19</v>
      </c>
      <c r="AK51" s="213">
        <v>2999.2105263157873</v>
      </c>
      <c r="AL51" s="214">
        <f t="shared" si="50"/>
        <v>157.85318559556777</v>
      </c>
      <c r="AM51" s="211">
        <f t="shared" si="58"/>
        <v>2</v>
      </c>
      <c r="AN51" s="501"/>
      <c r="AO51" s="209">
        <v>19</v>
      </c>
      <c r="AP51" s="213">
        <v>3003.2876712328739</v>
      </c>
      <c r="AQ51" s="214">
        <f t="shared" si="51"/>
        <v>158.06777217015124</v>
      </c>
      <c r="AR51" s="211">
        <f t="shared" si="59"/>
        <v>2</v>
      </c>
      <c r="AS51" s="501"/>
      <c r="AT51" s="209">
        <v>19</v>
      </c>
      <c r="AU51" s="213">
        <v>3000.3514938488547</v>
      </c>
      <c r="AV51" s="214">
        <f t="shared" si="52"/>
        <v>157.91323651836078</v>
      </c>
      <c r="AW51" s="211">
        <f t="shared" si="60"/>
        <v>2</v>
      </c>
      <c r="AX51" s="501"/>
    </row>
    <row r="52" spans="1:50" ht="14.25" hidden="1" customHeight="1" outlineLevel="1">
      <c r="A52" s="286"/>
      <c r="B52" s="460"/>
      <c r="C52" s="209">
        <v>6</v>
      </c>
      <c r="D52" s="212" t="s">
        <v>307</v>
      </c>
      <c r="E52" s="209">
        <v>19</v>
      </c>
      <c r="F52" s="209">
        <v>3600</v>
      </c>
      <c r="G52" s="214">
        <f t="shared" si="45"/>
        <v>189.47368421052633</v>
      </c>
      <c r="H52" s="501"/>
      <c r="I52" s="215">
        <f t="shared" si="53"/>
        <v>19</v>
      </c>
      <c r="J52" s="215">
        <f t="shared" si="53"/>
        <v>2982.7052108136318</v>
      </c>
      <c r="K52" s="216">
        <f t="shared" si="53"/>
        <v>156.98448477966485</v>
      </c>
      <c r="L52" s="502"/>
      <c r="M52" s="215">
        <f>RANK(K52, K$47:$K$61)</f>
        <v>4</v>
      </c>
      <c r="N52" s="460"/>
      <c r="O52" s="460"/>
      <c r="P52" s="209">
        <v>19</v>
      </c>
      <c r="Q52" s="213">
        <v>2982.7355143870632</v>
      </c>
      <c r="R52" s="214">
        <f t="shared" si="46"/>
        <v>156.98607970458227</v>
      </c>
      <c r="S52" s="211">
        <f t="shared" si="54"/>
        <v>4</v>
      </c>
      <c r="T52" s="501"/>
      <c r="U52" s="209">
        <v>19</v>
      </c>
      <c r="V52" s="213">
        <v>2983.7618403247598</v>
      </c>
      <c r="W52" s="214">
        <f t="shared" si="47"/>
        <v>157.04009685919789</v>
      </c>
      <c r="X52" s="211">
        <f t="shared" si="55"/>
        <v>4</v>
      </c>
      <c r="Y52" s="501"/>
      <c r="Z52" s="209">
        <v>19</v>
      </c>
      <c r="AA52" s="213">
        <v>2980.7158509861215</v>
      </c>
      <c r="AB52" s="214">
        <f t="shared" si="48"/>
        <v>156.8797816308485</v>
      </c>
      <c r="AC52" s="211">
        <f t="shared" si="56"/>
        <v>4</v>
      </c>
      <c r="AD52" s="501"/>
      <c r="AE52" s="209">
        <v>19</v>
      </c>
      <c r="AF52" s="213">
        <v>2980.778032036616</v>
      </c>
      <c r="AG52" s="214">
        <f t="shared" si="49"/>
        <v>156.88305431771664</v>
      </c>
      <c r="AH52" s="211">
        <f t="shared" si="57"/>
        <v>4</v>
      </c>
      <c r="AI52" s="501"/>
      <c r="AJ52" s="209">
        <v>19</v>
      </c>
      <c r="AK52" s="213">
        <v>2979.9769850402713</v>
      </c>
      <c r="AL52" s="214">
        <f t="shared" si="50"/>
        <v>156.84089394948796</v>
      </c>
      <c r="AM52" s="211">
        <f t="shared" si="58"/>
        <v>4</v>
      </c>
      <c r="AN52" s="501"/>
      <c r="AO52" s="209">
        <v>19</v>
      </c>
      <c r="AP52" s="213">
        <v>2983.4862385321057</v>
      </c>
      <c r="AQ52" s="214">
        <f t="shared" si="51"/>
        <v>157.02559150168977</v>
      </c>
      <c r="AR52" s="211">
        <f t="shared" si="59"/>
        <v>4</v>
      </c>
      <c r="AS52" s="501"/>
      <c r="AT52" s="209">
        <v>19</v>
      </c>
      <c r="AU52" s="213">
        <v>2987.4820143884876</v>
      </c>
      <c r="AV52" s="214">
        <f t="shared" si="52"/>
        <v>157.23589549413092</v>
      </c>
      <c r="AW52" s="211">
        <f t="shared" si="60"/>
        <v>4</v>
      </c>
      <c r="AX52" s="501"/>
    </row>
    <row r="53" spans="1:50" ht="14.25" hidden="1" customHeight="1" outlineLevel="1">
      <c r="A53" s="286"/>
      <c r="B53" s="460"/>
      <c r="C53" s="209">
        <v>7</v>
      </c>
      <c r="D53" s="212" t="s">
        <v>308</v>
      </c>
      <c r="E53" s="209">
        <v>21</v>
      </c>
      <c r="F53" s="209">
        <v>3600</v>
      </c>
      <c r="G53" s="214">
        <f t="shared" si="45"/>
        <v>171.42857142857142</v>
      </c>
      <c r="H53" s="501"/>
      <c r="I53" s="215">
        <f t="shared" si="53"/>
        <v>21</v>
      </c>
      <c r="J53" s="215">
        <f t="shared" si="53"/>
        <v>2885.4758553478473</v>
      </c>
      <c r="K53" s="216">
        <f t="shared" si="53"/>
        <v>137.4036121594213</v>
      </c>
      <c r="L53" s="502"/>
      <c r="M53" s="215">
        <f>RANK(K53, K$47:$K$61)</f>
        <v>10</v>
      </c>
      <c r="N53" s="460"/>
      <c r="O53" s="460"/>
      <c r="P53" s="209">
        <v>21</v>
      </c>
      <c r="Q53" s="213">
        <v>2882.9268292683005</v>
      </c>
      <c r="R53" s="214">
        <f t="shared" si="46"/>
        <v>137.28222996515717</v>
      </c>
      <c r="S53" s="211">
        <f t="shared" si="54"/>
        <v>9</v>
      </c>
      <c r="T53" s="501"/>
      <c r="U53" s="209">
        <v>21</v>
      </c>
      <c r="V53" s="213">
        <v>2886.2068965517242</v>
      </c>
      <c r="W53" s="214">
        <f t="shared" si="47"/>
        <v>137.4384236453202</v>
      </c>
      <c r="X53" s="211">
        <f t="shared" si="55"/>
        <v>10</v>
      </c>
      <c r="Y53" s="501"/>
      <c r="Z53" s="209">
        <v>21</v>
      </c>
      <c r="AA53" s="213">
        <v>2885.3333333333335</v>
      </c>
      <c r="AB53" s="214">
        <f t="shared" si="48"/>
        <v>137.39682539682539</v>
      </c>
      <c r="AC53" s="211">
        <f t="shared" si="56"/>
        <v>10</v>
      </c>
      <c r="AD53" s="501"/>
      <c r="AE53" s="209">
        <v>21</v>
      </c>
      <c r="AF53" s="213">
        <v>2885.2941176470622</v>
      </c>
      <c r="AG53" s="214">
        <f t="shared" si="49"/>
        <v>137.39495798319345</v>
      </c>
      <c r="AH53" s="211">
        <f t="shared" si="57"/>
        <v>10</v>
      </c>
      <c r="AI53" s="501"/>
      <c r="AJ53" s="209">
        <v>21</v>
      </c>
      <c r="AK53" s="213">
        <v>2884.1498559077818</v>
      </c>
      <c r="AL53" s="214">
        <f t="shared" si="50"/>
        <v>137.34046932894199</v>
      </c>
      <c r="AM53" s="211">
        <f t="shared" si="58"/>
        <v>10</v>
      </c>
      <c r="AN53" s="501"/>
      <c r="AO53" s="209">
        <v>21</v>
      </c>
      <c r="AP53" s="213">
        <v>2888.9440993788812</v>
      </c>
      <c r="AQ53" s="214">
        <f t="shared" si="51"/>
        <v>137.5687666370896</v>
      </c>
      <c r="AR53" s="211">
        <f t="shared" si="59"/>
        <v>8</v>
      </c>
      <c r="AS53" s="501"/>
      <c r="AT53" s="209"/>
      <c r="AU53" s="213"/>
      <c r="AV53" s="214"/>
      <c r="AW53" s="211"/>
      <c r="AX53" s="501"/>
    </row>
    <row r="54" spans="1:50" ht="14.25" hidden="1" customHeight="1" outlineLevel="1">
      <c r="A54" s="286"/>
      <c r="B54" s="460"/>
      <c r="C54" s="209">
        <v>8</v>
      </c>
      <c r="D54" s="212" t="s">
        <v>303</v>
      </c>
      <c r="E54" s="209">
        <v>22</v>
      </c>
      <c r="F54" s="209">
        <v>3600</v>
      </c>
      <c r="G54" s="214">
        <f t="shared" si="45"/>
        <v>163.63636363636363</v>
      </c>
      <c r="H54" s="501"/>
      <c r="I54" s="215">
        <f t="shared" si="53"/>
        <v>22</v>
      </c>
      <c r="J54" s="215">
        <f t="shared" si="53"/>
        <v>3131.5754444188387</v>
      </c>
      <c r="K54" s="216">
        <f t="shared" si="53"/>
        <v>142.34433838267449</v>
      </c>
      <c r="L54" s="502"/>
      <c r="M54" s="215">
        <f>RANK(K54, K$47:$K$61)</f>
        <v>9</v>
      </c>
      <c r="N54" s="460"/>
      <c r="O54" s="460"/>
      <c r="P54" s="209">
        <v>22</v>
      </c>
      <c r="Q54" s="213">
        <v>3133.000712758349</v>
      </c>
      <c r="R54" s="214">
        <f t="shared" si="46"/>
        <v>142.40912330719769</v>
      </c>
      <c r="S54" s="211">
        <f t="shared" si="54"/>
        <v>8</v>
      </c>
      <c r="T54" s="501"/>
      <c r="U54" s="209">
        <v>22</v>
      </c>
      <c r="V54" s="213">
        <v>3132.8804347826226</v>
      </c>
      <c r="W54" s="214">
        <f t="shared" si="47"/>
        <v>142.40365612648284</v>
      </c>
      <c r="X54" s="211">
        <f t="shared" si="55"/>
        <v>9</v>
      </c>
      <c r="Y54" s="501"/>
      <c r="Z54" s="209">
        <v>22</v>
      </c>
      <c r="AA54" s="213">
        <v>3130.7535641547861</v>
      </c>
      <c r="AB54" s="214">
        <f t="shared" si="48"/>
        <v>142.30698018885391</v>
      </c>
      <c r="AC54" s="211">
        <f t="shared" si="56"/>
        <v>9</v>
      </c>
      <c r="AD54" s="501"/>
      <c r="AE54" s="209">
        <v>22</v>
      </c>
      <c r="AF54" s="213">
        <v>3131.0452418096593</v>
      </c>
      <c r="AG54" s="214">
        <f t="shared" si="49"/>
        <v>142.32023826407541</v>
      </c>
      <c r="AH54" s="211">
        <f t="shared" si="57"/>
        <v>9</v>
      </c>
      <c r="AI54" s="501"/>
      <c r="AJ54" s="209">
        <v>22</v>
      </c>
      <c r="AK54" s="213">
        <v>3130.1972685887786</v>
      </c>
      <c r="AL54" s="214">
        <f t="shared" si="50"/>
        <v>142.28169402676266</v>
      </c>
      <c r="AM54" s="211">
        <f t="shared" si="58"/>
        <v>9</v>
      </c>
      <c r="AN54" s="501"/>
      <c r="AO54" s="209"/>
      <c r="AP54" s="213"/>
      <c r="AQ54" s="214"/>
      <c r="AR54" s="211"/>
      <c r="AS54" s="501"/>
      <c r="AT54" s="209"/>
      <c r="AU54" s="213"/>
      <c r="AV54" s="214"/>
      <c r="AW54" s="211"/>
      <c r="AX54" s="501"/>
    </row>
    <row r="55" spans="1:50" ht="14.25" hidden="1" customHeight="1" outlineLevel="1">
      <c r="A55" s="286"/>
      <c r="B55" s="460"/>
      <c r="C55" s="209">
        <v>9</v>
      </c>
      <c r="D55" s="212" t="s">
        <v>297</v>
      </c>
      <c r="E55" s="209">
        <v>21</v>
      </c>
      <c r="F55" s="209">
        <v>3600</v>
      </c>
      <c r="G55" s="214">
        <f t="shared" si="45"/>
        <v>171.42857142857142</v>
      </c>
      <c r="H55" s="501"/>
      <c r="I55" s="215">
        <f t="shared" si="53"/>
        <v>21</v>
      </c>
      <c r="J55" s="215">
        <f t="shared" si="53"/>
        <v>3168.3574852320758</v>
      </c>
      <c r="K55" s="216">
        <f t="shared" si="53"/>
        <v>150.87416596343218</v>
      </c>
      <c r="L55" s="502"/>
      <c r="M55" s="215">
        <f>RANK(K55, K$47:$K$61)</f>
        <v>5</v>
      </c>
      <c r="N55" s="460"/>
      <c r="O55" s="460"/>
      <c r="P55" s="209"/>
      <c r="Q55" s="213"/>
      <c r="R55" s="214"/>
      <c r="S55" s="211"/>
      <c r="T55" s="501"/>
      <c r="U55" s="209">
        <v>21</v>
      </c>
      <c r="V55" s="213">
        <v>3166.8224299065341</v>
      </c>
      <c r="W55" s="214">
        <f t="shared" si="47"/>
        <v>150.80106809078734</v>
      </c>
      <c r="X55" s="211">
        <f t="shared" si="55"/>
        <v>5</v>
      </c>
      <c r="Y55" s="501"/>
      <c r="Z55" s="209">
        <v>21</v>
      </c>
      <c r="AA55" s="213">
        <v>3166.8012108980734</v>
      </c>
      <c r="AB55" s="214">
        <f t="shared" si="48"/>
        <v>150.80005766181301</v>
      </c>
      <c r="AC55" s="211">
        <f t="shared" si="56"/>
        <v>6</v>
      </c>
      <c r="AD55" s="501"/>
      <c r="AE55" s="209">
        <v>21</v>
      </c>
      <c r="AF55" s="213">
        <v>3167.1428571428501</v>
      </c>
      <c r="AG55" s="214">
        <f t="shared" si="49"/>
        <v>150.81632653061192</v>
      </c>
      <c r="AH55" s="211">
        <f t="shared" si="57"/>
        <v>6</v>
      </c>
      <c r="AI55" s="501"/>
      <c r="AJ55" s="209">
        <v>21</v>
      </c>
      <c r="AK55" s="213">
        <v>3166.3024726854528</v>
      </c>
      <c r="AL55" s="214">
        <f t="shared" si="50"/>
        <v>150.77630822311681</v>
      </c>
      <c r="AM55" s="211">
        <f t="shared" si="58"/>
        <v>5</v>
      </c>
      <c r="AN55" s="501"/>
      <c r="AO55" s="209"/>
      <c r="AP55" s="213"/>
      <c r="AQ55" s="214"/>
      <c r="AR55" s="211"/>
      <c r="AS55" s="501"/>
      <c r="AT55" s="209">
        <v>21</v>
      </c>
      <c r="AU55" s="213">
        <v>3174.718455527468</v>
      </c>
      <c r="AV55" s="214">
        <f t="shared" si="52"/>
        <v>151.1770693108318</v>
      </c>
      <c r="AW55" s="211">
        <f t="shared" si="60"/>
        <v>5</v>
      </c>
      <c r="AX55" s="501"/>
    </row>
    <row r="56" spans="1:50" ht="14.25" hidden="1" customHeight="1" outlineLevel="1">
      <c r="A56" s="286"/>
      <c r="B56" s="460"/>
      <c r="C56" s="209">
        <v>10</v>
      </c>
      <c r="D56" s="212" t="s">
        <v>310</v>
      </c>
      <c r="E56" s="209">
        <v>21</v>
      </c>
      <c r="F56" s="209">
        <v>3600</v>
      </c>
      <c r="G56" s="214">
        <f t="shared" si="45"/>
        <v>171.42857142857142</v>
      </c>
      <c r="H56" s="501"/>
      <c r="I56" s="215">
        <f t="shared" si="53"/>
        <v>21</v>
      </c>
      <c r="J56" s="215">
        <f t="shared" si="53"/>
        <v>2993.2727655767608</v>
      </c>
      <c r="K56" s="216">
        <f t="shared" si="53"/>
        <v>142.53679836079812</v>
      </c>
      <c r="L56" s="502"/>
      <c r="M56" s="215">
        <f>RANK(K56, K$47:$K$61)</f>
        <v>8</v>
      </c>
      <c r="N56" s="460"/>
      <c r="O56" s="460"/>
      <c r="P56" s="209">
        <v>21</v>
      </c>
      <c r="Q56" s="213">
        <v>2992.5133689839586</v>
      </c>
      <c r="R56" s="214">
        <f t="shared" si="46"/>
        <v>142.50063661828375</v>
      </c>
      <c r="S56" s="211">
        <f t="shared" si="54"/>
        <v>7</v>
      </c>
      <c r="T56" s="501"/>
      <c r="U56" s="209">
        <v>21</v>
      </c>
      <c r="V56" s="213">
        <v>2993.2915189528248</v>
      </c>
      <c r="W56" s="214">
        <f t="shared" si="47"/>
        <v>142.53769137870594</v>
      </c>
      <c r="X56" s="211">
        <f t="shared" si="55"/>
        <v>8</v>
      </c>
      <c r="Y56" s="501"/>
      <c r="Z56" s="209">
        <v>21</v>
      </c>
      <c r="AA56" s="213">
        <v>2991.7718047174981</v>
      </c>
      <c r="AB56" s="214">
        <f t="shared" si="48"/>
        <v>142.46532403416657</v>
      </c>
      <c r="AC56" s="211">
        <f t="shared" si="56"/>
        <v>8</v>
      </c>
      <c r="AD56" s="501"/>
      <c r="AE56" s="209">
        <v>21</v>
      </c>
      <c r="AF56" s="213">
        <v>2991.6811091854406</v>
      </c>
      <c r="AG56" s="214">
        <f t="shared" si="49"/>
        <v>142.4610051993067</v>
      </c>
      <c r="AH56" s="211">
        <f t="shared" si="57"/>
        <v>8</v>
      </c>
      <c r="AI56" s="501"/>
      <c r="AJ56" s="209">
        <v>21</v>
      </c>
      <c r="AK56" s="213">
        <v>2991.8918918918912</v>
      </c>
      <c r="AL56" s="214">
        <f t="shared" si="50"/>
        <v>142.47104247104244</v>
      </c>
      <c r="AM56" s="211">
        <f t="shared" si="58"/>
        <v>8</v>
      </c>
      <c r="AN56" s="501"/>
      <c r="AO56" s="209">
        <v>21</v>
      </c>
      <c r="AP56" s="213">
        <v>2995.6812339331641</v>
      </c>
      <c r="AQ56" s="214">
        <f t="shared" si="51"/>
        <v>142.65148733015067</v>
      </c>
      <c r="AR56" s="211">
        <f t="shared" si="59"/>
        <v>7</v>
      </c>
      <c r="AS56" s="501"/>
      <c r="AT56" s="209">
        <v>21</v>
      </c>
      <c r="AU56" s="213">
        <v>2996.078431372548</v>
      </c>
      <c r="AV56" s="214">
        <f t="shared" si="52"/>
        <v>142.67040149393085</v>
      </c>
      <c r="AW56" s="211">
        <f t="shared" si="60"/>
        <v>8</v>
      </c>
      <c r="AX56" s="501"/>
    </row>
    <row r="57" spans="1:50" ht="14.25" hidden="1" customHeight="1" outlineLevel="1">
      <c r="A57" s="286"/>
      <c r="B57" s="460"/>
      <c r="C57" s="209">
        <v>11</v>
      </c>
      <c r="D57" s="212" t="s">
        <v>311</v>
      </c>
      <c r="E57" s="209">
        <v>17</v>
      </c>
      <c r="F57" s="209">
        <v>2000</v>
      </c>
      <c r="G57" s="214">
        <f t="shared" si="45"/>
        <v>117.64705882352941</v>
      </c>
      <c r="H57" s="501"/>
      <c r="I57" s="215">
        <f>AVERAGE(P57,U57,Z57,AE57,AJ57,AO57,AT57)</f>
        <v>17</v>
      </c>
      <c r="J57" s="215">
        <f t="shared" si="53"/>
        <v>1760.7482548883536</v>
      </c>
      <c r="K57" s="216">
        <f t="shared" si="53"/>
        <v>103.57342675813844</v>
      </c>
      <c r="L57" s="502"/>
      <c r="M57" s="215">
        <f>RANK(K57, K$47:$K$61)</f>
        <v>11</v>
      </c>
      <c r="N57" s="460"/>
      <c r="O57" s="460"/>
      <c r="P57" s="209">
        <v>17</v>
      </c>
      <c r="Q57" s="213">
        <v>1760.4278074866306</v>
      </c>
      <c r="R57" s="214">
        <f t="shared" si="46"/>
        <v>103.55457691097827</v>
      </c>
      <c r="S57" s="211">
        <f t="shared" si="54"/>
        <v>10</v>
      </c>
      <c r="T57" s="501"/>
      <c r="U57" s="209"/>
      <c r="V57" s="213"/>
      <c r="W57" s="214"/>
      <c r="X57" s="211"/>
      <c r="Y57" s="501"/>
      <c r="Z57" s="209"/>
      <c r="AA57" s="213"/>
      <c r="AB57" s="214"/>
      <c r="AC57" s="211"/>
      <c r="AD57" s="501"/>
      <c r="AE57" s="209"/>
      <c r="AF57" s="213"/>
      <c r="AG57" s="214"/>
      <c r="AH57" s="211"/>
      <c r="AI57" s="501"/>
      <c r="AJ57" s="209"/>
      <c r="AK57" s="213"/>
      <c r="AL57" s="214"/>
      <c r="AM57" s="211"/>
      <c r="AN57" s="501"/>
      <c r="AO57" s="209">
        <v>17</v>
      </c>
      <c r="AP57" s="213">
        <v>1761.0687022900763</v>
      </c>
      <c r="AQ57" s="214">
        <f t="shared" si="51"/>
        <v>103.59227660529861</v>
      </c>
      <c r="AR57" s="211">
        <f t="shared" si="59"/>
        <v>9</v>
      </c>
      <c r="AS57" s="501"/>
      <c r="AT57" s="209"/>
      <c r="AU57" s="213"/>
      <c r="AV57" s="214"/>
      <c r="AW57" s="211"/>
      <c r="AX57" s="501"/>
    </row>
    <row r="58" spans="1:50" ht="14.25" hidden="1" customHeight="1" outlineLevel="1">
      <c r="A58" s="286"/>
      <c r="B58" s="460"/>
      <c r="C58" s="209">
        <v>12</v>
      </c>
      <c r="D58" s="212"/>
      <c r="E58" s="209"/>
      <c r="F58" s="209"/>
      <c r="G58" s="209"/>
      <c r="H58" s="501"/>
      <c r="I58" s="215"/>
      <c r="J58" s="215"/>
      <c r="K58" s="216"/>
      <c r="L58" s="502"/>
      <c r="M58" s="215"/>
      <c r="N58" s="460"/>
      <c r="O58" s="460"/>
      <c r="P58" s="209"/>
      <c r="Q58" s="213"/>
      <c r="R58" s="214"/>
      <c r="S58" s="211"/>
      <c r="T58" s="501"/>
      <c r="U58" s="209"/>
      <c r="V58" s="213"/>
      <c r="W58" s="214"/>
      <c r="X58" s="211"/>
      <c r="Y58" s="501"/>
      <c r="Z58" s="209"/>
      <c r="AA58" s="213"/>
      <c r="AB58" s="214"/>
      <c r="AC58" s="211"/>
      <c r="AD58" s="501"/>
      <c r="AE58" s="209"/>
      <c r="AF58" s="213"/>
      <c r="AG58" s="214"/>
      <c r="AH58" s="211"/>
      <c r="AI58" s="501"/>
      <c r="AJ58" s="209"/>
      <c r="AK58" s="213"/>
      <c r="AL58" s="214"/>
      <c r="AM58" s="211"/>
      <c r="AN58" s="501"/>
      <c r="AO58" s="209"/>
      <c r="AP58" s="213"/>
      <c r="AQ58" s="214"/>
      <c r="AR58" s="211"/>
      <c r="AS58" s="501"/>
      <c r="AT58" s="209"/>
      <c r="AU58" s="213"/>
      <c r="AV58" s="214"/>
      <c r="AW58" s="211"/>
      <c r="AX58" s="501"/>
    </row>
    <row r="59" spans="1:50" ht="14.25" hidden="1" customHeight="1" outlineLevel="1">
      <c r="B59" s="460"/>
      <c r="C59" s="209">
        <v>13</v>
      </c>
      <c r="D59" s="212"/>
      <c r="E59" s="209"/>
      <c r="F59" s="209"/>
      <c r="G59" s="209"/>
      <c r="H59" s="501"/>
      <c r="I59" s="215"/>
      <c r="J59" s="215"/>
      <c r="K59" s="216"/>
      <c r="L59" s="502"/>
      <c r="M59" s="215"/>
      <c r="N59" s="460"/>
      <c r="O59" s="460"/>
      <c r="P59" s="209"/>
      <c r="Q59" s="213"/>
      <c r="R59" s="214"/>
      <c r="S59" s="211"/>
      <c r="T59" s="501"/>
      <c r="U59" s="209"/>
      <c r="V59" s="213"/>
      <c r="W59" s="214"/>
      <c r="X59" s="211"/>
      <c r="Y59" s="501"/>
      <c r="Z59" s="209"/>
      <c r="AA59" s="213"/>
      <c r="AB59" s="214"/>
      <c r="AC59" s="211"/>
      <c r="AD59" s="501"/>
      <c r="AE59" s="209"/>
      <c r="AF59" s="213"/>
      <c r="AG59" s="214"/>
      <c r="AH59" s="211"/>
      <c r="AI59" s="501"/>
      <c r="AJ59" s="209"/>
      <c r="AK59" s="213"/>
      <c r="AL59" s="214"/>
      <c r="AM59" s="211"/>
      <c r="AN59" s="501"/>
      <c r="AO59" s="209"/>
      <c r="AP59" s="213"/>
      <c r="AQ59" s="214"/>
      <c r="AR59" s="211"/>
      <c r="AS59" s="501"/>
      <c r="AT59" s="209"/>
      <c r="AU59" s="213"/>
      <c r="AV59" s="214"/>
      <c r="AW59" s="211"/>
      <c r="AX59" s="501"/>
    </row>
    <row r="60" spans="1:50" ht="14.25" hidden="1" customHeight="1" outlineLevel="1">
      <c r="B60" s="460"/>
      <c r="C60" s="209">
        <v>14</v>
      </c>
      <c r="D60" s="212"/>
      <c r="E60" s="209"/>
      <c r="F60" s="209"/>
      <c r="G60" s="209"/>
      <c r="H60" s="501"/>
      <c r="I60" s="215"/>
      <c r="J60" s="215"/>
      <c r="K60" s="216"/>
      <c r="L60" s="502"/>
      <c r="M60" s="215"/>
      <c r="N60" s="460"/>
      <c r="O60" s="460"/>
      <c r="P60" s="209"/>
      <c r="Q60" s="213"/>
      <c r="R60" s="214"/>
      <c r="S60" s="211"/>
      <c r="T60" s="501"/>
      <c r="U60" s="209"/>
      <c r="V60" s="213"/>
      <c r="W60" s="214"/>
      <c r="X60" s="211"/>
      <c r="Y60" s="501"/>
      <c r="Z60" s="209"/>
      <c r="AA60" s="213"/>
      <c r="AB60" s="214"/>
      <c r="AC60" s="211"/>
      <c r="AD60" s="501"/>
      <c r="AE60" s="209"/>
      <c r="AF60" s="213"/>
      <c r="AG60" s="214"/>
      <c r="AH60" s="211"/>
      <c r="AI60" s="501"/>
      <c r="AJ60" s="209"/>
      <c r="AK60" s="213"/>
      <c r="AL60" s="214"/>
      <c r="AM60" s="211"/>
      <c r="AN60" s="501"/>
      <c r="AO60" s="209"/>
      <c r="AP60" s="213"/>
      <c r="AQ60" s="214"/>
      <c r="AR60" s="211"/>
      <c r="AS60" s="501"/>
      <c r="AT60" s="209"/>
      <c r="AU60" s="213"/>
      <c r="AV60" s="214"/>
      <c r="AW60" s="211"/>
      <c r="AX60" s="501"/>
    </row>
    <row r="61" spans="1:50" ht="14.25" hidden="1" customHeight="1" outlineLevel="1">
      <c r="B61" s="460"/>
      <c r="C61" s="209">
        <v>15</v>
      </c>
      <c r="D61" s="212"/>
      <c r="E61" s="209"/>
      <c r="F61" s="209"/>
      <c r="G61" s="209"/>
      <c r="H61" s="501"/>
      <c r="I61" s="215"/>
      <c r="J61" s="215"/>
      <c r="K61" s="216"/>
      <c r="L61" s="502"/>
      <c r="M61" s="215"/>
      <c r="N61" s="460"/>
      <c r="O61" s="460"/>
      <c r="P61" s="209"/>
      <c r="Q61" s="213"/>
      <c r="R61" s="214"/>
      <c r="S61" s="211"/>
      <c r="T61" s="501"/>
      <c r="U61" s="209"/>
      <c r="V61" s="213"/>
      <c r="W61" s="214"/>
      <c r="X61" s="211"/>
      <c r="Y61" s="501"/>
      <c r="Z61" s="209"/>
      <c r="AA61" s="213"/>
      <c r="AB61" s="214"/>
      <c r="AC61" s="211"/>
      <c r="AD61" s="501"/>
      <c r="AE61" s="209"/>
      <c r="AF61" s="213"/>
      <c r="AG61" s="214"/>
      <c r="AH61" s="211"/>
      <c r="AI61" s="501"/>
      <c r="AJ61" s="209"/>
      <c r="AK61" s="213"/>
      <c r="AL61" s="214"/>
      <c r="AM61" s="211"/>
      <c r="AN61" s="501"/>
      <c r="AO61" s="209"/>
      <c r="AP61" s="213"/>
      <c r="AQ61" s="214"/>
      <c r="AR61" s="211"/>
      <c r="AS61" s="501"/>
      <c r="AT61" s="209"/>
      <c r="AU61" s="213"/>
      <c r="AV61" s="214"/>
      <c r="AW61" s="211"/>
      <c r="AX61" s="501"/>
    </row>
    <row r="62" spans="1:50" ht="14.25" hidden="1" customHeight="1" outlineLevel="1" collapsed="1">
      <c r="B62" s="552" t="s">
        <v>200</v>
      </c>
      <c r="C62" s="503"/>
      <c r="D62" s="503"/>
      <c r="E62" s="503"/>
      <c r="F62" s="503"/>
      <c r="G62" s="503"/>
      <c r="H62" s="503"/>
      <c r="I62" s="503"/>
      <c r="J62" s="503"/>
      <c r="K62" s="503"/>
      <c r="L62" s="503"/>
      <c r="M62" s="504"/>
      <c r="N62" s="521" t="s">
        <v>128</v>
      </c>
      <c r="O62" s="521" t="s">
        <v>77</v>
      </c>
      <c r="P62" s="559">
        <v>45888</v>
      </c>
      <c r="Q62" s="560"/>
      <c r="R62" s="560"/>
      <c r="S62" s="560"/>
      <c r="T62" s="560"/>
      <c r="U62" s="561">
        <f>P62+1</f>
        <v>45889</v>
      </c>
      <c r="V62" s="562"/>
      <c r="W62" s="562"/>
      <c r="X62" s="562"/>
      <c r="Y62" s="562"/>
      <c r="Z62" s="559">
        <f t="shared" ref="Z62" si="61">U62+1</f>
        <v>45890</v>
      </c>
      <c r="AA62" s="560"/>
      <c r="AB62" s="560"/>
      <c r="AC62" s="560"/>
      <c r="AD62" s="560"/>
      <c r="AE62" s="561">
        <f t="shared" ref="AE62" si="62">Z62+1</f>
        <v>45891</v>
      </c>
      <c r="AF62" s="562"/>
      <c r="AG62" s="562"/>
      <c r="AH62" s="562"/>
      <c r="AI62" s="562"/>
      <c r="AJ62" s="563">
        <f t="shared" ref="AJ62" si="63">AE62+1</f>
        <v>45892</v>
      </c>
      <c r="AK62" s="564"/>
      <c r="AL62" s="564"/>
      <c r="AM62" s="564"/>
      <c r="AN62" s="565"/>
      <c r="AO62" s="561">
        <f t="shared" ref="AO62" si="64">AJ62+1</f>
        <v>45893</v>
      </c>
      <c r="AP62" s="562"/>
      <c r="AQ62" s="562"/>
      <c r="AR62" s="562"/>
      <c r="AS62" s="562"/>
      <c r="AT62" s="563">
        <f t="shared" ref="AT62" si="65">AO62+1</f>
        <v>45894</v>
      </c>
      <c r="AU62" s="564"/>
      <c r="AV62" s="564"/>
      <c r="AW62" s="564"/>
      <c r="AX62" s="565"/>
    </row>
    <row r="63" spans="1:50" ht="14.25" hidden="1" customHeight="1" outlineLevel="1">
      <c r="B63" s="505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6"/>
      <c r="N63" s="523"/>
      <c r="O63" s="523"/>
      <c r="P63" s="566">
        <f>P62</f>
        <v>45888</v>
      </c>
      <c r="Q63" s="566"/>
      <c r="R63" s="566"/>
      <c r="S63" s="566"/>
      <c r="T63" s="566"/>
      <c r="U63" s="567">
        <f>U62</f>
        <v>45889</v>
      </c>
      <c r="V63" s="567"/>
      <c r="W63" s="567"/>
      <c r="X63" s="567"/>
      <c r="Y63" s="567"/>
      <c r="Z63" s="566">
        <f t="shared" ref="Z63" si="66">Z62</f>
        <v>45890</v>
      </c>
      <c r="AA63" s="566"/>
      <c r="AB63" s="566"/>
      <c r="AC63" s="566"/>
      <c r="AD63" s="566"/>
      <c r="AE63" s="567">
        <f t="shared" ref="AE63" si="67">AE62</f>
        <v>45891</v>
      </c>
      <c r="AF63" s="567"/>
      <c r="AG63" s="567"/>
      <c r="AH63" s="567"/>
      <c r="AI63" s="567"/>
      <c r="AJ63" s="568">
        <f t="shared" ref="AJ63" si="68">AJ62</f>
        <v>45892</v>
      </c>
      <c r="AK63" s="569"/>
      <c r="AL63" s="569"/>
      <c r="AM63" s="569"/>
      <c r="AN63" s="570"/>
      <c r="AO63" s="567">
        <f t="shared" ref="AO63" si="69">AO62</f>
        <v>45893</v>
      </c>
      <c r="AP63" s="567"/>
      <c r="AQ63" s="567"/>
      <c r="AR63" s="567"/>
      <c r="AS63" s="567"/>
      <c r="AT63" s="568">
        <f t="shared" ref="AT63" si="70">AT62</f>
        <v>45894</v>
      </c>
      <c r="AU63" s="569"/>
      <c r="AV63" s="569"/>
      <c r="AW63" s="569"/>
      <c r="AX63" s="570"/>
    </row>
    <row r="64" spans="1:50" ht="14.25" hidden="1" customHeight="1" outlineLevel="1">
      <c r="B64" s="460" t="s">
        <v>129</v>
      </c>
      <c r="C64" s="460" t="s">
        <v>130</v>
      </c>
      <c r="D64" s="460"/>
      <c r="E64" s="460" t="s">
        <v>131</v>
      </c>
      <c r="F64" s="460"/>
      <c r="G64" s="460"/>
      <c r="H64" s="460" t="s">
        <v>132</v>
      </c>
      <c r="I64" s="499" t="s">
        <v>133</v>
      </c>
      <c r="J64" s="499"/>
      <c r="K64" s="499"/>
      <c r="L64" s="499" t="s">
        <v>132</v>
      </c>
      <c r="M64" s="499" t="s">
        <v>134</v>
      </c>
      <c r="N64" s="460"/>
      <c r="O64" s="460" t="s">
        <v>135</v>
      </c>
      <c r="P64" s="460" t="s">
        <v>136</v>
      </c>
      <c r="Q64" s="460"/>
      <c r="R64" s="460"/>
      <c r="S64" s="460"/>
      <c r="T64" s="460" t="s">
        <v>132</v>
      </c>
      <c r="U64" s="460" t="s">
        <v>136</v>
      </c>
      <c r="V64" s="460"/>
      <c r="W64" s="460"/>
      <c r="X64" s="460"/>
      <c r="Y64" s="460" t="s">
        <v>132</v>
      </c>
      <c r="Z64" s="460" t="s">
        <v>136</v>
      </c>
      <c r="AA64" s="460"/>
      <c r="AB64" s="460"/>
      <c r="AC64" s="460"/>
      <c r="AD64" s="460" t="s">
        <v>132</v>
      </c>
      <c r="AE64" s="460" t="s">
        <v>136</v>
      </c>
      <c r="AF64" s="460"/>
      <c r="AG64" s="460"/>
      <c r="AH64" s="460"/>
      <c r="AI64" s="460" t="s">
        <v>132</v>
      </c>
      <c r="AJ64" s="460" t="s">
        <v>136</v>
      </c>
      <c r="AK64" s="460"/>
      <c r="AL64" s="460"/>
      <c r="AM64" s="460"/>
      <c r="AN64" s="460" t="s">
        <v>132</v>
      </c>
      <c r="AO64" s="460" t="s">
        <v>136</v>
      </c>
      <c r="AP64" s="460"/>
      <c r="AQ64" s="460"/>
      <c r="AR64" s="460"/>
      <c r="AS64" s="460" t="s">
        <v>132</v>
      </c>
      <c r="AT64" s="460" t="s">
        <v>136</v>
      </c>
      <c r="AU64" s="460"/>
      <c r="AV64" s="460"/>
      <c r="AW64" s="460"/>
      <c r="AX64" s="460" t="s">
        <v>132</v>
      </c>
    </row>
    <row r="65" spans="2:50" ht="14.25" hidden="1" customHeight="1" outlineLevel="1">
      <c r="B65" s="460"/>
      <c r="C65" s="460"/>
      <c r="D65" s="460"/>
      <c r="E65" s="460" t="s">
        <v>137</v>
      </c>
      <c r="F65" s="460"/>
      <c r="G65" s="460"/>
      <c r="H65" s="460"/>
      <c r="I65" s="499" t="s">
        <v>137</v>
      </c>
      <c r="J65" s="499"/>
      <c r="K65" s="499"/>
      <c r="L65" s="499"/>
      <c r="M65" s="499"/>
      <c r="N65" s="460"/>
      <c r="O65" s="460"/>
      <c r="P65" s="460" t="s">
        <v>138</v>
      </c>
      <c r="Q65" s="460"/>
      <c r="R65" s="460"/>
      <c r="S65" s="460"/>
      <c r="T65" s="460"/>
      <c r="U65" s="460" t="s">
        <v>138</v>
      </c>
      <c r="V65" s="460"/>
      <c r="W65" s="460"/>
      <c r="X65" s="460"/>
      <c r="Y65" s="460"/>
      <c r="Z65" s="460" t="s">
        <v>138</v>
      </c>
      <c r="AA65" s="460"/>
      <c r="AB65" s="460"/>
      <c r="AC65" s="460"/>
      <c r="AD65" s="460"/>
      <c r="AE65" s="460" t="s">
        <v>138</v>
      </c>
      <c r="AF65" s="460"/>
      <c r="AG65" s="460"/>
      <c r="AH65" s="460"/>
      <c r="AI65" s="460"/>
      <c r="AJ65" s="460" t="s">
        <v>138</v>
      </c>
      <c r="AK65" s="460"/>
      <c r="AL65" s="460"/>
      <c r="AM65" s="460"/>
      <c r="AN65" s="460"/>
      <c r="AO65" s="460" t="s">
        <v>138</v>
      </c>
      <c r="AP65" s="460"/>
      <c r="AQ65" s="460"/>
      <c r="AR65" s="460"/>
      <c r="AS65" s="460"/>
      <c r="AT65" s="460" t="s">
        <v>138</v>
      </c>
      <c r="AU65" s="460"/>
      <c r="AV65" s="460"/>
      <c r="AW65" s="460"/>
      <c r="AX65" s="460"/>
    </row>
    <row r="66" spans="2:50" ht="14.25" hidden="1" customHeight="1" outlineLevel="1">
      <c r="B66" s="460"/>
      <c r="C66" s="460"/>
      <c r="D66" s="460"/>
      <c r="E66" s="209" t="s">
        <v>139</v>
      </c>
      <c r="F66" s="209" t="s">
        <v>140</v>
      </c>
      <c r="G66" s="209" t="s">
        <v>141</v>
      </c>
      <c r="H66" s="460"/>
      <c r="I66" s="210" t="s">
        <v>139</v>
      </c>
      <c r="J66" s="210" t="s">
        <v>140</v>
      </c>
      <c r="K66" s="210" t="s">
        <v>141</v>
      </c>
      <c r="L66" s="499"/>
      <c r="M66" s="499"/>
      <c r="N66" s="460"/>
      <c r="O66" s="460"/>
      <c r="P66" s="209" t="s">
        <v>139</v>
      </c>
      <c r="Q66" s="209" t="s">
        <v>140</v>
      </c>
      <c r="R66" s="209" t="s">
        <v>141</v>
      </c>
      <c r="S66" s="211" t="s">
        <v>134</v>
      </c>
      <c r="T66" s="460"/>
      <c r="U66" s="209" t="s">
        <v>139</v>
      </c>
      <c r="V66" s="209" t="s">
        <v>140</v>
      </c>
      <c r="W66" s="209" t="s">
        <v>141</v>
      </c>
      <c r="X66" s="211" t="s">
        <v>134</v>
      </c>
      <c r="Y66" s="460"/>
      <c r="Z66" s="209" t="s">
        <v>139</v>
      </c>
      <c r="AA66" s="209" t="s">
        <v>140</v>
      </c>
      <c r="AB66" s="209" t="s">
        <v>141</v>
      </c>
      <c r="AC66" s="211" t="s">
        <v>134</v>
      </c>
      <c r="AD66" s="460"/>
      <c r="AE66" s="209" t="s">
        <v>139</v>
      </c>
      <c r="AF66" s="209" t="s">
        <v>140</v>
      </c>
      <c r="AG66" s="209" t="s">
        <v>141</v>
      </c>
      <c r="AH66" s="211" t="s">
        <v>134</v>
      </c>
      <c r="AI66" s="460"/>
      <c r="AJ66" s="209" t="s">
        <v>139</v>
      </c>
      <c r="AK66" s="209" t="s">
        <v>140</v>
      </c>
      <c r="AL66" s="209" t="s">
        <v>141</v>
      </c>
      <c r="AM66" s="211" t="s">
        <v>134</v>
      </c>
      <c r="AN66" s="460"/>
      <c r="AO66" s="209" t="s">
        <v>139</v>
      </c>
      <c r="AP66" s="209" t="s">
        <v>140</v>
      </c>
      <c r="AQ66" s="209" t="s">
        <v>141</v>
      </c>
      <c r="AR66" s="211" t="s">
        <v>134</v>
      </c>
      <c r="AS66" s="460"/>
      <c r="AT66" s="209" t="s">
        <v>139</v>
      </c>
      <c r="AU66" s="209" t="s">
        <v>140</v>
      </c>
      <c r="AV66" s="209" t="s">
        <v>141</v>
      </c>
      <c r="AW66" s="211" t="s">
        <v>134</v>
      </c>
      <c r="AX66" s="460"/>
    </row>
    <row r="67" spans="2:50" ht="14.25" hidden="1" customHeight="1" outlineLevel="1">
      <c r="B67" s="460" t="s">
        <v>287</v>
      </c>
      <c r="C67" s="209">
        <v>1</v>
      </c>
      <c r="D67" s="212" t="s">
        <v>309</v>
      </c>
      <c r="E67" s="209">
        <v>21</v>
      </c>
      <c r="F67" s="209">
        <v>3600</v>
      </c>
      <c r="G67" s="214">
        <f t="shared" ref="G67:G74" si="71">F67/E67</f>
        <v>171.42857142857142</v>
      </c>
      <c r="H67" s="501">
        <f>AVERAGE(G67:G81)</f>
        <v>179.26691729323306</v>
      </c>
      <c r="I67" s="215">
        <f>AVERAGE(P67,U67,Z67,AE67,AJ67,AO67,AT67)</f>
        <v>21</v>
      </c>
      <c r="J67" s="215">
        <f>AVERAGE(Q67,V67,AA67,AF67,AK67,AP67,AU67)</f>
        <v>3002.9864975822165</v>
      </c>
      <c r="K67" s="216">
        <f>AVERAGE(R67,W67,AB67,AG67,AL67,AQ67,AV67)</f>
        <v>142.99935702772461</v>
      </c>
      <c r="L67" s="502">
        <f>IFERROR(AVERAGE(K67:K81),"-")</f>
        <v>152.51997622842129</v>
      </c>
      <c r="M67" s="215">
        <f>RANK(K67, K$67:$K$81)</f>
        <v>7</v>
      </c>
      <c r="N67" s="460"/>
      <c r="O67" s="460"/>
      <c r="P67" s="209">
        <v>21</v>
      </c>
      <c r="Q67" s="213">
        <v>3003.8526529232845</v>
      </c>
      <c r="R67" s="214">
        <f t="shared" ref="R67:R74" si="72">Q67/P67</f>
        <v>143.0406025201564</v>
      </c>
      <c r="S67" s="211">
        <f>RANK(R67, R$67:R$81)</f>
        <v>7</v>
      </c>
      <c r="T67" s="501">
        <f>AVERAGE(R67:R81)</f>
        <v>152.42626214242051</v>
      </c>
      <c r="U67" s="209">
        <v>21</v>
      </c>
      <c r="V67" s="213">
        <v>3003.4883720930234</v>
      </c>
      <c r="W67" s="214">
        <f t="shared" ref="W67:W74" si="73">V67/U67</f>
        <v>143.02325581395348</v>
      </c>
      <c r="X67" s="211">
        <f>RANK(W67, W$67:W$81)</f>
        <v>7</v>
      </c>
      <c r="Y67" s="501">
        <f>AVERAGE(W67:W81)</f>
        <v>152.46196421410608</v>
      </c>
      <c r="Z67" s="209">
        <v>21</v>
      </c>
      <c r="AA67" s="213">
        <v>3003.6889692585892</v>
      </c>
      <c r="AB67" s="214">
        <f t="shared" ref="AB67:AB74" si="74">AA67/Z67</f>
        <v>143.03280805993282</v>
      </c>
      <c r="AC67" s="211">
        <f>RANK(AB67, AB$67:AB$81)</f>
        <v>7</v>
      </c>
      <c r="AD67" s="501">
        <f>AVERAGE(AB67:AB81)</f>
        <v>152.49073248084147</v>
      </c>
      <c r="AE67" s="209">
        <v>21</v>
      </c>
      <c r="AF67" s="213">
        <v>2999.163318075498</v>
      </c>
      <c r="AG67" s="214">
        <f t="shared" ref="AG67:AG74" si="75">AF67/AE67</f>
        <v>142.81730086073799</v>
      </c>
      <c r="AH67" s="211">
        <f>RANK(AG67, AG$67:AG$81)</f>
        <v>7</v>
      </c>
      <c r="AI67" s="501">
        <f>AVERAGE(AG67:AG81)</f>
        <v>152.55799646909884</v>
      </c>
      <c r="AJ67" s="209">
        <v>21</v>
      </c>
      <c r="AK67" s="213">
        <v>3003.737024221452</v>
      </c>
      <c r="AL67" s="214">
        <f t="shared" ref="AL67:AL74" si="76">AK67/AJ67</f>
        <v>143.03509639149772</v>
      </c>
      <c r="AM67" s="211">
        <f>RANK(AL67, AL$67:AL$81)</f>
        <v>7</v>
      </c>
      <c r="AN67" s="501">
        <f>AVERAGE(AL67:AL81)</f>
        <v>152.64943600881057</v>
      </c>
      <c r="AO67" s="209">
        <v>21</v>
      </c>
      <c r="AP67" s="213">
        <v>3003.3434166533993</v>
      </c>
      <c r="AQ67" s="214">
        <f t="shared" ref="AQ67:AQ74" si="77">AP67/AO67</f>
        <v>143.0163531739714</v>
      </c>
      <c r="AR67" s="211">
        <f>RANK(AQ67, AQ$67:AQ$81)</f>
        <v>7</v>
      </c>
      <c r="AS67" s="501">
        <f>AVERAGE(AQ67:AQ81)</f>
        <v>152.4931962743868</v>
      </c>
      <c r="AT67" s="209">
        <v>21</v>
      </c>
      <c r="AU67" s="213">
        <v>3003.6317298502704</v>
      </c>
      <c r="AV67" s="214">
        <f t="shared" ref="AV67:AV74" si="78">AU67/AT67</f>
        <v>143.03008237382241</v>
      </c>
      <c r="AW67" s="211">
        <f>RANK(AV67, AV$67:AV$81)</f>
        <v>7</v>
      </c>
      <c r="AX67" s="501">
        <f>AVERAGE(AV67:AV81)</f>
        <v>152.56024600928484</v>
      </c>
    </row>
    <row r="68" spans="2:50" ht="14.25" hidden="1" customHeight="1" outlineLevel="1">
      <c r="B68" s="460"/>
      <c r="C68" s="209">
        <v>2</v>
      </c>
      <c r="D68" s="212" t="s">
        <v>295</v>
      </c>
      <c r="E68" s="209">
        <v>20</v>
      </c>
      <c r="F68" s="209">
        <v>3600</v>
      </c>
      <c r="G68" s="214">
        <f t="shared" si="71"/>
        <v>180</v>
      </c>
      <c r="H68" s="501"/>
      <c r="I68" s="215">
        <f t="shared" ref="I68:K74" si="79">AVERAGE(P68,U68,Z68,AE68,AJ68,AO68,AT68)</f>
        <v>20</v>
      </c>
      <c r="J68" s="215">
        <f t="shared" si="79"/>
        <v>3182.1919885938282</v>
      </c>
      <c r="K68" s="216">
        <f t="shared" si="79"/>
        <v>159.1095994296914</v>
      </c>
      <c r="L68" s="502"/>
      <c r="M68" s="215">
        <f>RANK(K68, K$67:$K$81)</f>
        <v>1</v>
      </c>
      <c r="N68" s="460"/>
      <c r="O68" s="460"/>
      <c r="P68" s="209">
        <v>20</v>
      </c>
      <c r="Q68" s="213">
        <v>3178.3010432190772</v>
      </c>
      <c r="R68" s="214">
        <f t="shared" si="72"/>
        <v>158.91505216095385</v>
      </c>
      <c r="S68" s="211">
        <f t="shared" ref="S68:S74" si="80">RANK(R68, R$67:R$81)</f>
        <v>1</v>
      </c>
      <c r="T68" s="501"/>
      <c r="U68" s="209">
        <v>20</v>
      </c>
      <c r="V68" s="213">
        <v>3178.3692911179601</v>
      </c>
      <c r="W68" s="214">
        <f t="shared" si="73"/>
        <v>158.918464555898</v>
      </c>
      <c r="X68" s="211">
        <f t="shared" ref="X68:X74" si="81">RANK(W68, W$67:W$81)</f>
        <v>1</v>
      </c>
      <c r="Y68" s="501"/>
      <c r="Z68" s="209">
        <v>20</v>
      </c>
      <c r="AA68" s="213">
        <v>3179.4642857142835</v>
      </c>
      <c r="AB68" s="214">
        <f t="shared" si="74"/>
        <v>158.97321428571416</v>
      </c>
      <c r="AC68" s="211">
        <f t="shared" ref="AC68:AC74" si="82">RANK(AB68, AB$67:AB$81)</f>
        <v>1</v>
      </c>
      <c r="AD68" s="501"/>
      <c r="AE68" s="209">
        <v>20</v>
      </c>
      <c r="AF68" s="213">
        <v>3181.3358597820902</v>
      </c>
      <c r="AG68" s="214">
        <f t="shared" si="75"/>
        <v>159.0667929891045</v>
      </c>
      <c r="AH68" s="211">
        <f t="shared" ref="AH68:AH74" si="83">RANK(AG68, AG$67:AG$81)</f>
        <v>1</v>
      </c>
      <c r="AI68" s="501"/>
      <c r="AJ68" s="209">
        <v>20</v>
      </c>
      <c r="AK68" s="213">
        <v>3183.4842128505111</v>
      </c>
      <c r="AL68" s="214">
        <f t="shared" si="76"/>
        <v>159.17421064252557</v>
      </c>
      <c r="AM68" s="211">
        <f t="shared" ref="AM68:AM74" si="84">RANK(AL68, AL$67:AL$81)</f>
        <v>1</v>
      </c>
      <c r="AN68" s="501"/>
      <c r="AO68" s="209">
        <v>20</v>
      </c>
      <c r="AP68" s="213">
        <v>3187.1080139372852</v>
      </c>
      <c r="AQ68" s="214">
        <f t="shared" si="77"/>
        <v>159.35540069686425</v>
      </c>
      <c r="AR68" s="211">
        <f t="shared" ref="AR68:AR74" si="85">RANK(AQ68, AQ$67:AQ$81)</f>
        <v>1</v>
      </c>
      <c r="AS68" s="501"/>
      <c r="AT68" s="209">
        <v>20</v>
      </c>
      <c r="AU68" s="213">
        <v>3187.2812135355875</v>
      </c>
      <c r="AV68" s="214">
        <f t="shared" si="78"/>
        <v>159.36406067677939</v>
      </c>
      <c r="AW68" s="211">
        <f t="shared" ref="AW68:AW74" si="86">RANK(AV68, AV$67:AV$81)</f>
        <v>1</v>
      </c>
      <c r="AX68" s="501"/>
    </row>
    <row r="69" spans="2:50" ht="14.25" hidden="1" customHeight="1" outlineLevel="1">
      <c r="B69" s="460"/>
      <c r="C69" s="209">
        <v>3</v>
      </c>
      <c r="D69" s="212" t="s">
        <v>294</v>
      </c>
      <c r="E69" s="209">
        <v>21</v>
      </c>
      <c r="F69" s="209">
        <v>3600</v>
      </c>
      <c r="G69" s="214">
        <f t="shared" si="71"/>
        <v>171.42857142857142</v>
      </c>
      <c r="H69" s="501"/>
      <c r="I69" s="215">
        <f t="shared" si="79"/>
        <v>21</v>
      </c>
      <c r="J69" s="215">
        <f t="shared" si="79"/>
        <v>3172.8581407831275</v>
      </c>
      <c r="K69" s="216">
        <f t="shared" si="79"/>
        <v>151.08848289443466</v>
      </c>
      <c r="L69" s="502"/>
      <c r="M69" s="215">
        <f>RANK(K69, K$67:$K$81)</f>
        <v>6</v>
      </c>
      <c r="N69" s="460"/>
      <c r="O69" s="460"/>
      <c r="P69" s="209">
        <v>21</v>
      </c>
      <c r="Q69" s="213">
        <v>3160.5488263326047</v>
      </c>
      <c r="R69" s="214">
        <f t="shared" si="72"/>
        <v>150.50232506345736</v>
      </c>
      <c r="S69" s="211">
        <f t="shared" si="80"/>
        <v>6</v>
      </c>
      <c r="T69" s="501"/>
      <c r="U69" s="209">
        <v>21</v>
      </c>
      <c r="V69" s="213">
        <v>3167.7337431831947</v>
      </c>
      <c r="W69" s="214">
        <f t="shared" si="73"/>
        <v>150.84446396110451</v>
      </c>
      <c r="X69" s="211">
        <f t="shared" si="81"/>
        <v>6</v>
      </c>
      <c r="Y69" s="501"/>
      <c r="Z69" s="209">
        <v>21</v>
      </c>
      <c r="AA69" s="213">
        <v>3168.1768659283507</v>
      </c>
      <c r="AB69" s="214">
        <f t="shared" si="74"/>
        <v>150.86556504420719</v>
      </c>
      <c r="AC69" s="211">
        <f t="shared" si="82"/>
        <v>6</v>
      </c>
      <c r="AD69" s="501"/>
      <c r="AE69" s="209">
        <v>21</v>
      </c>
      <c r="AF69" s="213">
        <v>3183.4178347748289</v>
      </c>
      <c r="AG69" s="214">
        <f t="shared" si="75"/>
        <v>151.59132546546803</v>
      </c>
      <c r="AH69" s="211">
        <f t="shared" si="83"/>
        <v>5</v>
      </c>
      <c r="AI69" s="501"/>
      <c r="AJ69" s="209">
        <v>21</v>
      </c>
      <c r="AK69" s="213">
        <v>3186.0000000000009</v>
      </c>
      <c r="AL69" s="214">
        <f t="shared" si="76"/>
        <v>151.71428571428575</v>
      </c>
      <c r="AM69" s="211">
        <f t="shared" si="84"/>
        <v>5</v>
      </c>
      <c r="AN69" s="501"/>
      <c r="AO69" s="209">
        <v>21</v>
      </c>
      <c r="AP69" s="213">
        <v>3172.0872594471653</v>
      </c>
      <c r="AQ69" s="214">
        <f t="shared" si="77"/>
        <v>151.05177425938882</v>
      </c>
      <c r="AR69" s="211">
        <f t="shared" si="85"/>
        <v>5</v>
      </c>
      <c r="AS69" s="501"/>
      <c r="AT69" s="209">
        <v>21</v>
      </c>
      <c r="AU69" s="213">
        <v>3172.0424558157479</v>
      </c>
      <c r="AV69" s="214">
        <f t="shared" si="78"/>
        <v>151.04964075313086</v>
      </c>
      <c r="AW69" s="211">
        <f t="shared" si="86"/>
        <v>6</v>
      </c>
      <c r="AX69" s="501"/>
    </row>
    <row r="70" spans="2:50" ht="14.25" hidden="1" customHeight="1" outlineLevel="1">
      <c r="B70" s="460"/>
      <c r="C70" s="209">
        <v>4</v>
      </c>
      <c r="D70" s="212" t="s">
        <v>305</v>
      </c>
      <c r="E70" s="209">
        <v>19</v>
      </c>
      <c r="F70" s="209">
        <v>3600</v>
      </c>
      <c r="G70" s="214">
        <f t="shared" si="71"/>
        <v>189.47368421052633</v>
      </c>
      <c r="H70" s="501"/>
      <c r="I70" s="215">
        <f t="shared" si="79"/>
        <v>19</v>
      </c>
      <c r="J70" s="215">
        <f t="shared" si="79"/>
        <v>2998.3354292152776</v>
      </c>
      <c r="K70" s="216">
        <f t="shared" si="79"/>
        <v>157.80712785343567</v>
      </c>
      <c r="L70" s="502"/>
      <c r="M70" s="215">
        <f>RANK(K70, K$67:$K$81)</f>
        <v>3</v>
      </c>
      <c r="N70" s="460"/>
      <c r="O70" s="460"/>
      <c r="P70" s="209">
        <v>19</v>
      </c>
      <c r="Q70" s="213">
        <v>2998.5185185185173</v>
      </c>
      <c r="R70" s="214">
        <f t="shared" si="72"/>
        <v>157.81676413255354</v>
      </c>
      <c r="S70" s="211">
        <f t="shared" si="80"/>
        <v>3</v>
      </c>
      <c r="T70" s="501"/>
      <c r="U70" s="209">
        <v>19</v>
      </c>
      <c r="V70" s="213">
        <v>2998.5489721886315</v>
      </c>
      <c r="W70" s="214">
        <f t="shared" si="73"/>
        <v>157.8183669572964</v>
      </c>
      <c r="X70" s="211">
        <f t="shared" si="81"/>
        <v>3</v>
      </c>
      <c r="Y70" s="501"/>
      <c r="Z70" s="209">
        <v>19</v>
      </c>
      <c r="AA70" s="213">
        <v>2998.8630980577927</v>
      </c>
      <c r="AB70" s="214">
        <f t="shared" si="74"/>
        <v>157.83489989777857</v>
      </c>
      <c r="AC70" s="211">
        <f t="shared" si="82"/>
        <v>3</v>
      </c>
      <c r="AD70" s="501"/>
      <c r="AE70" s="209">
        <v>19</v>
      </c>
      <c r="AF70" s="213">
        <v>2994.9689380606901</v>
      </c>
      <c r="AG70" s="214">
        <f t="shared" si="75"/>
        <v>157.62994410845738</v>
      </c>
      <c r="AH70" s="211">
        <f t="shared" si="83"/>
        <v>3</v>
      </c>
      <c r="AI70" s="501"/>
      <c r="AJ70" s="209">
        <v>19</v>
      </c>
      <c r="AK70" s="213">
        <v>2999.2027637523292</v>
      </c>
      <c r="AL70" s="214">
        <f t="shared" si="76"/>
        <v>157.85277703959628</v>
      </c>
      <c r="AM70" s="211">
        <f t="shared" si="84"/>
        <v>3</v>
      </c>
      <c r="AN70" s="501"/>
      <c r="AO70" s="209">
        <v>19</v>
      </c>
      <c r="AP70" s="213">
        <v>2998.9540964555458</v>
      </c>
      <c r="AQ70" s="214">
        <f t="shared" si="77"/>
        <v>157.83968928713398</v>
      </c>
      <c r="AR70" s="211">
        <f t="shared" si="85"/>
        <v>3</v>
      </c>
      <c r="AS70" s="501"/>
      <c r="AT70" s="209">
        <v>19</v>
      </c>
      <c r="AU70" s="213">
        <v>2999.2916174734364</v>
      </c>
      <c r="AV70" s="214">
        <f t="shared" si="78"/>
        <v>157.8574535512335</v>
      </c>
      <c r="AW70" s="211">
        <f t="shared" si="86"/>
        <v>3</v>
      </c>
      <c r="AX70" s="501"/>
    </row>
    <row r="71" spans="2:50" ht="14.25" hidden="1" customHeight="1" outlineLevel="1">
      <c r="B71" s="460"/>
      <c r="C71" s="209">
        <v>5</v>
      </c>
      <c r="D71" s="212" t="s">
        <v>306</v>
      </c>
      <c r="E71" s="209">
        <v>19</v>
      </c>
      <c r="F71" s="209">
        <v>3600</v>
      </c>
      <c r="G71" s="214">
        <f t="shared" si="71"/>
        <v>189.47368421052633</v>
      </c>
      <c r="H71" s="501"/>
      <c r="I71" s="215">
        <f t="shared" si="79"/>
        <v>19</v>
      </c>
      <c r="J71" s="215">
        <f t="shared" si="79"/>
        <v>3001.4993165127194</v>
      </c>
      <c r="K71" s="216">
        <f t="shared" si="79"/>
        <v>157.97364823751155</v>
      </c>
      <c r="L71" s="502"/>
      <c r="M71" s="215">
        <f>RANK(K71, K$67:$K$81)</f>
        <v>2</v>
      </c>
      <c r="N71" s="460"/>
      <c r="O71" s="460"/>
      <c r="P71" s="209">
        <v>19</v>
      </c>
      <c r="Q71" s="213">
        <v>3000.741656365883</v>
      </c>
      <c r="R71" s="214">
        <f t="shared" si="72"/>
        <v>157.93377138767806</v>
      </c>
      <c r="S71" s="211">
        <f t="shared" si="80"/>
        <v>2</v>
      </c>
      <c r="T71" s="501"/>
      <c r="U71" s="209">
        <v>19</v>
      </c>
      <c r="V71" s="213">
        <v>3000.5842259006813</v>
      </c>
      <c r="W71" s="214">
        <f t="shared" si="73"/>
        <v>157.92548557372007</v>
      </c>
      <c r="X71" s="211">
        <f t="shared" si="81"/>
        <v>2</v>
      </c>
      <c r="Y71" s="501"/>
      <c r="Z71" s="209">
        <v>19</v>
      </c>
      <c r="AA71" s="213">
        <v>3001.2038523274482</v>
      </c>
      <c r="AB71" s="214">
        <f t="shared" si="74"/>
        <v>157.95809749091833</v>
      </c>
      <c r="AC71" s="211">
        <f t="shared" si="82"/>
        <v>2</v>
      </c>
      <c r="AD71" s="501"/>
      <c r="AE71" s="209">
        <v>19</v>
      </c>
      <c r="AF71" s="213">
        <v>3001.8033490768571</v>
      </c>
      <c r="AG71" s="214">
        <f t="shared" si="75"/>
        <v>157.98964995141353</v>
      </c>
      <c r="AH71" s="211">
        <f t="shared" si="83"/>
        <v>2</v>
      </c>
      <c r="AI71" s="501"/>
      <c r="AJ71" s="209">
        <v>19</v>
      </c>
      <c r="AK71" s="213">
        <v>3002.2054054054038</v>
      </c>
      <c r="AL71" s="214">
        <f t="shared" si="76"/>
        <v>158.01081081081074</v>
      </c>
      <c r="AM71" s="211">
        <f t="shared" si="84"/>
        <v>2</v>
      </c>
      <c r="AN71" s="501"/>
      <c r="AO71" s="209">
        <v>19</v>
      </c>
      <c r="AP71" s="213">
        <v>3001.7271157167529</v>
      </c>
      <c r="AQ71" s="214">
        <f t="shared" si="77"/>
        <v>157.98563766930278</v>
      </c>
      <c r="AR71" s="211">
        <f t="shared" si="85"/>
        <v>2</v>
      </c>
      <c r="AS71" s="501"/>
      <c r="AT71" s="209">
        <v>19</v>
      </c>
      <c r="AU71" s="213">
        <v>3002.2296107960074</v>
      </c>
      <c r="AV71" s="214">
        <f t="shared" si="78"/>
        <v>158.01208477873723</v>
      </c>
      <c r="AW71" s="211">
        <f t="shared" si="86"/>
        <v>2</v>
      </c>
      <c r="AX71" s="501"/>
    </row>
    <row r="72" spans="2:50" ht="14.25" hidden="1" customHeight="1" outlineLevel="1">
      <c r="B72" s="460"/>
      <c r="C72" s="209">
        <v>6</v>
      </c>
      <c r="D72" s="212" t="s">
        <v>307</v>
      </c>
      <c r="E72" s="209">
        <v>19</v>
      </c>
      <c r="F72" s="209">
        <v>3600</v>
      </c>
      <c r="G72" s="214">
        <f t="shared" si="71"/>
        <v>189.47368421052633</v>
      </c>
      <c r="H72" s="501"/>
      <c r="I72" s="215">
        <f t="shared" si="79"/>
        <v>19</v>
      </c>
      <c r="J72" s="215">
        <f t="shared" si="79"/>
        <v>2989.0797812046485</v>
      </c>
      <c r="K72" s="216">
        <f t="shared" si="79"/>
        <v>157.31998848445519</v>
      </c>
      <c r="L72" s="502"/>
      <c r="M72" s="215">
        <f>RANK(K72, K$67:$K$81)</f>
        <v>4</v>
      </c>
      <c r="N72" s="460"/>
      <c r="O72" s="460"/>
      <c r="P72" s="209">
        <v>19</v>
      </c>
      <c r="Q72" s="213">
        <v>2988.3495145631073</v>
      </c>
      <c r="R72" s="214">
        <f t="shared" si="72"/>
        <v>157.28155339805826</v>
      </c>
      <c r="S72" s="211">
        <f t="shared" si="80"/>
        <v>4</v>
      </c>
      <c r="T72" s="501"/>
      <c r="U72" s="209">
        <v>19</v>
      </c>
      <c r="V72" s="213">
        <v>2987.6033057851259</v>
      </c>
      <c r="W72" s="214">
        <f t="shared" si="73"/>
        <v>157.24227925184874</v>
      </c>
      <c r="X72" s="211">
        <f t="shared" si="81"/>
        <v>4</v>
      </c>
      <c r="Y72" s="501"/>
      <c r="Z72" s="209">
        <v>19</v>
      </c>
      <c r="AA72" s="213">
        <v>2988.8224956063268</v>
      </c>
      <c r="AB72" s="214">
        <f t="shared" si="74"/>
        <v>157.3064471371751</v>
      </c>
      <c r="AC72" s="211">
        <f t="shared" si="82"/>
        <v>4</v>
      </c>
      <c r="AD72" s="501"/>
      <c r="AE72" s="209">
        <v>19</v>
      </c>
      <c r="AF72" s="213">
        <v>2989.9005355776617</v>
      </c>
      <c r="AG72" s="214">
        <f t="shared" si="75"/>
        <v>157.36318608303483</v>
      </c>
      <c r="AH72" s="211">
        <f t="shared" si="83"/>
        <v>4</v>
      </c>
      <c r="AI72" s="501"/>
      <c r="AJ72" s="209">
        <v>19</v>
      </c>
      <c r="AK72" s="213">
        <v>2990.1049475262298</v>
      </c>
      <c r="AL72" s="214">
        <f t="shared" si="76"/>
        <v>157.37394460664368</v>
      </c>
      <c r="AM72" s="211">
        <f t="shared" si="84"/>
        <v>4</v>
      </c>
      <c r="AN72" s="501"/>
      <c r="AO72" s="209">
        <v>19</v>
      </c>
      <c r="AP72" s="213">
        <v>2989.2291446673671</v>
      </c>
      <c r="AQ72" s="214">
        <f t="shared" si="77"/>
        <v>157.32784971933512</v>
      </c>
      <c r="AR72" s="211">
        <f t="shared" si="85"/>
        <v>4</v>
      </c>
      <c r="AS72" s="501"/>
      <c r="AT72" s="209">
        <v>19</v>
      </c>
      <c r="AU72" s="213">
        <v>2989.5485247067222</v>
      </c>
      <c r="AV72" s="214">
        <f t="shared" si="78"/>
        <v>157.34465919509066</v>
      </c>
      <c r="AW72" s="211">
        <f t="shared" si="86"/>
        <v>4</v>
      </c>
      <c r="AX72" s="501"/>
    </row>
    <row r="73" spans="2:50" ht="14.25" hidden="1" customHeight="1" outlineLevel="1">
      <c r="B73" s="460"/>
      <c r="C73" s="209">
        <v>7</v>
      </c>
      <c r="D73" s="212" t="s">
        <v>304</v>
      </c>
      <c r="E73" s="209">
        <v>21</v>
      </c>
      <c r="F73" s="209">
        <v>3600</v>
      </c>
      <c r="G73" s="214">
        <f t="shared" si="71"/>
        <v>171.42857142857142</v>
      </c>
      <c r="H73" s="501"/>
      <c r="I73" s="215">
        <f t="shared" si="79"/>
        <v>21</v>
      </c>
      <c r="J73" s="215">
        <f t="shared" si="79"/>
        <v>3173.7748919008636</v>
      </c>
      <c r="K73" s="216">
        <f t="shared" si="79"/>
        <v>151.13213770956494</v>
      </c>
      <c r="L73" s="502"/>
      <c r="M73" s="215">
        <f>RANK(K73, K$67:$K$81)</f>
        <v>5</v>
      </c>
      <c r="N73" s="460"/>
      <c r="O73" s="460"/>
      <c r="P73" s="209">
        <v>21</v>
      </c>
      <c r="Q73" s="213">
        <v>3175.534883720929</v>
      </c>
      <c r="R73" s="214">
        <f t="shared" si="72"/>
        <v>151.21594684385377</v>
      </c>
      <c r="S73" s="211">
        <f t="shared" si="80"/>
        <v>5</v>
      </c>
      <c r="T73" s="501"/>
      <c r="U73" s="209">
        <v>21</v>
      </c>
      <c r="V73" s="213">
        <v>3175.6401384083001</v>
      </c>
      <c r="W73" s="214">
        <f t="shared" si="73"/>
        <v>151.22095897182382</v>
      </c>
      <c r="X73" s="211">
        <f t="shared" si="81"/>
        <v>5</v>
      </c>
      <c r="Y73" s="501"/>
      <c r="Z73" s="209">
        <v>21</v>
      </c>
      <c r="AA73" s="213">
        <v>3175.8765778401098</v>
      </c>
      <c r="AB73" s="214">
        <f t="shared" si="74"/>
        <v>151.23221799238618</v>
      </c>
      <c r="AC73" s="211">
        <f t="shared" si="82"/>
        <v>5</v>
      </c>
      <c r="AD73" s="501"/>
      <c r="AE73" s="209">
        <v>21</v>
      </c>
      <c r="AF73" s="213">
        <v>3176.3434404082864</v>
      </c>
      <c r="AG73" s="214">
        <f t="shared" si="75"/>
        <v>151.25444954325172</v>
      </c>
      <c r="AH73" s="211">
        <f t="shared" si="83"/>
        <v>6</v>
      </c>
      <c r="AI73" s="501"/>
      <c r="AJ73" s="209">
        <v>21</v>
      </c>
      <c r="AK73" s="213">
        <v>3176.7246550689865</v>
      </c>
      <c r="AL73" s="214">
        <f t="shared" si="76"/>
        <v>151.2726026223327</v>
      </c>
      <c r="AM73" s="211">
        <f t="shared" si="84"/>
        <v>6</v>
      </c>
      <c r="AN73" s="501"/>
      <c r="AO73" s="209">
        <v>21</v>
      </c>
      <c r="AP73" s="213">
        <v>3163.5646313086681</v>
      </c>
      <c r="AQ73" s="214">
        <f t="shared" si="77"/>
        <v>150.64593482422228</v>
      </c>
      <c r="AR73" s="211">
        <f t="shared" si="85"/>
        <v>6</v>
      </c>
      <c r="AS73" s="501"/>
      <c r="AT73" s="209">
        <v>21</v>
      </c>
      <c r="AU73" s="213">
        <v>3172.7399165507663</v>
      </c>
      <c r="AV73" s="214">
        <f t="shared" si="78"/>
        <v>151.0828531690841</v>
      </c>
      <c r="AW73" s="211">
        <f t="shared" si="86"/>
        <v>5</v>
      </c>
      <c r="AX73" s="501"/>
    </row>
    <row r="74" spans="2:50" ht="14.25" hidden="1" customHeight="1" outlineLevel="1">
      <c r="B74" s="460"/>
      <c r="C74" s="209">
        <v>8</v>
      </c>
      <c r="D74" s="212" t="s">
        <v>310</v>
      </c>
      <c r="E74" s="209">
        <v>21</v>
      </c>
      <c r="F74" s="209">
        <v>3600</v>
      </c>
      <c r="G74" s="214">
        <f t="shared" si="71"/>
        <v>171.42857142857142</v>
      </c>
      <c r="H74" s="501"/>
      <c r="I74" s="215">
        <f t="shared" si="79"/>
        <v>21</v>
      </c>
      <c r="J74" s="215">
        <f t="shared" si="79"/>
        <v>2997.3188320016006</v>
      </c>
      <c r="K74" s="216">
        <f t="shared" si="79"/>
        <v>142.72946819055241</v>
      </c>
      <c r="L74" s="502"/>
      <c r="M74" s="215">
        <f>RANK(K74, K$67:$K$81)</f>
        <v>8</v>
      </c>
      <c r="N74" s="460"/>
      <c r="O74" s="460"/>
      <c r="P74" s="209">
        <v>21</v>
      </c>
      <c r="Q74" s="213">
        <v>2996.7857142857119</v>
      </c>
      <c r="R74" s="214">
        <f t="shared" si="72"/>
        <v>142.70408163265296</v>
      </c>
      <c r="S74" s="211">
        <f t="shared" si="80"/>
        <v>8</v>
      </c>
      <c r="T74" s="501"/>
      <c r="U74" s="209">
        <v>21</v>
      </c>
      <c r="V74" s="213">
        <v>2996.7512111712754</v>
      </c>
      <c r="W74" s="214">
        <f t="shared" si="73"/>
        <v>142.70243862720358</v>
      </c>
      <c r="X74" s="211">
        <f t="shared" si="81"/>
        <v>8</v>
      </c>
      <c r="Y74" s="501"/>
      <c r="Z74" s="209">
        <v>21</v>
      </c>
      <c r="AA74" s="213">
        <v>2997.1748087110045</v>
      </c>
      <c r="AB74" s="214">
        <f t="shared" si="74"/>
        <v>142.72260993861926</v>
      </c>
      <c r="AC74" s="211">
        <f t="shared" si="82"/>
        <v>8</v>
      </c>
      <c r="AD74" s="501"/>
      <c r="AE74" s="209">
        <v>21</v>
      </c>
      <c r="AF74" s="213">
        <v>2997.7777777777774</v>
      </c>
      <c r="AG74" s="214">
        <f t="shared" si="75"/>
        <v>142.75132275132273</v>
      </c>
      <c r="AH74" s="211">
        <f t="shared" si="83"/>
        <v>8</v>
      </c>
      <c r="AI74" s="501"/>
      <c r="AJ74" s="209">
        <v>21</v>
      </c>
      <c r="AK74" s="213">
        <v>2997.9969650986332</v>
      </c>
      <c r="AL74" s="214">
        <f t="shared" si="76"/>
        <v>142.76176024279206</v>
      </c>
      <c r="AM74" s="211">
        <f t="shared" si="84"/>
        <v>8</v>
      </c>
      <c r="AN74" s="501"/>
      <c r="AO74" s="209">
        <v>21</v>
      </c>
      <c r="AP74" s="213">
        <v>2997.1815418623937</v>
      </c>
      <c r="AQ74" s="214">
        <f t="shared" si="77"/>
        <v>142.7229305648759</v>
      </c>
      <c r="AR74" s="211">
        <f t="shared" si="85"/>
        <v>8</v>
      </c>
      <c r="AS74" s="501"/>
      <c r="AT74" s="209">
        <v>21</v>
      </c>
      <c r="AU74" s="213">
        <v>2997.5638051044075</v>
      </c>
      <c r="AV74" s="214">
        <f t="shared" si="78"/>
        <v>142.74113357640036</v>
      </c>
      <c r="AW74" s="211">
        <f t="shared" si="86"/>
        <v>8</v>
      </c>
      <c r="AX74" s="501"/>
    </row>
    <row r="75" spans="2:50" ht="14.25" hidden="1" customHeight="1" outlineLevel="1">
      <c r="B75" s="460"/>
      <c r="C75" s="209">
        <v>9</v>
      </c>
      <c r="D75" s="212"/>
      <c r="E75" s="209"/>
      <c r="F75" s="209"/>
      <c r="G75" s="214"/>
      <c r="H75" s="501"/>
      <c r="I75" s="215"/>
      <c r="J75" s="215"/>
      <c r="K75" s="216"/>
      <c r="L75" s="502"/>
      <c r="M75" s="215"/>
      <c r="N75" s="460"/>
      <c r="O75" s="460"/>
      <c r="P75" s="209"/>
      <c r="Q75" s="213"/>
      <c r="R75" s="214"/>
      <c r="S75" s="211"/>
      <c r="T75" s="501"/>
      <c r="U75" s="209"/>
      <c r="V75" s="213"/>
      <c r="W75" s="214"/>
      <c r="X75" s="211"/>
      <c r="Y75" s="501"/>
      <c r="Z75" s="209"/>
      <c r="AA75" s="213"/>
      <c r="AB75" s="214"/>
      <c r="AC75" s="211"/>
      <c r="AD75" s="501"/>
      <c r="AE75" s="209"/>
      <c r="AF75" s="213"/>
      <c r="AG75" s="214"/>
      <c r="AH75" s="211"/>
      <c r="AI75" s="501"/>
      <c r="AJ75" s="209"/>
      <c r="AK75" s="213"/>
      <c r="AL75" s="214"/>
      <c r="AM75" s="211"/>
      <c r="AN75" s="501"/>
      <c r="AO75" s="209"/>
      <c r="AP75" s="213"/>
      <c r="AQ75" s="214"/>
      <c r="AR75" s="211"/>
      <c r="AS75" s="501"/>
      <c r="AT75" s="209"/>
      <c r="AU75" s="213"/>
      <c r="AV75" s="214"/>
      <c r="AW75" s="211"/>
      <c r="AX75" s="501"/>
    </row>
    <row r="76" spans="2:50" ht="14.25" hidden="1" customHeight="1" outlineLevel="1">
      <c r="B76" s="460"/>
      <c r="C76" s="209">
        <v>10</v>
      </c>
      <c r="D76" s="212"/>
      <c r="E76" s="209"/>
      <c r="F76" s="209"/>
      <c r="G76" s="214"/>
      <c r="H76" s="501"/>
      <c r="I76" s="215"/>
      <c r="J76" s="215"/>
      <c r="K76" s="216"/>
      <c r="L76" s="502"/>
      <c r="M76" s="215"/>
      <c r="N76" s="460"/>
      <c r="O76" s="460"/>
      <c r="P76" s="209"/>
      <c r="Q76" s="213"/>
      <c r="R76" s="214"/>
      <c r="S76" s="211"/>
      <c r="T76" s="501"/>
      <c r="U76" s="209"/>
      <c r="V76" s="213"/>
      <c r="W76" s="214"/>
      <c r="X76" s="211"/>
      <c r="Y76" s="501"/>
      <c r="Z76" s="209"/>
      <c r="AA76" s="213"/>
      <c r="AB76" s="214"/>
      <c r="AC76" s="211"/>
      <c r="AD76" s="501"/>
      <c r="AE76" s="209"/>
      <c r="AF76" s="213"/>
      <c r="AG76" s="214"/>
      <c r="AH76" s="211"/>
      <c r="AI76" s="501"/>
      <c r="AJ76" s="209"/>
      <c r="AK76" s="213"/>
      <c r="AL76" s="214"/>
      <c r="AM76" s="211"/>
      <c r="AN76" s="501"/>
      <c r="AO76" s="209"/>
      <c r="AP76" s="213"/>
      <c r="AQ76" s="214"/>
      <c r="AR76" s="211"/>
      <c r="AS76" s="501"/>
      <c r="AT76" s="209"/>
      <c r="AU76" s="213"/>
      <c r="AV76" s="214"/>
      <c r="AW76" s="211"/>
      <c r="AX76" s="501"/>
    </row>
    <row r="77" spans="2:50" ht="14.25" hidden="1" customHeight="1" outlineLevel="1">
      <c r="B77" s="460"/>
      <c r="C77" s="209">
        <v>11</v>
      </c>
      <c r="D77" s="212"/>
      <c r="E77" s="209"/>
      <c r="F77" s="209"/>
      <c r="G77" s="214"/>
      <c r="H77" s="501"/>
      <c r="I77" s="215"/>
      <c r="J77" s="215"/>
      <c r="K77" s="216"/>
      <c r="L77" s="502"/>
      <c r="M77" s="215"/>
      <c r="N77" s="460"/>
      <c r="O77" s="460"/>
      <c r="P77" s="209"/>
      <c r="Q77" s="213"/>
      <c r="R77" s="214"/>
      <c r="S77" s="211"/>
      <c r="T77" s="501"/>
      <c r="U77" s="209"/>
      <c r="V77" s="213"/>
      <c r="W77" s="214"/>
      <c r="X77" s="211"/>
      <c r="Y77" s="501"/>
      <c r="Z77" s="209"/>
      <c r="AA77" s="213"/>
      <c r="AB77" s="214"/>
      <c r="AC77" s="211"/>
      <c r="AD77" s="501"/>
      <c r="AE77" s="209"/>
      <c r="AF77" s="213"/>
      <c r="AG77" s="214"/>
      <c r="AH77" s="211"/>
      <c r="AI77" s="501"/>
      <c r="AJ77" s="209"/>
      <c r="AK77" s="213"/>
      <c r="AL77" s="214"/>
      <c r="AM77" s="211"/>
      <c r="AN77" s="501"/>
      <c r="AO77" s="209"/>
      <c r="AP77" s="213"/>
      <c r="AQ77" s="214"/>
      <c r="AR77" s="211"/>
      <c r="AS77" s="501"/>
      <c r="AT77" s="209"/>
      <c r="AU77" s="213"/>
      <c r="AV77" s="214"/>
      <c r="AW77" s="211"/>
      <c r="AX77" s="501"/>
    </row>
    <row r="78" spans="2:50" ht="14.25" hidden="1" customHeight="1" outlineLevel="1">
      <c r="B78" s="460"/>
      <c r="C78" s="209">
        <v>12</v>
      </c>
      <c r="D78" s="212"/>
      <c r="E78" s="209"/>
      <c r="F78" s="209"/>
      <c r="G78" s="214"/>
      <c r="H78" s="501"/>
      <c r="I78" s="215"/>
      <c r="J78" s="215"/>
      <c r="K78" s="216"/>
      <c r="L78" s="502"/>
      <c r="M78" s="215"/>
      <c r="N78" s="460"/>
      <c r="O78" s="460"/>
      <c r="P78" s="209"/>
      <c r="Q78" s="213"/>
      <c r="R78" s="214"/>
      <c r="S78" s="211"/>
      <c r="T78" s="501"/>
      <c r="U78" s="209"/>
      <c r="V78" s="213"/>
      <c r="W78" s="214"/>
      <c r="X78" s="211"/>
      <c r="Y78" s="501"/>
      <c r="Z78" s="209"/>
      <c r="AA78" s="213"/>
      <c r="AB78" s="214"/>
      <c r="AC78" s="211"/>
      <c r="AD78" s="501"/>
      <c r="AE78" s="209"/>
      <c r="AF78" s="213"/>
      <c r="AG78" s="214"/>
      <c r="AH78" s="211"/>
      <c r="AI78" s="501"/>
      <c r="AJ78" s="209"/>
      <c r="AK78" s="213"/>
      <c r="AL78" s="214"/>
      <c r="AM78" s="211"/>
      <c r="AN78" s="501"/>
      <c r="AO78" s="209"/>
      <c r="AP78" s="213"/>
      <c r="AQ78" s="214"/>
      <c r="AR78" s="211"/>
      <c r="AS78" s="501"/>
      <c r="AT78" s="209"/>
      <c r="AU78" s="213"/>
      <c r="AV78" s="214"/>
      <c r="AW78" s="211"/>
      <c r="AX78" s="501"/>
    </row>
    <row r="79" spans="2:50" ht="14.25" hidden="1" customHeight="1" outlineLevel="1">
      <c r="B79" s="460"/>
      <c r="C79" s="209">
        <v>13</v>
      </c>
      <c r="D79" s="212"/>
      <c r="E79" s="209"/>
      <c r="F79" s="209"/>
      <c r="G79" s="214"/>
      <c r="H79" s="501"/>
      <c r="I79" s="215"/>
      <c r="J79" s="215"/>
      <c r="K79" s="216"/>
      <c r="L79" s="502"/>
      <c r="M79" s="215"/>
      <c r="N79" s="460"/>
      <c r="O79" s="460"/>
      <c r="P79" s="209"/>
      <c r="Q79" s="213"/>
      <c r="R79" s="214"/>
      <c r="S79" s="211"/>
      <c r="T79" s="501"/>
      <c r="U79" s="209"/>
      <c r="V79" s="213"/>
      <c r="W79" s="214"/>
      <c r="X79" s="211"/>
      <c r="Y79" s="501"/>
      <c r="Z79" s="209"/>
      <c r="AA79" s="213"/>
      <c r="AB79" s="214"/>
      <c r="AC79" s="211"/>
      <c r="AD79" s="501"/>
      <c r="AE79" s="209"/>
      <c r="AF79" s="213"/>
      <c r="AG79" s="214"/>
      <c r="AH79" s="211"/>
      <c r="AI79" s="501"/>
      <c r="AJ79" s="209"/>
      <c r="AK79" s="213"/>
      <c r="AL79" s="214"/>
      <c r="AM79" s="211"/>
      <c r="AN79" s="501"/>
      <c r="AO79" s="209"/>
      <c r="AP79" s="213"/>
      <c r="AQ79" s="214"/>
      <c r="AR79" s="211"/>
      <c r="AS79" s="501"/>
      <c r="AT79" s="209"/>
      <c r="AU79" s="213"/>
      <c r="AV79" s="214"/>
      <c r="AW79" s="211"/>
      <c r="AX79" s="501"/>
    </row>
    <row r="80" spans="2:50" ht="14.25" hidden="1" customHeight="1" outlineLevel="1">
      <c r="B80" s="460"/>
      <c r="C80" s="209">
        <v>14</v>
      </c>
      <c r="D80" s="212"/>
      <c r="E80" s="209"/>
      <c r="F80" s="209"/>
      <c r="G80" s="214"/>
      <c r="H80" s="501"/>
      <c r="I80" s="215"/>
      <c r="J80" s="215"/>
      <c r="K80" s="216"/>
      <c r="L80" s="502"/>
      <c r="M80" s="215"/>
      <c r="N80" s="460"/>
      <c r="O80" s="460"/>
      <c r="P80" s="209"/>
      <c r="Q80" s="213"/>
      <c r="R80" s="214"/>
      <c r="S80" s="211"/>
      <c r="T80" s="501"/>
      <c r="U80" s="209"/>
      <c r="V80" s="213"/>
      <c r="W80" s="214"/>
      <c r="X80" s="211"/>
      <c r="Y80" s="501"/>
      <c r="Z80" s="209"/>
      <c r="AA80" s="213"/>
      <c r="AB80" s="214"/>
      <c r="AC80" s="211"/>
      <c r="AD80" s="501"/>
      <c r="AE80" s="209"/>
      <c r="AF80" s="213"/>
      <c r="AG80" s="214"/>
      <c r="AH80" s="211"/>
      <c r="AI80" s="501"/>
      <c r="AJ80" s="209"/>
      <c r="AK80" s="213"/>
      <c r="AL80" s="214"/>
      <c r="AM80" s="211"/>
      <c r="AN80" s="501"/>
      <c r="AO80" s="209"/>
      <c r="AP80" s="213"/>
      <c r="AQ80" s="214"/>
      <c r="AR80" s="211"/>
      <c r="AS80" s="501"/>
      <c r="AT80" s="209"/>
      <c r="AU80" s="213"/>
      <c r="AV80" s="214"/>
      <c r="AW80" s="211"/>
      <c r="AX80" s="501"/>
    </row>
    <row r="81" spans="2:50" ht="14.25" hidden="1" customHeight="1" outlineLevel="1">
      <c r="B81" s="460"/>
      <c r="C81" s="209">
        <v>15</v>
      </c>
      <c r="D81" s="212"/>
      <c r="E81" s="209"/>
      <c r="F81" s="209"/>
      <c r="G81" s="214"/>
      <c r="H81" s="501"/>
      <c r="I81" s="215"/>
      <c r="J81" s="215"/>
      <c r="K81" s="216"/>
      <c r="L81" s="502"/>
      <c r="M81" s="215"/>
      <c r="N81" s="460"/>
      <c r="O81" s="460"/>
      <c r="P81" s="209"/>
      <c r="Q81" s="213"/>
      <c r="R81" s="214"/>
      <c r="S81" s="211"/>
      <c r="T81" s="501"/>
      <c r="U81" s="209"/>
      <c r="V81" s="213"/>
      <c r="W81" s="214"/>
      <c r="X81" s="211"/>
      <c r="Y81" s="501"/>
      <c r="Z81" s="209"/>
      <c r="AA81" s="213"/>
      <c r="AB81" s="214"/>
      <c r="AC81" s="211"/>
      <c r="AD81" s="501"/>
      <c r="AE81" s="209"/>
      <c r="AF81" s="213"/>
      <c r="AG81" s="214"/>
      <c r="AH81" s="211"/>
      <c r="AI81" s="501"/>
      <c r="AJ81" s="209"/>
      <c r="AK81" s="213"/>
      <c r="AL81" s="214"/>
      <c r="AM81" s="211"/>
      <c r="AN81" s="501"/>
      <c r="AO81" s="209"/>
      <c r="AP81" s="213"/>
      <c r="AQ81" s="214"/>
      <c r="AR81" s="211"/>
      <c r="AS81" s="501"/>
      <c r="AT81" s="209"/>
      <c r="AU81" s="213"/>
      <c r="AV81" s="214"/>
      <c r="AW81" s="211"/>
      <c r="AX81" s="501"/>
    </row>
    <row r="82" spans="2:50" ht="14.25" hidden="1" customHeight="1" outlineLevel="1" collapsed="1">
      <c r="B82" s="503" t="s">
        <v>202</v>
      </c>
      <c r="C82" s="503"/>
      <c r="D82" s="503"/>
      <c r="E82" s="503"/>
      <c r="F82" s="503"/>
      <c r="G82" s="503"/>
      <c r="H82" s="503"/>
      <c r="I82" s="503"/>
      <c r="J82" s="503"/>
      <c r="K82" s="503"/>
      <c r="L82" s="503"/>
      <c r="M82" s="504"/>
      <c r="N82" s="521" t="s">
        <v>128</v>
      </c>
      <c r="O82" s="521" t="s">
        <v>77</v>
      </c>
      <c r="P82" s="559">
        <f>AT62+1</f>
        <v>45895</v>
      </c>
      <c r="Q82" s="560"/>
      <c r="R82" s="560"/>
      <c r="S82" s="560"/>
      <c r="T82" s="560"/>
      <c r="U82" s="561">
        <f>P82+1</f>
        <v>45896</v>
      </c>
      <c r="V82" s="562"/>
      <c r="W82" s="562"/>
      <c r="X82" s="562"/>
      <c r="Y82" s="562"/>
      <c r="Z82" s="559">
        <f t="shared" ref="Z82" si="87">U82+1</f>
        <v>45897</v>
      </c>
      <c r="AA82" s="560"/>
      <c r="AB82" s="560"/>
      <c r="AC82" s="560"/>
      <c r="AD82" s="560"/>
      <c r="AE82" s="561">
        <f t="shared" ref="AE82" si="88">Z82+1</f>
        <v>45898</v>
      </c>
      <c r="AF82" s="562"/>
      <c r="AG82" s="562"/>
      <c r="AH82" s="562"/>
      <c r="AI82" s="562"/>
      <c r="AJ82" s="563">
        <f t="shared" ref="AJ82" si="89">AE82+1</f>
        <v>45899</v>
      </c>
      <c r="AK82" s="564"/>
      <c r="AL82" s="564"/>
      <c r="AM82" s="564"/>
      <c r="AN82" s="565"/>
      <c r="AO82" s="561">
        <f t="shared" ref="AO82" si="90">AJ82+1</f>
        <v>45900</v>
      </c>
      <c r="AP82" s="562"/>
      <c r="AQ82" s="562"/>
      <c r="AR82" s="562"/>
      <c r="AS82" s="562"/>
      <c r="AT82" s="563">
        <f t="shared" ref="AT82" si="91">AO82+1</f>
        <v>45901</v>
      </c>
      <c r="AU82" s="564"/>
      <c r="AV82" s="564"/>
      <c r="AW82" s="564"/>
      <c r="AX82" s="565"/>
    </row>
    <row r="83" spans="2:50" ht="14.25" hidden="1" customHeight="1" outlineLevel="1">
      <c r="B83" s="505"/>
      <c r="C83" s="505"/>
      <c r="D83" s="505"/>
      <c r="E83" s="505"/>
      <c r="F83" s="505"/>
      <c r="G83" s="505"/>
      <c r="H83" s="505"/>
      <c r="I83" s="505"/>
      <c r="J83" s="505"/>
      <c r="K83" s="505"/>
      <c r="L83" s="505"/>
      <c r="M83" s="506"/>
      <c r="N83" s="523"/>
      <c r="O83" s="523"/>
      <c r="P83" s="566">
        <f>P82</f>
        <v>45895</v>
      </c>
      <c r="Q83" s="566"/>
      <c r="R83" s="566"/>
      <c r="S83" s="566"/>
      <c r="T83" s="566"/>
      <c r="U83" s="567">
        <f>U82</f>
        <v>45896</v>
      </c>
      <c r="V83" s="567"/>
      <c r="W83" s="567"/>
      <c r="X83" s="567"/>
      <c r="Y83" s="567"/>
      <c r="Z83" s="566">
        <f t="shared" ref="Z83" si="92">Z82</f>
        <v>45897</v>
      </c>
      <c r="AA83" s="566"/>
      <c r="AB83" s="566"/>
      <c r="AC83" s="566"/>
      <c r="AD83" s="566"/>
      <c r="AE83" s="567">
        <f t="shared" ref="AE83" si="93">AE82</f>
        <v>45898</v>
      </c>
      <c r="AF83" s="567"/>
      <c r="AG83" s="567"/>
      <c r="AH83" s="567"/>
      <c r="AI83" s="567"/>
      <c r="AJ83" s="568">
        <f t="shared" ref="AJ83" si="94">AJ82</f>
        <v>45899</v>
      </c>
      <c r="AK83" s="569"/>
      <c r="AL83" s="569"/>
      <c r="AM83" s="569"/>
      <c r="AN83" s="570"/>
      <c r="AO83" s="567">
        <f t="shared" ref="AO83" si="95">AO82</f>
        <v>45900</v>
      </c>
      <c r="AP83" s="567"/>
      <c r="AQ83" s="567"/>
      <c r="AR83" s="567"/>
      <c r="AS83" s="567"/>
      <c r="AT83" s="568">
        <f t="shared" ref="AT83" si="96">AT82</f>
        <v>45901</v>
      </c>
      <c r="AU83" s="569"/>
      <c r="AV83" s="569"/>
      <c r="AW83" s="569"/>
      <c r="AX83" s="570"/>
    </row>
    <row r="84" spans="2:50" ht="14.25" hidden="1" customHeight="1" outlineLevel="1">
      <c r="B84" s="460" t="s">
        <v>129</v>
      </c>
      <c r="C84" s="460" t="s">
        <v>130</v>
      </c>
      <c r="D84" s="460"/>
      <c r="E84" s="460" t="s">
        <v>131</v>
      </c>
      <c r="F84" s="460"/>
      <c r="G84" s="460"/>
      <c r="H84" s="460" t="s">
        <v>132</v>
      </c>
      <c r="I84" s="499" t="s">
        <v>133</v>
      </c>
      <c r="J84" s="499"/>
      <c r="K84" s="499"/>
      <c r="L84" s="499" t="s">
        <v>132</v>
      </c>
      <c r="M84" s="499" t="s">
        <v>134</v>
      </c>
      <c r="N84" s="460"/>
      <c r="O84" s="460" t="s">
        <v>135</v>
      </c>
      <c r="P84" s="460" t="s">
        <v>136</v>
      </c>
      <c r="Q84" s="460"/>
      <c r="R84" s="460"/>
      <c r="S84" s="460"/>
      <c r="T84" s="460" t="s">
        <v>132</v>
      </c>
      <c r="U84" s="460" t="s">
        <v>136</v>
      </c>
      <c r="V84" s="460"/>
      <c r="W84" s="460"/>
      <c r="X84" s="460"/>
      <c r="Y84" s="460" t="s">
        <v>132</v>
      </c>
      <c r="Z84" s="460" t="s">
        <v>136</v>
      </c>
      <c r="AA84" s="460"/>
      <c r="AB84" s="460"/>
      <c r="AC84" s="460"/>
      <c r="AD84" s="460" t="s">
        <v>132</v>
      </c>
      <c r="AE84" s="460" t="s">
        <v>136</v>
      </c>
      <c r="AF84" s="460"/>
      <c r="AG84" s="460"/>
      <c r="AH84" s="460"/>
      <c r="AI84" s="460" t="s">
        <v>132</v>
      </c>
      <c r="AJ84" s="460" t="s">
        <v>136</v>
      </c>
      <c r="AK84" s="460"/>
      <c r="AL84" s="460"/>
      <c r="AM84" s="460"/>
      <c r="AN84" s="460" t="s">
        <v>132</v>
      </c>
      <c r="AO84" s="460" t="s">
        <v>136</v>
      </c>
      <c r="AP84" s="460"/>
      <c r="AQ84" s="460"/>
      <c r="AR84" s="460"/>
      <c r="AS84" s="460" t="s">
        <v>132</v>
      </c>
      <c r="AT84" s="460" t="s">
        <v>136</v>
      </c>
      <c r="AU84" s="460"/>
      <c r="AV84" s="460"/>
      <c r="AW84" s="460"/>
      <c r="AX84" s="460" t="s">
        <v>132</v>
      </c>
    </row>
    <row r="85" spans="2:50" ht="14.25" hidden="1" customHeight="1" outlineLevel="1">
      <c r="B85" s="460"/>
      <c r="C85" s="460"/>
      <c r="D85" s="460"/>
      <c r="E85" s="460" t="s">
        <v>137</v>
      </c>
      <c r="F85" s="460"/>
      <c r="G85" s="460"/>
      <c r="H85" s="460"/>
      <c r="I85" s="499" t="s">
        <v>137</v>
      </c>
      <c r="J85" s="499"/>
      <c r="K85" s="499"/>
      <c r="L85" s="499"/>
      <c r="M85" s="499"/>
      <c r="N85" s="460"/>
      <c r="O85" s="460"/>
      <c r="P85" s="460" t="s">
        <v>138</v>
      </c>
      <c r="Q85" s="460"/>
      <c r="R85" s="460"/>
      <c r="S85" s="460"/>
      <c r="T85" s="460"/>
      <c r="U85" s="460" t="s">
        <v>138</v>
      </c>
      <c r="V85" s="460"/>
      <c r="W85" s="460"/>
      <c r="X85" s="460"/>
      <c r="Y85" s="460"/>
      <c r="Z85" s="460" t="s">
        <v>138</v>
      </c>
      <c r="AA85" s="460"/>
      <c r="AB85" s="460"/>
      <c r="AC85" s="460"/>
      <c r="AD85" s="460"/>
      <c r="AE85" s="460" t="s">
        <v>138</v>
      </c>
      <c r="AF85" s="460"/>
      <c r="AG85" s="460"/>
      <c r="AH85" s="460"/>
      <c r="AI85" s="460"/>
      <c r="AJ85" s="460" t="s">
        <v>138</v>
      </c>
      <c r="AK85" s="460"/>
      <c r="AL85" s="460"/>
      <c r="AM85" s="460"/>
      <c r="AN85" s="460"/>
      <c r="AO85" s="460" t="s">
        <v>138</v>
      </c>
      <c r="AP85" s="460"/>
      <c r="AQ85" s="460"/>
      <c r="AR85" s="460"/>
      <c r="AS85" s="460"/>
      <c r="AT85" s="460" t="s">
        <v>138</v>
      </c>
      <c r="AU85" s="460"/>
      <c r="AV85" s="460"/>
      <c r="AW85" s="460"/>
      <c r="AX85" s="460"/>
    </row>
    <row r="86" spans="2:50" ht="14.25" hidden="1" customHeight="1" outlineLevel="1">
      <c r="B86" s="460"/>
      <c r="C86" s="460"/>
      <c r="D86" s="460"/>
      <c r="E86" s="209" t="s">
        <v>139</v>
      </c>
      <c r="F86" s="209" t="s">
        <v>140</v>
      </c>
      <c r="G86" s="209" t="s">
        <v>141</v>
      </c>
      <c r="H86" s="460"/>
      <c r="I86" s="210" t="s">
        <v>139</v>
      </c>
      <c r="J86" s="210" t="s">
        <v>140</v>
      </c>
      <c r="K86" s="210" t="s">
        <v>141</v>
      </c>
      <c r="L86" s="499"/>
      <c r="M86" s="499"/>
      <c r="N86" s="460"/>
      <c r="O86" s="460"/>
      <c r="P86" s="209" t="s">
        <v>139</v>
      </c>
      <c r="Q86" s="209" t="s">
        <v>140</v>
      </c>
      <c r="R86" s="209" t="s">
        <v>141</v>
      </c>
      <c r="S86" s="211" t="s">
        <v>134</v>
      </c>
      <c r="T86" s="460"/>
      <c r="U86" s="209" t="s">
        <v>139</v>
      </c>
      <c r="V86" s="209" t="s">
        <v>140</v>
      </c>
      <c r="W86" s="209" t="s">
        <v>141</v>
      </c>
      <c r="X86" s="211" t="s">
        <v>134</v>
      </c>
      <c r="Y86" s="460"/>
      <c r="Z86" s="209" t="s">
        <v>139</v>
      </c>
      <c r="AA86" s="209" t="s">
        <v>140</v>
      </c>
      <c r="AB86" s="209" t="s">
        <v>141</v>
      </c>
      <c r="AC86" s="211" t="s">
        <v>134</v>
      </c>
      <c r="AD86" s="460"/>
      <c r="AE86" s="209" t="s">
        <v>139</v>
      </c>
      <c r="AF86" s="209" t="s">
        <v>140</v>
      </c>
      <c r="AG86" s="209" t="s">
        <v>141</v>
      </c>
      <c r="AH86" s="211" t="s">
        <v>134</v>
      </c>
      <c r="AI86" s="460"/>
      <c r="AJ86" s="209" t="s">
        <v>139</v>
      </c>
      <c r="AK86" s="209" t="s">
        <v>140</v>
      </c>
      <c r="AL86" s="209" t="s">
        <v>141</v>
      </c>
      <c r="AM86" s="211" t="s">
        <v>134</v>
      </c>
      <c r="AN86" s="460"/>
      <c r="AO86" s="209" t="s">
        <v>139</v>
      </c>
      <c r="AP86" s="209" t="s">
        <v>140</v>
      </c>
      <c r="AQ86" s="209" t="s">
        <v>141</v>
      </c>
      <c r="AR86" s="211" t="s">
        <v>134</v>
      </c>
      <c r="AS86" s="460"/>
      <c r="AT86" s="209" t="s">
        <v>139</v>
      </c>
      <c r="AU86" s="209" t="s">
        <v>140</v>
      </c>
      <c r="AV86" s="209" t="s">
        <v>141</v>
      </c>
      <c r="AW86" s="211" t="s">
        <v>134</v>
      </c>
      <c r="AX86" s="460"/>
    </row>
    <row r="87" spans="2:50" ht="14.25" hidden="1" customHeight="1" outlineLevel="1">
      <c r="B87" s="460" t="s">
        <v>287</v>
      </c>
      <c r="C87" s="209">
        <v>1</v>
      </c>
      <c r="D87" s="212" t="s">
        <v>309</v>
      </c>
      <c r="E87" s="209">
        <v>21</v>
      </c>
      <c r="F87" s="209">
        <v>3600</v>
      </c>
      <c r="G87" s="214">
        <f t="shared" ref="G87:G94" si="97">F87/E87</f>
        <v>171.42857142857142</v>
      </c>
      <c r="H87" s="501">
        <f>AVERAGE(G87:G101)</f>
        <v>179.26691729323306</v>
      </c>
      <c r="I87" s="215">
        <f>AVERAGE(P87,U87,Z87,AE87,AJ87,AO87,AT87)</f>
        <v>21</v>
      </c>
      <c r="J87" s="215">
        <f>AVERAGE(Q87,V87,AA87,AF87,AK87,AP87,AU87)</f>
        <v>3009.5634304881764</v>
      </c>
      <c r="K87" s="216">
        <f>AVERAGE(R87,W87,AB87,AG87,AL87,AQ87,AV87)</f>
        <v>143.31254430896078</v>
      </c>
      <c r="L87" s="502">
        <f>IFERROR(AVERAGE(K87:K101),"-")</f>
        <v>152.77685184208252</v>
      </c>
      <c r="M87" s="215">
        <f>RANK(K87, K$87:$K$101)</f>
        <v>7</v>
      </c>
      <c r="N87" s="460"/>
      <c r="O87" s="460"/>
      <c r="P87" s="213">
        <v>21</v>
      </c>
      <c r="Q87" s="213">
        <v>3004.085603112841</v>
      </c>
      <c r="R87" s="214">
        <f t="shared" ref="R87:R94" si="98">Q87/P87</f>
        <v>143.05169538632578</v>
      </c>
      <c r="S87" s="211">
        <f>RANK(R87, R$87:R$101)</f>
        <v>7</v>
      </c>
      <c r="T87" s="501">
        <f>AVERAGE(R87:R101)</f>
        <v>152.59416097171865</v>
      </c>
      <c r="U87" s="213">
        <v>21</v>
      </c>
      <c r="V87" s="213">
        <v>3004.6313023484972</v>
      </c>
      <c r="W87" s="214">
        <f t="shared" ref="W87:W94" si="99">V87/U87</f>
        <v>143.07768106421415</v>
      </c>
      <c r="X87" s="211">
        <f>RANK(W87, W$87:W$101)</f>
        <v>7</v>
      </c>
      <c r="Y87" s="501">
        <f>AVERAGE(W87:W101)</f>
        <v>152.61576517394209</v>
      </c>
      <c r="Z87" s="213">
        <v>21</v>
      </c>
      <c r="AA87" s="213">
        <v>3008.27080788693</v>
      </c>
      <c r="AB87" s="214">
        <f t="shared" ref="AB87:AB94" si="100">AA87/Z87</f>
        <v>143.25099085175856</v>
      </c>
      <c r="AC87" s="211">
        <f>RANK(AB87, AB$87:AB$101)</f>
        <v>7</v>
      </c>
      <c r="AD87" s="501">
        <f>AVERAGE(AB87:AB101)</f>
        <v>152.70410484593987</v>
      </c>
      <c r="AE87" s="213">
        <v>21</v>
      </c>
      <c r="AF87" s="213">
        <v>3009.800796812749</v>
      </c>
      <c r="AG87" s="214">
        <f t="shared" ref="AG87:AG94" si="101">AF87/AE87</f>
        <v>143.32384746727377</v>
      </c>
      <c r="AH87" s="211">
        <f>RANK(AG87, AG$87:AG$101)</f>
        <v>7</v>
      </c>
      <c r="AI87" s="501">
        <f>AVERAGE(AG87:AG101)</f>
        <v>152.8079754360721</v>
      </c>
      <c r="AJ87" s="213">
        <v>21</v>
      </c>
      <c r="AK87" s="213">
        <v>3010.517928286853</v>
      </c>
      <c r="AL87" s="214">
        <f t="shared" ref="AL87:AL94" si="102">AK87/AJ87</f>
        <v>143.35799658508824</v>
      </c>
      <c r="AM87" s="211">
        <f>RANK(AL87, AL$87:AL$101)</f>
        <v>7</v>
      </c>
      <c r="AN87" s="501">
        <f>AVERAGE(AL87:AL101)</f>
        <v>152.88451172192731</v>
      </c>
      <c r="AO87" s="213">
        <v>21</v>
      </c>
      <c r="AP87" s="213">
        <v>3010.8566853482785</v>
      </c>
      <c r="AQ87" s="214">
        <f t="shared" ref="AQ87:AQ94" si="103">AP87/AO87</f>
        <v>143.37412787372756</v>
      </c>
      <c r="AR87" s="211">
        <f>RANK(AQ87, AQ$87:AQ$101)</f>
        <v>7</v>
      </c>
      <c r="AS87" s="501">
        <f>AVERAGE(AQ87:AQ101)</f>
        <v>152.81305211841308</v>
      </c>
      <c r="AT87" s="213">
        <v>21</v>
      </c>
      <c r="AU87" s="213">
        <v>3018.7808896210868</v>
      </c>
      <c r="AV87" s="214">
        <f t="shared" ref="AV87:AV94" si="104">AU87/AT87</f>
        <v>143.75147093433748</v>
      </c>
      <c r="AW87" s="211">
        <f>RANK(AV87, AV$87:AV$101)</f>
        <v>7</v>
      </c>
      <c r="AX87" s="501">
        <f>AVERAGE(AV87:AV101)</f>
        <v>153.01839262656463</v>
      </c>
    </row>
    <row r="88" spans="2:50" ht="14.25" hidden="1" customHeight="1" outlineLevel="1">
      <c r="B88" s="460"/>
      <c r="C88" s="209">
        <v>2</v>
      </c>
      <c r="D88" s="212" t="s">
        <v>295</v>
      </c>
      <c r="E88" s="209">
        <v>20</v>
      </c>
      <c r="F88" s="209">
        <v>3600</v>
      </c>
      <c r="G88" s="214">
        <f t="shared" si="97"/>
        <v>180</v>
      </c>
      <c r="H88" s="501"/>
      <c r="I88" s="215">
        <f t="shared" ref="I88:K94" si="105">AVERAGE(P88,U88,Z88,AE88,AJ88,AO88,AT88)</f>
        <v>20</v>
      </c>
      <c r="J88" s="215">
        <f t="shared" si="105"/>
        <v>3185.3759787942736</v>
      </c>
      <c r="K88" s="216">
        <f t="shared" si="105"/>
        <v>159.26879893971366</v>
      </c>
      <c r="L88" s="502"/>
      <c r="M88" s="215">
        <f>RANK(K88, K$87:$K$101)</f>
        <v>1</v>
      </c>
      <c r="N88" s="460"/>
      <c r="O88" s="460"/>
      <c r="P88" s="213">
        <v>20</v>
      </c>
      <c r="Q88" s="213">
        <v>3183.0568720379174</v>
      </c>
      <c r="R88" s="214">
        <f t="shared" si="98"/>
        <v>159.15284360189588</v>
      </c>
      <c r="S88" s="211">
        <f t="shared" ref="S88:S94" si="106">RANK(R88, R$87:R$101)</f>
        <v>1</v>
      </c>
      <c r="T88" s="501"/>
      <c r="U88" s="213">
        <v>20</v>
      </c>
      <c r="V88" s="213">
        <v>3183.5962145110434</v>
      </c>
      <c r="W88" s="214">
        <f t="shared" si="99"/>
        <v>159.17981072555216</v>
      </c>
      <c r="X88" s="211">
        <f t="shared" ref="X88:X94" si="107">RANK(W88, W$87:W$101)</f>
        <v>1</v>
      </c>
      <c r="Y88" s="501"/>
      <c r="Z88" s="213">
        <v>20</v>
      </c>
      <c r="AA88" s="213">
        <v>3185.2045826513913</v>
      </c>
      <c r="AB88" s="214">
        <f t="shared" si="100"/>
        <v>159.26022913256958</v>
      </c>
      <c r="AC88" s="211">
        <f t="shared" ref="AC88:AC94" si="108">RANK(AB88, AB$87:AB$101)</f>
        <v>1</v>
      </c>
      <c r="AD88" s="501"/>
      <c r="AE88" s="213">
        <v>20</v>
      </c>
      <c r="AF88" s="213">
        <v>3184.7171197648781</v>
      </c>
      <c r="AG88" s="214">
        <f t="shared" si="101"/>
        <v>159.23585598824391</v>
      </c>
      <c r="AH88" s="211">
        <f t="shared" ref="AH88:AH94" si="109">RANK(AG88, AG$87:AG$101)</f>
        <v>1</v>
      </c>
      <c r="AI88" s="501"/>
      <c r="AJ88" s="213">
        <v>20</v>
      </c>
      <c r="AK88" s="213">
        <v>3186.085682900035</v>
      </c>
      <c r="AL88" s="214">
        <f t="shared" si="102"/>
        <v>159.30428414500176</v>
      </c>
      <c r="AM88" s="211">
        <f t="shared" ref="AM88:AM94" si="110">RANK(AL88, AL$87:AL$101)</f>
        <v>1</v>
      </c>
      <c r="AN88" s="501"/>
      <c r="AO88" s="213">
        <v>20</v>
      </c>
      <c r="AP88" s="213">
        <v>3187.4829931972749</v>
      </c>
      <c r="AQ88" s="214">
        <f t="shared" si="103"/>
        <v>159.37414965986375</v>
      </c>
      <c r="AR88" s="211">
        <f t="shared" ref="AR88:AR94" si="111">RANK(AQ88, AQ$87:AQ$101)</f>
        <v>1</v>
      </c>
      <c r="AS88" s="501"/>
      <c r="AT88" s="213">
        <v>20</v>
      </c>
      <c r="AU88" s="213">
        <v>3187.4883864973744</v>
      </c>
      <c r="AV88" s="214">
        <f t="shared" si="104"/>
        <v>159.37441932486871</v>
      </c>
      <c r="AW88" s="211">
        <f t="shared" ref="AW88:AW94" si="112">RANK(AV88, AV$87:AV$101)</f>
        <v>1</v>
      </c>
      <c r="AX88" s="501"/>
    </row>
    <row r="89" spans="2:50" ht="14.25" hidden="1" customHeight="1" outlineLevel="1">
      <c r="B89" s="460"/>
      <c r="C89" s="209">
        <v>3</v>
      </c>
      <c r="D89" s="212" t="s">
        <v>294</v>
      </c>
      <c r="E89" s="209">
        <v>21</v>
      </c>
      <c r="F89" s="209">
        <v>3600</v>
      </c>
      <c r="G89" s="214">
        <f t="shared" si="97"/>
        <v>171.42857142857142</v>
      </c>
      <c r="H89" s="501"/>
      <c r="I89" s="215">
        <f t="shared" si="105"/>
        <v>21</v>
      </c>
      <c r="J89" s="215">
        <f t="shared" si="105"/>
        <v>3178.5914567137665</v>
      </c>
      <c r="K89" s="216">
        <f t="shared" si="105"/>
        <v>151.3614979387508</v>
      </c>
      <c r="L89" s="502"/>
      <c r="M89" s="215">
        <f>RANK(K89, K$87:$K$101)</f>
        <v>5</v>
      </c>
      <c r="N89" s="460"/>
      <c r="O89" s="460"/>
      <c r="P89" s="213">
        <v>21</v>
      </c>
      <c r="Q89" s="213">
        <v>3173.2997019032318</v>
      </c>
      <c r="R89" s="214">
        <f t="shared" si="98"/>
        <v>151.10950961443962</v>
      </c>
      <c r="S89" s="211">
        <f t="shared" si="106"/>
        <v>6</v>
      </c>
      <c r="T89" s="501"/>
      <c r="U89" s="213">
        <v>21</v>
      </c>
      <c r="V89" s="213">
        <v>3173.2234870216362</v>
      </c>
      <c r="W89" s="214">
        <f t="shared" si="99"/>
        <v>151.10588033436363</v>
      </c>
      <c r="X89" s="211">
        <f t="shared" si="107"/>
        <v>6</v>
      </c>
      <c r="Y89" s="501"/>
      <c r="Z89" s="213">
        <v>21</v>
      </c>
      <c r="AA89" s="213">
        <v>3176.5892935498</v>
      </c>
      <c r="AB89" s="214">
        <f t="shared" si="100"/>
        <v>151.26615683570475</v>
      </c>
      <c r="AC89" s="211">
        <f t="shared" si="108"/>
        <v>5</v>
      </c>
      <c r="AD89" s="501"/>
      <c r="AE89" s="213">
        <v>21</v>
      </c>
      <c r="AF89" s="213">
        <v>3186.2353750860257</v>
      </c>
      <c r="AG89" s="214">
        <f t="shared" si="101"/>
        <v>151.72549405171551</v>
      </c>
      <c r="AH89" s="211">
        <f t="shared" si="109"/>
        <v>5</v>
      </c>
      <c r="AI89" s="501"/>
      <c r="AJ89" s="213">
        <v>21</v>
      </c>
      <c r="AK89" s="213">
        <v>3189.1171269215092</v>
      </c>
      <c r="AL89" s="214">
        <f t="shared" si="102"/>
        <v>151.86272032959567</v>
      </c>
      <c r="AM89" s="211">
        <f t="shared" si="110"/>
        <v>5</v>
      </c>
      <c r="AN89" s="501"/>
      <c r="AO89" s="213">
        <v>21</v>
      </c>
      <c r="AP89" s="213">
        <v>3173.988714667415</v>
      </c>
      <c r="AQ89" s="214">
        <f t="shared" si="103"/>
        <v>151.14231974606739</v>
      </c>
      <c r="AR89" s="211">
        <f t="shared" si="111"/>
        <v>6</v>
      </c>
      <c r="AS89" s="501"/>
      <c r="AT89" s="213">
        <v>21</v>
      </c>
      <c r="AU89" s="213">
        <v>3177.6864978467484</v>
      </c>
      <c r="AV89" s="214">
        <f t="shared" si="104"/>
        <v>151.31840465936898</v>
      </c>
      <c r="AW89" s="211">
        <f t="shared" si="112"/>
        <v>6</v>
      </c>
      <c r="AX89" s="501"/>
    </row>
    <row r="90" spans="2:50" ht="14.25" hidden="1" customHeight="1" outlineLevel="1">
      <c r="B90" s="460"/>
      <c r="C90" s="209">
        <v>4</v>
      </c>
      <c r="D90" s="212" t="s">
        <v>305</v>
      </c>
      <c r="E90" s="209">
        <v>19</v>
      </c>
      <c r="F90" s="209">
        <v>3600</v>
      </c>
      <c r="G90" s="214">
        <f t="shared" si="97"/>
        <v>189.47368421052633</v>
      </c>
      <c r="H90" s="501"/>
      <c r="I90" s="215">
        <f t="shared" si="105"/>
        <v>19</v>
      </c>
      <c r="J90" s="215">
        <f t="shared" si="105"/>
        <v>3004.0385776764219</v>
      </c>
      <c r="K90" s="216">
        <f t="shared" si="105"/>
        <v>158.10729356191695</v>
      </c>
      <c r="L90" s="502"/>
      <c r="M90" s="215">
        <f>RANK(K90, K$87:$K$101)</f>
        <v>3</v>
      </c>
      <c r="N90" s="460"/>
      <c r="O90" s="460"/>
      <c r="P90" s="213">
        <v>19</v>
      </c>
      <c r="Q90" s="213">
        <v>3000.8282390061117</v>
      </c>
      <c r="R90" s="214">
        <f t="shared" si="98"/>
        <v>157.93832836874273</v>
      </c>
      <c r="S90" s="211">
        <f t="shared" si="106"/>
        <v>3</v>
      </c>
      <c r="T90" s="501"/>
      <c r="U90" s="213">
        <v>19</v>
      </c>
      <c r="V90" s="213">
        <v>3001.1853022520736</v>
      </c>
      <c r="W90" s="214">
        <f t="shared" si="99"/>
        <v>157.95712117116176</v>
      </c>
      <c r="X90" s="211">
        <f t="shared" si="107"/>
        <v>3</v>
      </c>
      <c r="Y90" s="501"/>
      <c r="Z90" s="213">
        <v>19</v>
      </c>
      <c r="AA90" s="213">
        <v>3001.7714044706872</v>
      </c>
      <c r="AB90" s="214">
        <f t="shared" si="100"/>
        <v>157.98796865635197</v>
      </c>
      <c r="AC90" s="211">
        <f t="shared" si="108"/>
        <v>3</v>
      </c>
      <c r="AD90" s="501"/>
      <c r="AE90" s="213">
        <v>19</v>
      </c>
      <c r="AF90" s="213">
        <v>3003.9622641509486</v>
      </c>
      <c r="AG90" s="214">
        <f t="shared" si="101"/>
        <v>158.10327706057623</v>
      </c>
      <c r="AH90" s="211">
        <f t="shared" si="109"/>
        <v>3</v>
      </c>
      <c r="AI90" s="501"/>
      <c r="AJ90" s="213">
        <v>19</v>
      </c>
      <c r="AK90" s="213">
        <v>3004.5240339302582</v>
      </c>
      <c r="AL90" s="214">
        <f t="shared" si="102"/>
        <v>158.13284389106622</v>
      </c>
      <c r="AM90" s="211">
        <f t="shared" si="110"/>
        <v>3</v>
      </c>
      <c r="AN90" s="501"/>
      <c r="AO90" s="213">
        <v>19</v>
      </c>
      <c r="AP90" s="213">
        <v>3004.4952681387986</v>
      </c>
      <c r="AQ90" s="214">
        <f t="shared" si="103"/>
        <v>158.13132990204204</v>
      </c>
      <c r="AR90" s="211">
        <f t="shared" si="111"/>
        <v>3</v>
      </c>
      <c r="AS90" s="501"/>
      <c r="AT90" s="213">
        <v>19</v>
      </c>
      <c r="AU90" s="213">
        <v>3011.5035317860743</v>
      </c>
      <c r="AV90" s="214">
        <f t="shared" si="104"/>
        <v>158.5001858834776</v>
      </c>
      <c r="AW90" s="211">
        <f t="shared" si="112"/>
        <v>3</v>
      </c>
      <c r="AX90" s="501"/>
    </row>
    <row r="91" spans="2:50" ht="14.25" hidden="1" customHeight="1" outlineLevel="1">
      <c r="B91" s="460"/>
      <c r="C91" s="209">
        <v>5</v>
      </c>
      <c r="D91" s="212" t="s">
        <v>306</v>
      </c>
      <c r="E91" s="209">
        <v>19</v>
      </c>
      <c r="F91" s="209">
        <v>3600</v>
      </c>
      <c r="G91" s="214">
        <f t="shared" si="97"/>
        <v>189.47368421052633</v>
      </c>
      <c r="H91" s="501"/>
      <c r="I91" s="215">
        <f t="shared" si="105"/>
        <v>19</v>
      </c>
      <c r="J91" s="215">
        <f t="shared" si="105"/>
        <v>3007.1552548956056</v>
      </c>
      <c r="K91" s="216">
        <f t="shared" si="105"/>
        <v>158.27132920503189</v>
      </c>
      <c r="L91" s="502"/>
      <c r="M91" s="215">
        <f>RANK(K91, K$87:$K$101)</f>
        <v>2</v>
      </c>
      <c r="N91" s="460"/>
      <c r="O91" s="460"/>
      <c r="P91" s="213">
        <v>19</v>
      </c>
      <c r="Q91" s="213">
        <v>3002.7972027972032</v>
      </c>
      <c r="R91" s="214">
        <f t="shared" si="98"/>
        <v>158.04195804195805</v>
      </c>
      <c r="S91" s="211">
        <f t="shared" si="106"/>
        <v>2</v>
      </c>
      <c r="T91" s="501"/>
      <c r="U91" s="213">
        <v>19</v>
      </c>
      <c r="V91" s="213">
        <v>3002.9234067433258</v>
      </c>
      <c r="W91" s="214">
        <f t="shared" si="99"/>
        <v>158.04860035491188</v>
      </c>
      <c r="X91" s="211">
        <f t="shared" si="107"/>
        <v>2</v>
      </c>
      <c r="Y91" s="501"/>
      <c r="Z91" s="213">
        <v>19</v>
      </c>
      <c r="AA91" s="213">
        <v>3005.9095477386923</v>
      </c>
      <c r="AB91" s="214">
        <f t="shared" si="100"/>
        <v>158.20576567045748</v>
      </c>
      <c r="AC91" s="211">
        <f t="shared" si="108"/>
        <v>2</v>
      </c>
      <c r="AD91" s="501"/>
      <c r="AE91" s="213">
        <v>19</v>
      </c>
      <c r="AF91" s="213">
        <v>3007.0048821906212</v>
      </c>
      <c r="AG91" s="214">
        <f t="shared" si="101"/>
        <v>158.26341485213797</v>
      </c>
      <c r="AH91" s="211">
        <f t="shared" si="109"/>
        <v>2</v>
      </c>
      <c r="AI91" s="501"/>
      <c r="AJ91" s="213">
        <v>19</v>
      </c>
      <c r="AK91" s="213">
        <v>3009.4331816301201</v>
      </c>
      <c r="AL91" s="214">
        <f t="shared" si="102"/>
        <v>158.39122008579579</v>
      </c>
      <c r="AM91" s="211">
        <f t="shared" si="110"/>
        <v>2</v>
      </c>
      <c r="AN91" s="501"/>
      <c r="AO91" s="213">
        <v>19</v>
      </c>
      <c r="AP91" s="213">
        <v>3009.8024316109418</v>
      </c>
      <c r="AQ91" s="214">
        <f t="shared" si="103"/>
        <v>158.41065429531272</v>
      </c>
      <c r="AR91" s="211">
        <f t="shared" si="111"/>
        <v>2</v>
      </c>
      <c r="AS91" s="501"/>
      <c r="AT91" s="213">
        <v>19</v>
      </c>
      <c r="AU91" s="213">
        <v>3012.2161315583367</v>
      </c>
      <c r="AV91" s="214">
        <f t="shared" si="104"/>
        <v>158.53769113464929</v>
      </c>
      <c r="AW91" s="211">
        <f t="shared" si="112"/>
        <v>2</v>
      </c>
      <c r="AX91" s="501"/>
    </row>
    <row r="92" spans="2:50" ht="14.25" hidden="1" customHeight="1" outlineLevel="1">
      <c r="B92" s="460"/>
      <c r="C92" s="209">
        <v>6</v>
      </c>
      <c r="D92" s="212" t="s">
        <v>307</v>
      </c>
      <c r="E92" s="209">
        <v>19</v>
      </c>
      <c r="F92" s="209">
        <v>3600</v>
      </c>
      <c r="G92" s="214">
        <f t="shared" si="97"/>
        <v>189.47368421052633</v>
      </c>
      <c r="H92" s="501"/>
      <c r="I92" s="215">
        <f t="shared" si="105"/>
        <v>19</v>
      </c>
      <c r="J92" s="215">
        <f t="shared" si="105"/>
        <v>2995.1828315938574</v>
      </c>
      <c r="K92" s="216">
        <f t="shared" si="105"/>
        <v>157.64120166283459</v>
      </c>
      <c r="L92" s="502"/>
      <c r="M92" s="215">
        <f>RANK(K92, K$87:$K$101)</f>
        <v>4</v>
      </c>
      <c r="N92" s="460"/>
      <c r="O92" s="460"/>
      <c r="P92" s="213">
        <v>19</v>
      </c>
      <c r="Q92" s="213">
        <v>2992.833876221498</v>
      </c>
      <c r="R92" s="214">
        <f t="shared" si="98"/>
        <v>157.51757243271041</v>
      </c>
      <c r="S92" s="211">
        <f t="shared" si="106"/>
        <v>4</v>
      </c>
      <c r="T92" s="501"/>
      <c r="U92" s="213">
        <v>19</v>
      </c>
      <c r="V92" s="213">
        <v>2994.0226726210917</v>
      </c>
      <c r="W92" s="214">
        <f t="shared" si="99"/>
        <v>157.58014066426799</v>
      </c>
      <c r="X92" s="211">
        <f t="shared" si="107"/>
        <v>4</v>
      </c>
      <c r="Y92" s="501"/>
      <c r="Z92" s="213">
        <v>19</v>
      </c>
      <c r="AA92" s="213">
        <v>2994.1621621621648</v>
      </c>
      <c r="AB92" s="214">
        <f t="shared" si="100"/>
        <v>157.58748221906131</v>
      </c>
      <c r="AC92" s="211">
        <f t="shared" si="108"/>
        <v>4</v>
      </c>
      <c r="AD92" s="501"/>
      <c r="AE92" s="213">
        <v>19</v>
      </c>
      <c r="AF92" s="213">
        <v>2993.2740626207869</v>
      </c>
      <c r="AG92" s="214">
        <f t="shared" si="101"/>
        <v>157.54074013793615</v>
      </c>
      <c r="AH92" s="211">
        <f t="shared" si="109"/>
        <v>4</v>
      </c>
      <c r="AI92" s="501"/>
      <c r="AJ92" s="213">
        <v>19</v>
      </c>
      <c r="AK92" s="213">
        <v>2994.805194805193</v>
      </c>
      <c r="AL92" s="214">
        <f t="shared" si="102"/>
        <v>157.62132604237857</v>
      </c>
      <c r="AM92" s="211">
        <f t="shared" si="110"/>
        <v>4</v>
      </c>
      <c r="AN92" s="501"/>
      <c r="AO92" s="213">
        <v>19</v>
      </c>
      <c r="AP92" s="213">
        <v>2994.9579831932797</v>
      </c>
      <c r="AQ92" s="214">
        <f t="shared" si="103"/>
        <v>157.62936753648842</v>
      </c>
      <c r="AR92" s="211">
        <f t="shared" si="111"/>
        <v>4</v>
      </c>
      <c r="AS92" s="501"/>
      <c r="AT92" s="213">
        <v>19</v>
      </c>
      <c r="AU92" s="213">
        <v>3002.2238695329856</v>
      </c>
      <c r="AV92" s="214">
        <f t="shared" si="104"/>
        <v>158.01178260699925</v>
      </c>
      <c r="AW92" s="211">
        <f t="shared" si="112"/>
        <v>4</v>
      </c>
      <c r="AX92" s="501"/>
    </row>
    <row r="93" spans="2:50" ht="14.25" hidden="1" customHeight="1" outlineLevel="1">
      <c r="B93" s="460"/>
      <c r="C93" s="209">
        <v>7</v>
      </c>
      <c r="D93" s="212" t="s">
        <v>304</v>
      </c>
      <c r="E93" s="209">
        <v>21</v>
      </c>
      <c r="F93" s="209">
        <v>3600</v>
      </c>
      <c r="G93" s="214">
        <f t="shared" si="97"/>
        <v>171.42857142857142</v>
      </c>
      <c r="H93" s="501"/>
      <c r="I93" s="215">
        <f t="shared" si="105"/>
        <v>21</v>
      </c>
      <c r="J93" s="215">
        <f t="shared" si="105"/>
        <v>3177.3033004551303</v>
      </c>
      <c r="K93" s="216">
        <f t="shared" si="105"/>
        <v>151.30015716452999</v>
      </c>
      <c r="L93" s="502"/>
      <c r="M93" s="215">
        <f>RANK(K93, K$87:$K$101)</f>
        <v>6</v>
      </c>
      <c r="N93" s="460"/>
      <c r="O93" s="460"/>
      <c r="P93" s="213">
        <v>21</v>
      </c>
      <c r="Q93" s="213">
        <v>3175.1290473955833</v>
      </c>
      <c r="R93" s="214">
        <f t="shared" si="98"/>
        <v>151.19662130455157</v>
      </c>
      <c r="S93" s="211">
        <f t="shared" si="106"/>
        <v>5</v>
      </c>
      <c r="T93" s="501"/>
      <c r="U93" s="213">
        <v>21</v>
      </c>
      <c r="V93" s="213">
        <v>3175.4678692220973</v>
      </c>
      <c r="W93" s="214">
        <f t="shared" si="99"/>
        <v>151.21275567724274</v>
      </c>
      <c r="X93" s="211">
        <f t="shared" si="107"/>
        <v>5</v>
      </c>
      <c r="Y93" s="501"/>
      <c r="Z93" s="213">
        <v>21</v>
      </c>
      <c r="AA93" s="213">
        <v>3175.742695801619</v>
      </c>
      <c r="AB93" s="214">
        <f t="shared" si="100"/>
        <v>151.22584265721994</v>
      </c>
      <c r="AC93" s="211">
        <f t="shared" si="108"/>
        <v>6</v>
      </c>
      <c r="AD93" s="501"/>
      <c r="AE93" s="213">
        <v>21</v>
      </c>
      <c r="AF93" s="213">
        <v>3177.7959183673393</v>
      </c>
      <c r="AG93" s="214">
        <f t="shared" si="101"/>
        <v>151.32361516034948</v>
      </c>
      <c r="AH93" s="211">
        <f t="shared" si="109"/>
        <v>6</v>
      </c>
      <c r="AI93" s="501"/>
      <c r="AJ93" s="213">
        <v>21</v>
      </c>
      <c r="AK93" s="213">
        <v>3178.3425414364615</v>
      </c>
      <c r="AL93" s="214">
        <f t="shared" si="102"/>
        <v>151.34964483030768</v>
      </c>
      <c r="AM93" s="211">
        <f t="shared" si="110"/>
        <v>6</v>
      </c>
      <c r="AN93" s="501"/>
      <c r="AO93" s="213">
        <v>21</v>
      </c>
      <c r="AP93" s="213">
        <v>3178.8526434195674</v>
      </c>
      <c r="AQ93" s="214">
        <f t="shared" si="103"/>
        <v>151.37393540093177</v>
      </c>
      <c r="AR93" s="211">
        <f t="shared" si="111"/>
        <v>5</v>
      </c>
      <c r="AS93" s="501"/>
      <c r="AT93" s="213">
        <v>21</v>
      </c>
      <c r="AU93" s="213">
        <v>3179.7923875432443</v>
      </c>
      <c r="AV93" s="214">
        <f t="shared" si="104"/>
        <v>151.41868512110688</v>
      </c>
      <c r="AW93" s="211">
        <f t="shared" si="112"/>
        <v>5</v>
      </c>
      <c r="AX93" s="501"/>
    </row>
    <row r="94" spans="2:50" ht="14.25" hidden="1" customHeight="1" outlineLevel="1">
      <c r="B94" s="460"/>
      <c r="C94" s="209">
        <v>8</v>
      </c>
      <c r="D94" s="212" t="s">
        <v>310</v>
      </c>
      <c r="E94" s="209">
        <v>21</v>
      </c>
      <c r="F94" s="209">
        <v>3600</v>
      </c>
      <c r="G94" s="214">
        <f t="shared" si="97"/>
        <v>171.42857142857142</v>
      </c>
      <c r="H94" s="501"/>
      <c r="I94" s="215">
        <f t="shared" si="105"/>
        <v>21</v>
      </c>
      <c r="J94" s="215">
        <f t="shared" si="105"/>
        <v>3001.9918310533526</v>
      </c>
      <c r="K94" s="216">
        <f t="shared" si="105"/>
        <v>142.95199195492157</v>
      </c>
      <c r="L94" s="502"/>
      <c r="M94" s="215">
        <f>RANK(K94, K$87:$K$101)</f>
        <v>8</v>
      </c>
      <c r="N94" s="460"/>
      <c r="O94" s="460"/>
      <c r="P94" s="213">
        <v>21</v>
      </c>
      <c r="Q94" s="213">
        <v>2997.6399394856285</v>
      </c>
      <c r="R94" s="214">
        <f t="shared" si="98"/>
        <v>142.74475902312517</v>
      </c>
      <c r="S94" s="211">
        <f t="shared" si="106"/>
        <v>8</v>
      </c>
      <c r="T94" s="501"/>
      <c r="U94" s="213">
        <v>21</v>
      </c>
      <c r="V94" s="213">
        <v>2998.0467593962712</v>
      </c>
      <c r="W94" s="214">
        <f t="shared" si="99"/>
        <v>142.76413139982245</v>
      </c>
      <c r="X94" s="211">
        <f t="shared" si="107"/>
        <v>8</v>
      </c>
      <c r="Y94" s="501"/>
      <c r="Z94" s="213">
        <v>21</v>
      </c>
      <c r="AA94" s="213">
        <v>2999.8164576323024</v>
      </c>
      <c r="AB94" s="214">
        <f t="shared" si="100"/>
        <v>142.84840274439534</v>
      </c>
      <c r="AC94" s="211">
        <f t="shared" si="108"/>
        <v>8</v>
      </c>
      <c r="AD94" s="501"/>
      <c r="AE94" s="213">
        <v>21</v>
      </c>
      <c r="AF94" s="213">
        <v>3001.8987341772158</v>
      </c>
      <c r="AG94" s="214">
        <f t="shared" si="101"/>
        <v>142.94755877034362</v>
      </c>
      <c r="AH94" s="211">
        <f t="shared" si="109"/>
        <v>8</v>
      </c>
      <c r="AI94" s="501"/>
      <c r="AJ94" s="213">
        <v>21</v>
      </c>
      <c r="AK94" s="213">
        <v>3004.1772151898745</v>
      </c>
      <c r="AL94" s="214">
        <f t="shared" si="102"/>
        <v>143.05605786618449</v>
      </c>
      <c r="AM94" s="211">
        <f t="shared" si="110"/>
        <v>8</v>
      </c>
      <c r="AN94" s="501"/>
      <c r="AO94" s="213">
        <v>21</v>
      </c>
      <c r="AP94" s="213">
        <v>3004.4391831902931</v>
      </c>
      <c r="AQ94" s="214">
        <f t="shared" si="103"/>
        <v>143.0685325328711</v>
      </c>
      <c r="AR94" s="211">
        <f t="shared" si="111"/>
        <v>8</v>
      </c>
      <c r="AS94" s="501"/>
      <c r="AT94" s="213">
        <v>21</v>
      </c>
      <c r="AU94" s="213">
        <v>3007.924528301884</v>
      </c>
      <c r="AV94" s="214">
        <f t="shared" si="104"/>
        <v>143.23450134770877</v>
      </c>
      <c r="AW94" s="211">
        <f t="shared" si="112"/>
        <v>8</v>
      </c>
      <c r="AX94" s="501"/>
    </row>
    <row r="95" spans="2:50" ht="14.25" hidden="1" customHeight="1" outlineLevel="1">
      <c r="B95" s="460"/>
      <c r="C95" s="209">
        <v>9</v>
      </c>
      <c r="D95" s="212"/>
      <c r="E95" s="209"/>
      <c r="F95" s="209"/>
      <c r="G95" s="214"/>
      <c r="H95" s="501"/>
      <c r="I95" s="215"/>
      <c r="J95" s="215"/>
      <c r="K95" s="216"/>
      <c r="L95" s="502"/>
      <c r="M95" s="215"/>
      <c r="N95" s="460"/>
      <c r="O95" s="460"/>
      <c r="P95" s="209"/>
      <c r="Q95" s="209"/>
      <c r="R95" s="214"/>
      <c r="S95" s="211"/>
      <c r="T95" s="501"/>
      <c r="U95" s="209"/>
      <c r="V95" s="209"/>
      <c r="W95" s="214"/>
      <c r="X95" s="211"/>
      <c r="Y95" s="501"/>
      <c r="Z95" s="209"/>
      <c r="AA95" s="209"/>
      <c r="AB95" s="214"/>
      <c r="AC95" s="211"/>
      <c r="AD95" s="501"/>
      <c r="AE95" s="209"/>
      <c r="AF95" s="209"/>
      <c r="AG95" s="214"/>
      <c r="AH95" s="211"/>
      <c r="AI95" s="501"/>
      <c r="AJ95" s="209"/>
      <c r="AK95" s="209"/>
      <c r="AL95" s="214"/>
      <c r="AM95" s="211"/>
      <c r="AN95" s="501"/>
      <c r="AO95" s="209"/>
      <c r="AP95" s="209"/>
      <c r="AQ95" s="214"/>
      <c r="AR95" s="211"/>
      <c r="AS95" s="501"/>
      <c r="AT95" s="209"/>
      <c r="AU95" s="209"/>
      <c r="AV95" s="214"/>
      <c r="AW95" s="211"/>
      <c r="AX95" s="501"/>
    </row>
    <row r="96" spans="2:50" ht="14.25" hidden="1" customHeight="1" outlineLevel="1">
      <c r="B96" s="460"/>
      <c r="C96" s="209">
        <v>10</v>
      </c>
      <c r="D96" s="212"/>
      <c r="E96" s="209"/>
      <c r="F96" s="209"/>
      <c r="G96" s="214"/>
      <c r="H96" s="501"/>
      <c r="I96" s="215"/>
      <c r="J96" s="215"/>
      <c r="K96" s="216"/>
      <c r="L96" s="502"/>
      <c r="M96" s="215"/>
      <c r="N96" s="460"/>
      <c r="O96" s="460"/>
      <c r="P96" s="209"/>
      <c r="Q96" s="209"/>
      <c r="R96" s="214"/>
      <c r="S96" s="211"/>
      <c r="T96" s="501"/>
      <c r="U96" s="209"/>
      <c r="V96" s="209"/>
      <c r="W96" s="214"/>
      <c r="X96" s="211"/>
      <c r="Y96" s="501"/>
      <c r="Z96" s="209"/>
      <c r="AA96" s="209"/>
      <c r="AB96" s="214"/>
      <c r="AC96" s="211"/>
      <c r="AD96" s="501"/>
      <c r="AE96" s="209"/>
      <c r="AF96" s="209"/>
      <c r="AG96" s="214"/>
      <c r="AH96" s="211"/>
      <c r="AI96" s="501"/>
      <c r="AJ96" s="209"/>
      <c r="AK96" s="209"/>
      <c r="AL96" s="214"/>
      <c r="AM96" s="211"/>
      <c r="AN96" s="501"/>
      <c r="AO96" s="209"/>
      <c r="AP96" s="209"/>
      <c r="AQ96" s="214"/>
      <c r="AR96" s="211"/>
      <c r="AS96" s="501"/>
      <c r="AT96" s="209"/>
      <c r="AU96" s="209"/>
      <c r="AV96" s="214"/>
      <c r="AW96" s="211"/>
      <c r="AX96" s="501"/>
    </row>
    <row r="97" spans="2:50" ht="14.25" hidden="1" customHeight="1" outlineLevel="1">
      <c r="B97" s="460"/>
      <c r="C97" s="209">
        <v>11</v>
      </c>
      <c r="D97" s="212"/>
      <c r="E97" s="209"/>
      <c r="F97" s="209"/>
      <c r="G97" s="214"/>
      <c r="H97" s="501"/>
      <c r="I97" s="215"/>
      <c r="J97" s="215"/>
      <c r="K97" s="216"/>
      <c r="L97" s="502"/>
      <c r="M97" s="215"/>
      <c r="N97" s="460"/>
      <c r="O97" s="460"/>
      <c r="P97" s="209"/>
      <c r="Q97" s="209"/>
      <c r="R97" s="214"/>
      <c r="S97" s="211"/>
      <c r="T97" s="501"/>
      <c r="U97" s="209"/>
      <c r="V97" s="209"/>
      <c r="W97" s="214"/>
      <c r="X97" s="211"/>
      <c r="Y97" s="501"/>
      <c r="Z97" s="209"/>
      <c r="AA97" s="209"/>
      <c r="AB97" s="214"/>
      <c r="AC97" s="211"/>
      <c r="AD97" s="501"/>
      <c r="AE97" s="209"/>
      <c r="AF97" s="209"/>
      <c r="AG97" s="214"/>
      <c r="AH97" s="211"/>
      <c r="AI97" s="501"/>
      <c r="AJ97" s="209"/>
      <c r="AK97" s="209"/>
      <c r="AL97" s="214"/>
      <c r="AM97" s="211"/>
      <c r="AN97" s="501"/>
      <c r="AO97" s="209"/>
      <c r="AP97" s="209"/>
      <c r="AQ97" s="214"/>
      <c r="AR97" s="211"/>
      <c r="AS97" s="501"/>
      <c r="AT97" s="209"/>
      <c r="AU97" s="209"/>
      <c r="AV97" s="214"/>
      <c r="AW97" s="211"/>
      <c r="AX97" s="501"/>
    </row>
    <row r="98" spans="2:50" ht="14.25" hidden="1" customHeight="1" outlineLevel="1">
      <c r="B98" s="460"/>
      <c r="C98" s="209">
        <v>12</v>
      </c>
      <c r="D98" s="212"/>
      <c r="E98" s="209"/>
      <c r="F98" s="209"/>
      <c r="G98" s="214"/>
      <c r="H98" s="501"/>
      <c r="I98" s="215"/>
      <c r="J98" s="215"/>
      <c r="K98" s="216"/>
      <c r="L98" s="502"/>
      <c r="M98" s="215"/>
      <c r="N98" s="460"/>
      <c r="O98" s="460"/>
      <c r="P98" s="209"/>
      <c r="Q98" s="209"/>
      <c r="R98" s="214"/>
      <c r="S98" s="211"/>
      <c r="T98" s="501"/>
      <c r="U98" s="209"/>
      <c r="V98" s="209"/>
      <c r="W98" s="214"/>
      <c r="X98" s="211"/>
      <c r="Y98" s="501"/>
      <c r="Z98" s="209"/>
      <c r="AA98" s="209"/>
      <c r="AB98" s="214"/>
      <c r="AC98" s="211"/>
      <c r="AD98" s="501"/>
      <c r="AE98" s="209"/>
      <c r="AF98" s="209"/>
      <c r="AG98" s="214"/>
      <c r="AH98" s="211"/>
      <c r="AI98" s="501"/>
      <c r="AJ98" s="209"/>
      <c r="AK98" s="209"/>
      <c r="AL98" s="214"/>
      <c r="AM98" s="211"/>
      <c r="AN98" s="501"/>
      <c r="AO98" s="209"/>
      <c r="AP98" s="209"/>
      <c r="AQ98" s="214"/>
      <c r="AR98" s="211"/>
      <c r="AS98" s="501"/>
      <c r="AT98" s="209"/>
      <c r="AU98" s="209"/>
      <c r="AV98" s="214"/>
      <c r="AW98" s="211"/>
      <c r="AX98" s="501"/>
    </row>
    <row r="99" spans="2:50" ht="14.25" hidden="1" customHeight="1" outlineLevel="1">
      <c r="B99" s="460"/>
      <c r="C99" s="209">
        <v>13</v>
      </c>
      <c r="D99" s="212"/>
      <c r="E99" s="209"/>
      <c r="F99" s="209"/>
      <c r="G99" s="214"/>
      <c r="H99" s="501"/>
      <c r="I99" s="215"/>
      <c r="J99" s="215"/>
      <c r="K99" s="216"/>
      <c r="L99" s="502"/>
      <c r="M99" s="215"/>
      <c r="N99" s="460"/>
      <c r="O99" s="460"/>
      <c r="P99" s="209"/>
      <c r="Q99" s="209"/>
      <c r="R99" s="214"/>
      <c r="S99" s="211"/>
      <c r="T99" s="501"/>
      <c r="U99" s="209"/>
      <c r="V99" s="209"/>
      <c r="W99" s="214"/>
      <c r="X99" s="211"/>
      <c r="Y99" s="501"/>
      <c r="Z99" s="209"/>
      <c r="AA99" s="209"/>
      <c r="AB99" s="214"/>
      <c r="AC99" s="211"/>
      <c r="AD99" s="501"/>
      <c r="AE99" s="209"/>
      <c r="AF99" s="209"/>
      <c r="AG99" s="214"/>
      <c r="AH99" s="211"/>
      <c r="AI99" s="501"/>
      <c r="AJ99" s="209"/>
      <c r="AK99" s="209"/>
      <c r="AL99" s="214"/>
      <c r="AM99" s="211"/>
      <c r="AN99" s="501"/>
      <c r="AO99" s="209"/>
      <c r="AP99" s="209"/>
      <c r="AQ99" s="214"/>
      <c r="AR99" s="211"/>
      <c r="AS99" s="501"/>
      <c r="AT99" s="209"/>
      <c r="AU99" s="209"/>
      <c r="AV99" s="214"/>
      <c r="AW99" s="211"/>
      <c r="AX99" s="501"/>
    </row>
    <row r="100" spans="2:50" ht="14.25" hidden="1" customHeight="1" outlineLevel="1">
      <c r="B100" s="460"/>
      <c r="C100" s="209">
        <v>14</v>
      </c>
      <c r="D100" s="212"/>
      <c r="E100" s="209"/>
      <c r="F100" s="209"/>
      <c r="G100" s="214"/>
      <c r="H100" s="501"/>
      <c r="I100" s="215"/>
      <c r="J100" s="215"/>
      <c r="K100" s="216"/>
      <c r="L100" s="502"/>
      <c r="M100" s="215"/>
      <c r="N100" s="460"/>
      <c r="O100" s="460"/>
      <c r="P100" s="209"/>
      <c r="Q100" s="209"/>
      <c r="R100" s="214"/>
      <c r="S100" s="211"/>
      <c r="T100" s="501"/>
      <c r="U100" s="209"/>
      <c r="V100" s="209"/>
      <c r="W100" s="214"/>
      <c r="X100" s="211"/>
      <c r="Y100" s="501"/>
      <c r="Z100" s="209"/>
      <c r="AA100" s="209"/>
      <c r="AB100" s="214"/>
      <c r="AC100" s="211"/>
      <c r="AD100" s="501"/>
      <c r="AE100" s="209"/>
      <c r="AF100" s="209"/>
      <c r="AG100" s="214"/>
      <c r="AH100" s="211"/>
      <c r="AI100" s="501"/>
      <c r="AJ100" s="209"/>
      <c r="AK100" s="209"/>
      <c r="AL100" s="214"/>
      <c r="AM100" s="211"/>
      <c r="AN100" s="501"/>
      <c r="AO100" s="209"/>
      <c r="AP100" s="209"/>
      <c r="AQ100" s="214"/>
      <c r="AR100" s="211"/>
      <c r="AS100" s="501"/>
      <c r="AT100" s="209"/>
      <c r="AU100" s="209"/>
      <c r="AV100" s="214"/>
      <c r="AW100" s="211"/>
      <c r="AX100" s="501"/>
    </row>
    <row r="101" spans="2:50" ht="14.25" hidden="1" customHeight="1" outlineLevel="1">
      <c r="B101" s="460"/>
      <c r="C101" s="209">
        <v>15</v>
      </c>
      <c r="D101" s="212"/>
      <c r="E101" s="209"/>
      <c r="F101" s="209"/>
      <c r="G101" s="214"/>
      <c r="H101" s="501"/>
      <c r="I101" s="215"/>
      <c r="J101" s="215"/>
      <c r="K101" s="216"/>
      <c r="L101" s="502"/>
      <c r="M101" s="215"/>
      <c r="N101" s="460"/>
      <c r="O101" s="460"/>
      <c r="P101" s="209"/>
      <c r="Q101" s="213"/>
      <c r="R101" s="214"/>
      <c r="S101" s="211"/>
      <c r="T101" s="501"/>
      <c r="U101" s="209"/>
      <c r="V101" s="209"/>
      <c r="W101" s="214"/>
      <c r="X101" s="211"/>
      <c r="Y101" s="501"/>
      <c r="Z101" s="209"/>
      <c r="AA101" s="209"/>
      <c r="AB101" s="214"/>
      <c r="AC101" s="211"/>
      <c r="AD101" s="501"/>
      <c r="AE101" s="209"/>
      <c r="AF101" s="209"/>
      <c r="AG101" s="214"/>
      <c r="AH101" s="211"/>
      <c r="AI101" s="501"/>
      <c r="AJ101" s="209"/>
      <c r="AK101" s="209"/>
      <c r="AL101" s="214"/>
      <c r="AM101" s="211"/>
      <c r="AN101" s="501"/>
      <c r="AO101" s="209"/>
      <c r="AP101" s="209"/>
      <c r="AQ101" s="214"/>
      <c r="AR101" s="211"/>
      <c r="AS101" s="501"/>
      <c r="AT101" s="209"/>
      <c r="AU101" s="209"/>
      <c r="AV101" s="214"/>
      <c r="AW101" s="211"/>
      <c r="AX101" s="501"/>
    </row>
    <row r="102" spans="2:50" ht="14.25" customHeight="1" collapsed="1">
      <c r="B102" s="552" t="s">
        <v>203</v>
      </c>
      <c r="C102" s="503"/>
      <c r="D102" s="503"/>
      <c r="E102" s="503"/>
      <c r="F102" s="503"/>
      <c r="G102" s="503"/>
      <c r="H102" s="503"/>
      <c r="I102" s="503"/>
      <c r="J102" s="503"/>
      <c r="K102" s="503"/>
      <c r="L102" s="503"/>
      <c r="M102" s="504"/>
      <c r="N102" s="521" t="s">
        <v>128</v>
      </c>
      <c r="O102" s="521" t="s">
        <v>77</v>
      </c>
      <c r="P102" s="559">
        <f>AT82+1</f>
        <v>45902</v>
      </c>
      <c r="Q102" s="560"/>
      <c r="R102" s="560"/>
      <c r="S102" s="560"/>
      <c r="T102" s="560"/>
      <c r="U102" s="561">
        <f>P102+1</f>
        <v>45903</v>
      </c>
      <c r="V102" s="562"/>
      <c r="W102" s="562"/>
      <c r="X102" s="562"/>
      <c r="Y102" s="562"/>
      <c r="Z102" s="559">
        <f t="shared" ref="Z102" si="113">U102+1</f>
        <v>45904</v>
      </c>
      <c r="AA102" s="560"/>
      <c r="AB102" s="560"/>
      <c r="AC102" s="560"/>
      <c r="AD102" s="560"/>
      <c r="AE102" s="561">
        <f t="shared" ref="AE102" si="114">Z102+1</f>
        <v>45905</v>
      </c>
      <c r="AF102" s="562"/>
      <c r="AG102" s="562"/>
      <c r="AH102" s="562"/>
      <c r="AI102" s="562"/>
      <c r="AJ102" s="563">
        <f t="shared" ref="AJ102" si="115">AE102+1</f>
        <v>45906</v>
      </c>
      <c r="AK102" s="564"/>
      <c r="AL102" s="564"/>
      <c r="AM102" s="564"/>
      <c r="AN102" s="565"/>
      <c r="AO102" s="561">
        <f t="shared" ref="AO102" si="116">AJ102+1</f>
        <v>45907</v>
      </c>
      <c r="AP102" s="562"/>
      <c r="AQ102" s="562"/>
      <c r="AR102" s="562"/>
      <c r="AS102" s="562"/>
      <c r="AT102" s="563">
        <f t="shared" ref="AT102" si="117">AO102+1</f>
        <v>45908</v>
      </c>
      <c r="AU102" s="564"/>
      <c r="AV102" s="564"/>
      <c r="AW102" s="564"/>
      <c r="AX102" s="565"/>
    </row>
    <row r="103" spans="2:50" ht="14.25" customHeight="1">
      <c r="B103" s="505"/>
      <c r="C103" s="505"/>
      <c r="D103" s="505"/>
      <c r="E103" s="505"/>
      <c r="F103" s="505"/>
      <c r="G103" s="505"/>
      <c r="H103" s="505"/>
      <c r="I103" s="505"/>
      <c r="J103" s="505"/>
      <c r="K103" s="505"/>
      <c r="L103" s="505"/>
      <c r="M103" s="506"/>
      <c r="N103" s="523"/>
      <c r="O103" s="523"/>
      <c r="P103" s="566">
        <f>P102</f>
        <v>45902</v>
      </c>
      <c r="Q103" s="566"/>
      <c r="R103" s="566"/>
      <c r="S103" s="566"/>
      <c r="T103" s="566"/>
      <c r="U103" s="567">
        <f>U102</f>
        <v>45903</v>
      </c>
      <c r="V103" s="567"/>
      <c r="W103" s="567"/>
      <c r="X103" s="567"/>
      <c r="Y103" s="567"/>
      <c r="Z103" s="566">
        <f t="shared" ref="Z103" si="118">Z102</f>
        <v>45904</v>
      </c>
      <c r="AA103" s="566"/>
      <c r="AB103" s="566"/>
      <c r="AC103" s="566"/>
      <c r="AD103" s="566"/>
      <c r="AE103" s="567">
        <f t="shared" ref="AE103" si="119">AE102</f>
        <v>45905</v>
      </c>
      <c r="AF103" s="567"/>
      <c r="AG103" s="567"/>
      <c r="AH103" s="567"/>
      <c r="AI103" s="567"/>
      <c r="AJ103" s="568">
        <f t="shared" ref="AJ103" si="120">AJ102</f>
        <v>45906</v>
      </c>
      <c r="AK103" s="569"/>
      <c r="AL103" s="569"/>
      <c r="AM103" s="569"/>
      <c r="AN103" s="570"/>
      <c r="AO103" s="567">
        <f t="shared" ref="AO103" si="121">AO102</f>
        <v>45907</v>
      </c>
      <c r="AP103" s="567"/>
      <c r="AQ103" s="567"/>
      <c r="AR103" s="567"/>
      <c r="AS103" s="567"/>
      <c r="AT103" s="568">
        <f t="shared" ref="AT103" si="122">AT102</f>
        <v>45908</v>
      </c>
      <c r="AU103" s="569"/>
      <c r="AV103" s="569"/>
      <c r="AW103" s="569"/>
      <c r="AX103" s="570"/>
    </row>
    <row r="104" spans="2:50" ht="14.25" customHeight="1">
      <c r="B104" s="460" t="s">
        <v>129</v>
      </c>
      <c r="C104" s="460" t="s">
        <v>130</v>
      </c>
      <c r="D104" s="460"/>
      <c r="E104" s="460" t="s">
        <v>131</v>
      </c>
      <c r="F104" s="460"/>
      <c r="G104" s="460"/>
      <c r="H104" s="460" t="s">
        <v>132</v>
      </c>
      <c r="I104" s="499" t="s">
        <v>133</v>
      </c>
      <c r="J104" s="499"/>
      <c r="K104" s="499"/>
      <c r="L104" s="499" t="s">
        <v>132</v>
      </c>
      <c r="M104" s="499" t="s">
        <v>134</v>
      </c>
      <c r="N104" s="460"/>
      <c r="O104" s="460" t="s">
        <v>135</v>
      </c>
      <c r="P104" s="460" t="s">
        <v>136</v>
      </c>
      <c r="Q104" s="460"/>
      <c r="R104" s="460"/>
      <c r="S104" s="460"/>
      <c r="T104" s="460" t="s">
        <v>132</v>
      </c>
      <c r="U104" s="460" t="s">
        <v>136</v>
      </c>
      <c r="V104" s="460"/>
      <c r="W104" s="460"/>
      <c r="X104" s="460"/>
      <c r="Y104" s="460" t="s">
        <v>132</v>
      </c>
      <c r="Z104" s="460" t="s">
        <v>136</v>
      </c>
      <c r="AA104" s="460"/>
      <c r="AB104" s="460"/>
      <c r="AC104" s="460"/>
      <c r="AD104" s="460" t="s">
        <v>132</v>
      </c>
      <c r="AE104" s="460" t="s">
        <v>136</v>
      </c>
      <c r="AF104" s="460"/>
      <c r="AG104" s="460"/>
      <c r="AH104" s="460"/>
      <c r="AI104" s="460" t="s">
        <v>132</v>
      </c>
      <c r="AJ104" s="460" t="s">
        <v>136</v>
      </c>
      <c r="AK104" s="460"/>
      <c r="AL104" s="460"/>
      <c r="AM104" s="460"/>
      <c r="AN104" s="460" t="s">
        <v>132</v>
      </c>
      <c r="AO104" s="460" t="s">
        <v>136</v>
      </c>
      <c r="AP104" s="460"/>
      <c r="AQ104" s="460"/>
      <c r="AR104" s="460"/>
      <c r="AS104" s="460" t="s">
        <v>132</v>
      </c>
      <c r="AT104" s="460" t="s">
        <v>136</v>
      </c>
      <c r="AU104" s="460"/>
      <c r="AV104" s="460"/>
      <c r="AW104" s="460"/>
      <c r="AX104" s="460" t="s">
        <v>132</v>
      </c>
    </row>
    <row r="105" spans="2:50" ht="14.25" customHeight="1">
      <c r="B105" s="460"/>
      <c r="C105" s="460"/>
      <c r="D105" s="460"/>
      <c r="E105" s="460" t="s">
        <v>137</v>
      </c>
      <c r="F105" s="460"/>
      <c r="G105" s="460"/>
      <c r="H105" s="460"/>
      <c r="I105" s="499" t="s">
        <v>137</v>
      </c>
      <c r="J105" s="499"/>
      <c r="K105" s="499"/>
      <c r="L105" s="499"/>
      <c r="M105" s="499"/>
      <c r="N105" s="460"/>
      <c r="O105" s="460"/>
      <c r="P105" s="460" t="s">
        <v>138</v>
      </c>
      <c r="Q105" s="460"/>
      <c r="R105" s="460"/>
      <c r="S105" s="460"/>
      <c r="T105" s="460"/>
      <c r="U105" s="460" t="s">
        <v>138</v>
      </c>
      <c r="V105" s="460"/>
      <c r="W105" s="460"/>
      <c r="X105" s="460"/>
      <c r="Y105" s="460"/>
      <c r="Z105" s="460" t="s">
        <v>138</v>
      </c>
      <c r="AA105" s="460"/>
      <c r="AB105" s="460"/>
      <c r="AC105" s="460"/>
      <c r="AD105" s="460"/>
      <c r="AE105" s="460" t="s">
        <v>138</v>
      </c>
      <c r="AF105" s="460"/>
      <c r="AG105" s="460"/>
      <c r="AH105" s="460"/>
      <c r="AI105" s="460"/>
      <c r="AJ105" s="460" t="s">
        <v>138</v>
      </c>
      <c r="AK105" s="460"/>
      <c r="AL105" s="460"/>
      <c r="AM105" s="460"/>
      <c r="AN105" s="460"/>
      <c r="AO105" s="460" t="s">
        <v>138</v>
      </c>
      <c r="AP105" s="460"/>
      <c r="AQ105" s="460"/>
      <c r="AR105" s="460"/>
      <c r="AS105" s="460"/>
      <c r="AT105" s="460" t="s">
        <v>138</v>
      </c>
      <c r="AU105" s="460"/>
      <c r="AV105" s="460"/>
      <c r="AW105" s="460"/>
      <c r="AX105" s="460"/>
    </row>
    <row r="106" spans="2:50" ht="14.25" customHeight="1">
      <c r="B106" s="460"/>
      <c r="C106" s="460"/>
      <c r="D106" s="460"/>
      <c r="E106" s="209" t="s">
        <v>139</v>
      </c>
      <c r="F106" s="209" t="s">
        <v>140</v>
      </c>
      <c r="G106" s="209" t="s">
        <v>141</v>
      </c>
      <c r="H106" s="460"/>
      <c r="I106" s="210" t="s">
        <v>139</v>
      </c>
      <c r="J106" s="210" t="s">
        <v>140</v>
      </c>
      <c r="K106" s="210" t="s">
        <v>141</v>
      </c>
      <c r="L106" s="499"/>
      <c r="M106" s="499"/>
      <c r="N106" s="460"/>
      <c r="O106" s="460"/>
      <c r="P106" s="209" t="s">
        <v>139</v>
      </c>
      <c r="Q106" s="209" t="s">
        <v>140</v>
      </c>
      <c r="R106" s="209" t="s">
        <v>141</v>
      </c>
      <c r="S106" s="211" t="s">
        <v>134</v>
      </c>
      <c r="T106" s="460"/>
      <c r="U106" s="209" t="s">
        <v>139</v>
      </c>
      <c r="V106" s="209" t="s">
        <v>140</v>
      </c>
      <c r="W106" s="209" t="s">
        <v>141</v>
      </c>
      <c r="X106" s="211" t="s">
        <v>134</v>
      </c>
      <c r="Y106" s="460"/>
      <c r="Z106" s="209" t="s">
        <v>139</v>
      </c>
      <c r="AA106" s="209" t="s">
        <v>140</v>
      </c>
      <c r="AB106" s="209" t="s">
        <v>141</v>
      </c>
      <c r="AC106" s="211" t="s">
        <v>134</v>
      </c>
      <c r="AD106" s="460"/>
      <c r="AE106" s="209" t="s">
        <v>139</v>
      </c>
      <c r="AF106" s="209" t="s">
        <v>140</v>
      </c>
      <c r="AG106" s="209" t="s">
        <v>141</v>
      </c>
      <c r="AH106" s="211" t="s">
        <v>134</v>
      </c>
      <c r="AI106" s="460"/>
      <c r="AJ106" s="209" t="s">
        <v>139</v>
      </c>
      <c r="AK106" s="209" t="s">
        <v>140</v>
      </c>
      <c r="AL106" s="209" t="s">
        <v>141</v>
      </c>
      <c r="AM106" s="211" t="s">
        <v>134</v>
      </c>
      <c r="AN106" s="460"/>
      <c r="AO106" s="209" t="s">
        <v>139</v>
      </c>
      <c r="AP106" s="209" t="s">
        <v>140</v>
      </c>
      <c r="AQ106" s="209" t="s">
        <v>141</v>
      </c>
      <c r="AR106" s="211" t="s">
        <v>134</v>
      </c>
      <c r="AS106" s="460"/>
      <c r="AT106" s="209" t="s">
        <v>139</v>
      </c>
      <c r="AU106" s="209" t="s">
        <v>140</v>
      </c>
      <c r="AV106" s="209" t="s">
        <v>141</v>
      </c>
      <c r="AW106" s="211" t="s">
        <v>134</v>
      </c>
      <c r="AX106" s="460"/>
    </row>
    <row r="107" spans="2:50" ht="14.25" customHeight="1">
      <c r="B107" s="460" t="s">
        <v>287</v>
      </c>
      <c r="C107" s="209">
        <v>1</v>
      </c>
      <c r="D107" s="212" t="s">
        <v>309</v>
      </c>
      <c r="E107" s="209">
        <v>21</v>
      </c>
      <c r="F107" s="209">
        <v>3600</v>
      </c>
      <c r="G107" s="214">
        <f t="shared" ref="G107:G114" si="123">F107/E107</f>
        <v>171.42857142857142</v>
      </c>
      <c r="H107" s="501">
        <f>AVERAGE(F107:F121)</f>
        <v>3600</v>
      </c>
      <c r="I107" s="215">
        <f>AVERAGE(P107,U107,Z107,AE107,AJ107,AO107,AT107)</f>
        <v>21</v>
      </c>
      <c r="J107" s="215">
        <f>AVERAGE(Q107,V107,AA107,AF107,AK107,AP107,AU107)</f>
        <v>3018.9647930428973</v>
      </c>
      <c r="K107" s="216">
        <f>AVERAGE(R107,W107,AB107,AG107,AL107,AQ107,AV107)</f>
        <v>143.76022824013799</v>
      </c>
      <c r="L107" s="502">
        <f>IFERROR(AVERAGE(K107:K121),"-")</f>
        <v>153.20097286103501</v>
      </c>
      <c r="M107" s="215">
        <f>RANK(K107, K$107:$K$121)</f>
        <v>7</v>
      </c>
      <c r="N107" s="460"/>
      <c r="O107" s="460"/>
      <c r="P107" s="213">
        <v>21</v>
      </c>
      <c r="Q107" s="213">
        <v>3019.8757763975154</v>
      </c>
      <c r="R107" s="214">
        <f t="shared" ref="R107:R114" si="124">Q107/P107</f>
        <v>143.80360839988168</v>
      </c>
      <c r="S107" s="211">
        <f>RANK(R107, R$107:R$121)</f>
        <v>7</v>
      </c>
      <c r="T107" s="501">
        <f>AVERAGE(R107:R121)</f>
        <v>153.09084880314526</v>
      </c>
      <c r="U107" s="213">
        <v>21</v>
      </c>
      <c r="V107" s="213">
        <v>3021.2903225806472</v>
      </c>
      <c r="W107" s="214">
        <f t="shared" ref="W107:W114" si="125">V107/U107</f>
        <v>143.87096774193557</v>
      </c>
      <c r="X107" s="211">
        <f>RANK(W107, W$107:W$121)</f>
        <v>7</v>
      </c>
      <c r="Y107" s="501">
        <f>AVERAGE(W107:W121)</f>
        <v>153.15438200556014</v>
      </c>
      <c r="Z107" s="213">
        <v>21</v>
      </c>
      <c r="AA107" s="213">
        <v>3021.0407239819006</v>
      </c>
      <c r="AB107" s="214">
        <f t="shared" ref="AB107:AB114" si="126">AA107/Z107</f>
        <v>143.85908209437622</v>
      </c>
      <c r="AC107" s="211">
        <f>RANK(AB107, AB$107:AB$121)</f>
        <v>7</v>
      </c>
      <c r="AD107" s="501">
        <f>AVERAGE(AB107:AB121)</f>
        <v>153.14819271039792</v>
      </c>
      <c r="AE107" s="213">
        <v>21</v>
      </c>
      <c r="AF107" s="213">
        <v>3013.6231894094926</v>
      </c>
      <c r="AG107" s="214">
        <f t="shared" ref="AG107:AG114" si="127">AF107/AE107</f>
        <v>143.5058661623568</v>
      </c>
      <c r="AH107" s="211">
        <f>RANK(AG107, AG$107:AG$121)</f>
        <v>7</v>
      </c>
      <c r="AI107" s="501">
        <f>AVERAGE(AG107:AG121)</f>
        <v>153.20097345428906</v>
      </c>
      <c r="AJ107" s="213">
        <v>21</v>
      </c>
      <c r="AK107" s="213">
        <v>3017.9735682819387</v>
      </c>
      <c r="AL107" s="214">
        <f t="shared" ref="AL107:AL114" si="128">AK107/AJ107</f>
        <v>143.7130270610447</v>
      </c>
      <c r="AM107" s="211">
        <f>RANK(AL107, AL$107:AL$121)</f>
        <v>7</v>
      </c>
      <c r="AN107" s="501">
        <f>AVERAGE(AL107:AL121)</f>
        <v>153.24330645880224</v>
      </c>
      <c r="AO107" s="213">
        <v>21</v>
      </c>
      <c r="AP107" s="213">
        <v>3019.2031352057493</v>
      </c>
      <c r="AQ107" s="214">
        <f t="shared" ref="AQ107:AQ114" si="129">AP107/AO107</f>
        <v>143.77157786694045</v>
      </c>
      <c r="AR107" s="211">
        <f>RANK(AQ107, AQ$107:AQ$121)</f>
        <v>7</v>
      </c>
      <c r="AS107" s="501">
        <f>AVERAGE(AQ107:AQ121)</f>
        <v>153.25526943579376</v>
      </c>
      <c r="AT107" s="213">
        <v>21</v>
      </c>
      <c r="AU107" s="213">
        <v>3019.7468354430389</v>
      </c>
      <c r="AV107" s="214">
        <f t="shared" ref="AV107:AV114" si="130">AU107/AT107</f>
        <v>143.79746835443044</v>
      </c>
      <c r="AW107" s="211">
        <f>RANK(AV107, AV$107:AV$121)</f>
        <v>7</v>
      </c>
      <c r="AX107" s="501">
        <f>AVERAGE(AV107:AV121)</f>
        <v>153.31383715925659</v>
      </c>
    </row>
    <row r="108" spans="2:50" ht="14.25" customHeight="1">
      <c r="B108" s="460"/>
      <c r="C108" s="209">
        <v>2</v>
      </c>
      <c r="D108" s="212" t="s">
        <v>295</v>
      </c>
      <c r="E108" s="209">
        <v>20</v>
      </c>
      <c r="F108" s="209">
        <v>3600</v>
      </c>
      <c r="G108" s="214">
        <f t="shared" si="123"/>
        <v>180</v>
      </c>
      <c r="H108" s="501"/>
      <c r="I108" s="215">
        <f t="shared" ref="I108:K114" si="131">AVERAGE(P108,U108,Z108,AE108,AJ108,AO108,AT108)</f>
        <v>20</v>
      </c>
      <c r="J108" s="215">
        <f t="shared" si="131"/>
        <v>3193.6567432233974</v>
      </c>
      <c r="K108" s="216">
        <f t="shared" si="131"/>
        <v>159.68283716116986</v>
      </c>
      <c r="L108" s="502"/>
      <c r="M108" s="215">
        <f>RANK(K108, K$107:$K$121)</f>
        <v>1</v>
      </c>
      <c r="N108" s="460"/>
      <c r="O108" s="460"/>
      <c r="P108" s="213">
        <v>20</v>
      </c>
      <c r="Q108" s="213">
        <v>3190.7616707616735</v>
      </c>
      <c r="R108" s="214">
        <f t="shared" si="124"/>
        <v>159.53808353808367</v>
      </c>
      <c r="S108" s="211">
        <f>RANK(R108, R$107:R$121)</f>
        <v>1</v>
      </c>
      <c r="T108" s="501"/>
      <c r="U108" s="213">
        <v>20</v>
      </c>
      <c r="V108" s="213">
        <v>3192.6068003487367</v>
      </c>
      <c r="W108" s="214">
        <f t="shared" si="125"/>
        <v>159.63034001743682</v>
      </c>
      <c r="X108" s="211">
        <f t="shared" ref="X108:X114" si="132">RANK(W108, W$107:W$121)</f>
        <v>1</v>
      </c>
      <c r="Y108" s="501"/>
      <c r="Z108" s="213">
        <v>20</v>
      </c>
      <c r="AA108" s="213">
        <v>3192.276271815816</v>
      </c>
      <c r="AB108" s="214">
        <f t="shared" si="126"/>
        <v>159.61381359079081</v>
      </c>
      <c r="AC108" s="211">
        <f t="shared" ref="AC108:AC114" si="133">RANK(AB108, AB$107:AB$121)</f>
        <v>1</v>
      </c>
      <c r="AD108" s="501"/>
      <c r="AE108" s="213">
        <v>20</v>
      </c>
      <c r="AF108" s="213">
        <v>3193.8536190861341</v>
      </c>
      <c r="AG108" s="214">
        <f t="shared" si="127"/>
        <v>159.6926809543067</v>
      </c>
      <c r="AH108" s="211">
        <f t="shared" ref="AH108:AH114" si="134">RANK(AG108, AG$107:AG$121)</f>
        <v>1</v>
      </c>
      <c r="AI108" s="501"/>
      <c r="AJ108" s="213">
        <v>20</v>
      </c>
      <c r="AK108" s="213">
        <v>3194.4072948328176</v>
      </c>
      <c r="AL108" s="214">
        <f t="shared" si="128"/>
        <v>159.72036474164088</v>
      </c>
      <c r="AM108" s="211">
        <f t="shared" ref="AM108:AM114" si="135">RANK(AL108, AL$107:AL$121)</f>
        <v>1</v>
      </c>
      <c r="AN108" s="501"/>
      <c r="AO108" s="213">
        <v>20</v>
      </c>
      <c r="AP108" s="213">
        <v>3195.2349869451687</v>
      </c>
      <c r="AQ108" s="214">
        <f t="shared" si="129"/>
        <v>159.76174934725844</v>
      </c>
      <c r="AR108" s="211">
        <f t="shared" ref="AR108:AR114" si="136">RANK(AQ108, AQ$107:AQ$121)</f>
        <v>1</v>
      </c>
      <c r="AS108" s="501"/>
      <c r="AT108" s="213">
        <v>20</v>
      </c>
      <c r="AU108" s="213">
        <v>3196.4565587734346</v>
      </c>
      <c r="AV108" s="214">
        <f t="shared" si="130"/>
        <v>159.82282793867174</v>
      </c>
      <c r="AW108" s="211">
        <f t="shared" ref="AW108:AW114" si="137">RANK(AV108, AV$107:AV$121)</f>
        <v>1</v>
      </c>
      <c r="AX108" s="501"/>
    </row>
    <row r="109" spans="2:50" ht="14.25" customHeight="1">
      <c r="B109" s="460"/>
      <c r="C109" s="209">
        <v>3</v>
      </c>
      <c r="D109" s="212" t="s">
        <v>294</v>
      </c>
      <c r="E109" s="209">
        <v>21</v>
      </c>
      <c r="F109" s="209">
        <v>3600</v>
      </c>
      <c r="G109" s="214">
        <f t="shared" si="123"/>
        <v>171.42857142857142</v>
      </c>
      <c r="H109" s="501"/>
      <c r="I109" s="215">
        <f t="shared" si="131"/>
        <v>21</v>
      </c>
      <c r="J109" s="215">
        <f t="shared" si="131"/>
        <v>3183.3788676333752</v>
      </c>
      <c r="K109" s="216">
        <f t="shared" si="131"/>
        <v>151.58946988730355</v>
      </c>
      <c r="L109" s="502"/>
      <c r="M109" s="215">
        <f>RANK(K109, K$107:$K$121)</f>
        <v>5</v>
      </c>
      <c r="N109" s="460"/>
      <c r="O109" s="460"/>
      <c r="P109" s="213">
        <v>21</v>
      </c>
      <c r="Q109" s="213">
        <v>3178.4648154516922</v>
      </c>
      <c r="R109" s="214">
        <f t="shared" si="124"/>
        <v>151.35546740246153</v>
      </c>
      <c r="S109" s="211">
        <f t="shared" ref="S109:S114" si="138">RANK(R109, R$107:R$121)</f>
        <v>6</v>
      </c>
      <c r="T109" s="501"/>
      <c r="U109" s="213">
        <v>21</v>
      </c>
      <c r="V109" s="213">
        <v>3177.9364995088781</v>
      </c>
      <c r="W109" s="214">
        <f t="shared" si="125"/>
        <v>151.33030950042277</v>
      </c>
      <c r="X109" s="211">
        <f t="shared" si="132"/>
        <v>6</v>
      </c>
      <c r="Y109" s="501"/>
      <c r="Z109" s="213">
        <v>21</v>
      </c>
      <c r="AA109" s="213">
        <v>3178.2402391992036</v>
      </c>
      <c r="AB109" s="214">
        <f t="shared" si="126"/>
        <v>151.34477329520018</v>
      </c>
      <c r="AC109" s="211">
        <f t="shared" si="133"/>
        <v>6</v>
      </c>
      <c r="AD109" s="501"/>
      <c r="AE109" s="213">
        <v>21</v>
      </c>
      <c r="AF109" s="213">
        <v>3189.1304347826076</v>
      </c>
      <c r="AG109" s="214">
        <f t="shared" si="127"/>
        <v>151.86335403726702</v>
      </c>
      <c r="AH109" s="211">
        <f t="shared" si="134"/>
        <v>5</v>
      </c>
      <c r="AI109" s="501"/>
      <c r="AJ109" s="213">
        <v>21</v>
      </c>
      <c r="AK109" s="213">
        <v>3189.3341748185612</v>
      </c>
      <c r="AL109" s="214">
        <f t="shared" si="128"/>
        <v>151.87305594374101</v>
      </c>
      <c r="AM109" s="211">
        <f t="shared" si="135"/>
        <v>5</v>
      </c>
      <c r="AN109" s="501"/>
      <c r="AO109" s="213">
        <v>21</v>
      </c>
      <c r="AP109" s="213">
        <v>3185.5291083894754</v>
      </c>
      <c r="AQ109" s="214">
        <f t="shared" si="129"/>
        <v>151.69186230426072</v>
      </c>
      <c r="AR109" s="211">
        <f t="shared" si="136"/>
        <v>5</v>
      </c>
      <c r="AS109" s="501"/>
      <c r="AT109" s="213">
        <v>21</v>
      </c>
      <c r="AU109" s="213">
        <v>3185.0168012832064</v>
      </c>
      <c r="AV109" s="214">
        <f t="shared" si="130"/>
        <v>151.66746672777174</v>
      </c>
      <c r="AW109" s="211">
        <f t="shared" si="137"/>
        <v>5</v>
      </c>
      <c r="AX109" s="501"/>
    </row>
    <row r="110" spans="2:50" ht="14.25" customHeight="1">
      <c r="B110" s="460"/>
      <c r="C110" s="209">
        <v>4</v>
      </c>
      <c r="D110" s="212" t="s">
        <v>305</v>
      </c>
      <c r="E110" s="209">
        <v>19</v>
      </c>
      <c r="F110" s="209">
        <v>3600</v>
      </c>
      <c r="G110" s="214">
        <f t="shared" si="123"/>
        <v>189.47368421052633</v>
      </c>
      <c r="H110" s="501"/>
      <c r="I110" s="215">
        <f t="shared" si="131"/>
        <v>19</v>
      </c>
      <c r="J110" s="215">
        <f t="shared" si="131"/>
        <v>3015.8440176463214</v>
      </c>
      <c r="K110" s="216">
        <f t="shared" si="131"/>
        <v>158.72863250770112</v>
      </c>
      <c r="L110" s="502"/>
      <c r="M110" s="215">
        <f>RANK(K110, K$107:$K$121)</f>
        <v>3</v>
      </c>
      <c r="N110" s="460"/>
      <c r="O110" s="460"/>
      <c r="P110" s="213">
        <v>19</v>
      </c>
      <c r="Q110" s="213">
        <v>3012.8853923027855</v>
      </c>
      <c r="R110" s="214">
        <f t="shared" si="124"/>
        <v>158.57291538435712</v>
      </c>
      <c r="S110" s="211">
        <f>RANK(R110, R$107:R$121)</f>
        <v>3</v>
      </c>
      <c r="T110" s="501"/>
      <c r="U110" s="213">
        <v>19</v>
      </c>
      <c r="V110" s="213">
        <v>3015.3776366523048</v>
      </c>
      <c r="W110" s="214">
        <f t="shared" si="125"/>
        <v>158.70408613959498</v>
      </c>
      <c r="X110" s="211">
        <f t="shared" si="132"/>
        <v>3</v>
      </c>
      <c r="Y110" s="501"/>
      <c r="Z110" s="213">
        <v>19</v>
      </c>
      <c r="AA110" s="213">
        <v>3015.4661527342778</v>
      </c>
      <c r="AB110" s="214">
        <f t="shared" si="126"/>
        <v>158.70874488075145</v>
      </c>
      <c r="AC110" s="211">
        <f t="shared" si="133"/>
        <v>3</v>
      </c>
      <c r="AD110" s="501"/>
      <c r="AE110" s="213">
        <v>19</v>
      </c>
      <c r="AF110" s="213">
        <v>3016.1166538756702</v>
      </c>
      <c r="AG110" s="214">
        <f t="shared" si="127"/>
        <v>158.74298178293</v>
      </c>
      <c r="AH110" s="211">
        <f t="shared" si="134"/>
        <v>2</v>
      </c>
      <c r="AI110" s="501"/>
      <c r="AJ110" s="213">
        <v>19</v>
      </c>
      <c r="AK110" s="213">
        <v>3016.3461538461497</v>
      </c>
      <c r="AL110" s="214">
        <f t="shared" si="128"/>
        <v>158.75506072874472</v>
      </c>
      <c r="AM110" s="211">
        <f t="shared" si="135"/>
        <v>3</v>
      </c>
      <c r="AN110" s="501"/>
      <c r="AO110" s="213">
        <v>19</v>
      </c>
      <c r="AP110" s="213">
        <v>3016.827124319801</v>
      </c>
      <c r="AQ110" s="214">
        <f t="shared" si="129"/>
        <v>158.78037496420006</v>
      </c>
      <c r="AR110" s="211">
        <f t="shared" si="136"/>
        <v>2</v>
      </c>
      <c r="AS110" s="501"/>
      <c r="AT110" s="213">
        <v>19</v>
      </c>
      <c r="AU110" s="213">
        <v>3017.889009793259</v>
      </c>
      <c r="AV110" s="214">
        <f t="shared" si="130"/>
        <v>158.83626367332943</v>
      </c>
      <c r="AW110" s="211">
        <f t="shared" si="137"/>
        <v>2</v>
      </c>
      <c r="AX110" s="501"/>
    </row>
    <row r="111" spans="2:50" ht="14.25" customHeight="1">
      <c r="B111" s="460"/>
      <c r="C111" s="209">
        <v>5</v>
      </c>
      <c r="D111" s="212" t="s">
        <v>306</v>
      </c>
      <c r="E111" s="209">
        <v>19</v>
      </c>
      <c r="F111" s="209">
        <v>3600</v>
      </c>
      <c r="G111" s="214">
        <f t="shared" si="123"/>
        <v>189.47368421052633</v>
      </c>
      <c r="H111" s="501"/>
      <c r="I111" s="215">
        <f t="shared" si="131"/>
        <v>19</v>
      </c>
      <c r="J111" s="215">
        <f t="shared" si="131"/>
        <v>3015.9892882762565</v>
      </c>
      <c r="K111" s="216">
        <f t="shared" si="131"/>
        <v>158.73627833032927</v>
      </c>
      <c r="L111" s="502"/>
      <c r="M111" s="215">
        <f>RANK(K111, K$107:$K$121)</f>
        <v>2</v>
      </c>
      <c r="N111" s="460"/>
      <c r="O111" s="460"/>
      <c r="P111" s="213">
        <v>19</v>
      </c>
      <c r="Q111" s="213">
        <v>3013.6708860759481</v>
      </c>
      <c r="R111" s="214">
        <f t="shared" si="124"/>
        <v>158.614257161892</v>
      </c>
      <c r="S111" s="211">
        <f>RANK(R111, R$107:R$121)</f>
        <v>2</v>
      </c>
      <c r="T111" s="501"/>
      <c r="U111" s="213">
        <v>19</v>
      </c>
      <c r="V111" s="213">
        <v>3015.9090909090914</v>
      </c>
      <c r="W111" s="214">
        <f t="shared" si="125"/>
        <v>158.73205741626796</v>
      </c>
      <c r="X111" s="211">
        <f>RANK(W111, W$107:W$121)</f>
        <v>2</v>
      </c>
      <c r="Y111" s="501"/>
      <c r="Z111" s="213">
        <v>19</v>
      </c>
      <c r="AA111" s="213">
        <v>3016.0245183887896</v>
      </c>
      <c r="AB111" s="214">
        <f t="shared" si="126"/>
        <v>158.73813254677839</v>
      </c>
      <c r="AC111" s="211">
        <f>RANK(AB111, AB$107:AB$121)</f>
        <v>2</v>
      </c>
      <c r="AD111" s="501"/>
      <c r="AE111" s="213">
        <v>19</v>
      </c>
      <c r="AF111" s="213">
        <v>3016.032158902814</v>
      </c>
      <c r="AG111" s="214">
        <f t="shared" si="127"/>
        <v>158.73853467909547</v>
      </c>
      <c r="AH111" s="211">
        <f>RANK(AG111, AG$107:AG$121)</f>
        <v>3</v>
      </c>
      <c r="AI111" s="501"/>
      <c r="AJ111" s="213">
        <v>19</v>
      </c>
      <c r="AK111" s="213">
        <v>3016.5343297524496</v>
      </c>
      <c r="AL111" s="214">
        <f t="shared" si="128"/>
        <v>158.76496472381314</v>
      </c>
      <c r="AM111" s="211">
        <f>RANK(AL111, AL$107:AL$121)</f>
        <v>2</v>
      </c>
      <c r="AN111" s="501"/>
      <c r="AO111" s="213">
        <v>19</v>
      </c>
      <c r="AP111" s="213">
        <v>3016.7798641630047</v>
      </c>
      <c r="AQ111" s="214">
        <f t="shared" si="129"/>
        <v>158.77788758752658</v>
      </c>
      <c r="AR111" s="211">
        <f>RANK(AQ111, AQ$107:AQ$121)</f>
        <v>3</v>
      </c>
      <c r="AS111" s="501"/>
      <c r="AT111" s="213">
        <v>19</v>
      </c>
      <c r="AU111" s="213">
        <v>3016.9741697416976</v>
      </c>
      <c r="AV111" s="214">
        <f t="shared" si="130"/>
        <v>158.78811419693145</v>
      </c>
      <c r="AW111" s="211">
        <f>RANK(AV111, AV$107:AV$121)</f>
        <v>3</v>
      </c>
      <c r="AX111" s="501"/>
    </row>
    <row r="112" spans="2:50" ht="14.25" customHeight="1">
      <c r="B112" s="460"/>
      <c r="C112" s="209">
        <v>6</v>
      </c>
      <c r="D112" s="212" t="s">
        <v>307</v>
      </c>
      <c r="E112" s="209">
        <v>19</v>
      </c>
      <c r="F112" s="209">
        <v>3600</v>
      </c>
      <c r="G112" s="214">
        <f t="shared" si="123"/>
        <v>189.47368421052633</v>
      </c>
      <c r="H112" s="501"/>
      <c r="I112" s="215">
        <f t="shared" si="131"/>
        <v>19</v>
      </c>
      <c r="J112" s="215">
        <f t="shared" si="131"/>
        <v>3005.546456569874</v>
      </c>
      <c r="K112" s="216">
        <f t="shared" si="131"/>
        <v>158.18665560894073</v>
      </c>
      <c r="L112" s="502"/>
      <c r="M112" s="215">
        <f>RANK(K112, K$107:$K$121)</f>
        <v>4</v>
      </c>
      <c r="N112" s="460"/>
      <c r="O112" s="460"/>
      <c r="P112" s="213">
        <v>19</v>
      </c>
      <c r="Q112" s="213">
        <v>3003.5820895522352</v>
      </c>
      <c r="R112" s="214">
        <f t="shared" si="124"/>
        <v>158.08326787117028</v>
      </c>
      <c r="S112" s="211">
        <f t="shared" si="138"/>
        <v>4</v>
      </c>
      <c r="T112" s="501"/>
      <c r="U112" s="213">
        <v>19</v>
      </c>
      <c r="V112" s="213">
        <v>3004.0089086859698</v>
      </c>
      <c r="W112" s="214">
        <f t="shared" si="125"/>
        <v>158.10573203610366</v>
      </c>
      <c r="X112" s="211">
        <f t="shared" si="132"/>
        <v>4</v>
      </c>
      <c r="Y112" s="501"/>
      <c r="Z112" s="213">
        <v>19</v>
      </c>
      <c r="AA112" s="213">
        <v>3004.020496649578</v>
      </c>
      <c r="AB112" s="214">
        <f t="shared" si="126"/>
        <v>158.10634192892516</v>
      </c>
      <c r="AC112" s="211">
        <f t="shared" si="133"/>
        <v>4</v>
      </c>
      <c r="AD112" s="501"/>
      <c r="AE112" s="213">
        <v>19</v>
      </c>
      <c r="AF112" s="213">
        <v>3005.1915945611859</v>
      </c>
      <c r="AG112" s="214">
        <f t="shared" si="127"/>
        <v>158.16797866111506</v>
      </c>
      <c r="AH112" s="211">
        <f t="shared" si="134"/>
        <v>4</v>
      </c>
      <c r="AI112" s="501"/>
      <c r="AJ112" s="213">
        <v>19</v>
      </c>
      <c r="AK112" s="213">
        <v>3005.0785973397774</v>
      </c>
      <c r="AL112" s="214">
        <f t="shared" si="128"/>
        <v>158.16203143893566</v>
      </c>
      <c r="AM112" s="211">
        <f t="shared" si="135"/>
        <v>4</v>
      </c>
      <c r="AN112" s="501"/>
      <c r="AO112" s="213">
        <v>19</v>
      </c>
      <c r="AP112" s="213">
        <v>3005.9363957597143</v>
      </c>
      <c r="AQ112" s="214">
        <f t="shared" si="129"/>
        <v>158.2071787241955</v>
      </c>
      <c r="AR112" s="211">
        <f t="shared" si="136"/>
        <v>4</v>
      </c>
      <c r="AS112" s="501"/>
      <c r="AT112" s="213">
        <v>19</v>
      </c>
      <c r="AU112" s="213">
        <v>3011.0071134406571</v>
      </c>
      <c r="AV112" s="214">
        <f t="shared" si="130"/>
        <v>158.47405860213985</v>
      </c>
      <c r="AW112" s="211">
        <f t="shared" si="137"/>
        <v>4</v>
      </c>
      <c r="AX112" s="501"/>
    </row>
    <row r="113" spans="2:50" ht="14.25" customHeight="1">
      <c r="B113" s="460"/>
      <c r="C113" s="209">
        <v>7</v>
      </c>
      <c r="D113" s="212" t="s">
        <v>304</v>
      </c>
      <c r="E113" s="209">
        <v>21</v>
      </c>
      <c r="F113" s="209">
        <v>3600</v>
      </c>
      <c r="G113" s="214">
        <f t="shared" si="123"/>
        <v>171.42857142857142</v>
      </c>
      <c r="H113" s="501"/>
      <c r="I113" s="215">
        <f t="shared" si="131"/>
        <v>21</v>
      </c>
      <c r="J113" s="215">
        <f t="shared" si="131"/>
        <v>3181.7343419544754</v>
      </c>
      <c r="K113" s="216">
        <f t="shared" si="131"/>
        <v>151.51115914068933</v>
      </c>
      <c r="L113" s="502"/>
      <c r="M113" s="215">
        <f>RANK(K113, K$107:$K$121)</f>
        <v>6</v>
      </c>
      <c r="N113" s="460"/>
      <c r="O113" s="460"/>
      <c r="P113" s="213">
        <v>21</v>
      </c>
      <c r="Q113" s="213">
        <v>3180.5296343001264</v>
      </c>
      <c r="R113" s="214">
        <f t="shared" si="124"/>
        <v>151.45379210952984</v>
      </c>
      <c r="S113" s="211">
        <f t="shared" si="138"/>
        <v>5</v>
      </c>
      <c r="T113" s="501"/>
      <c r="U113" s="213">
        <v>21</v>
      </c>
      <c r="V113" s="213">
        <v>3180.9669992325385</v>
      </c>
      <c r="W113" s="214">
        <f t="shared" si="125"/>
        <v>151.47461901107326</v>
      </c>
      <c r="X113" s="211">
        <f t="shared" si="132"/>
        <v>5</v>
      </c>
      <c r="Y113" s="501"/>
      <c r="Z113" s="213">
        <v>21</v>
      </c>
      <c r="AA113" s="213">
        <v>3180.5377720870574</v>
      </c>
      <c r="AB113" s="214">
        <f t="shared" si="126"/>
        <v>151.4541796231932</v>
      </c>
      <c r="AC113" s="211">
        <f t="shared" si="133"/>
        <v>5</v>
      </c>
      <c r="AD113" s="501"/>
      <c r="AE113" s="213">
        <v>21</v>
      </c>
      <c r="AF113" s="213">
        <v>3181.2600969305354</v>
      </c>
      <c r="AG113" s="214">
        <f t="shared" si="127"/>
        <v>151.4885760443112</v>
      </c>
      <c r="AH113" s="211">
        <f t="shared" si="134"/>
        <v>6</v>
      </c>
      <c r="AI113" s="501"/>
      <c r="AJ113" s="213">
        <v>21</v>
      </c>
      <c r="AK113" s="213">
        <v>3182.1214142761942</v>
      </c>
      <c r="AL113" s="214">
        <f t="shared" si="128"/>
        <v>151.52959115600925</v>
      </c>
      <c r="AM113" s="211">
        <f t="shared" si="135"/>
        <v>6</v>
      </c>
      <c r="AN113" s="501"/>
      <c r="AO113" s="213">
        <v>21</v>
      </c>
      <c r="AP113" s="213">
        <v>3183.0635118306345</v>
      </c>
      <c r="AQ113" s="214">
        <f t="shared" si="129"/>
        <v>151.57445294431594</v>
      </c>
      <c r="AR113" s="211">
        <f t="shared" si="136"/>
        <v>6</v>
      </c>
      <c r="AS113" s="501"/>
      <c r="AT113" s="213">
        <v>21</v>
      </c>
      <c r="AU113" s="213">
        <v>3183.6609650242444</v>
      </c>
      <c r="AV113" s="214">
        <f t="shared" si="130"/>
        <v>151.60290309639259</v>
      </c>
      <c r="AW113" s="211">
        <f t="shared" si="137"/>
        <v>6</v>
      </c>
      <c r="AX113" s="501"/>
    </row>
    <row r="114" spans="2:50" ht="14.25" customHeight="1">
      <c r="B114" s="460"/>
      <c r="C114" s="209">
        <v>8</v>
      </c>
      <c r="D114" s="212" t="s">
        <v>310</v>
      </c>
      <c r="E114" s="209">
        <v>21</v>
      </c>
      <c r="F114" s="209">
        <v>3600</v>
      </c>
      <c r="G114" s="214">
        <f t="shared" si="123"/>
        <v>171.42857142857142</v>
      </c>
      <c r="H114" s="501"/>
      <c r="I114" s="215">
        <f t="shared" si="131"/>
        <v>21</v>
      </c>
      <c r="J114" s="215">
        <f t="shared" si="131"/>
        <v>3011.66296225217</v>
      </c>
      <c r="K114" s="216">
        <f t="shared" si="131"/>
        <v>143.41252201200811</v>
      </c>
      <c r="L114" s="502"/>
      <c r="M114" s="215">
        <f>RANK(K114, K$107:$K$121)</f>
        <v>8</v>
      </c>
      <c r="N114" s="460"/>
      <c r="O114" s="460"/>
      <c r="P114" s="213">
        <v>21</v>
      </c>
      <c r="Q114" s="213">
        <v>3009.4133697135044</v>
      </c>
      <c r="R114" s="214">
        <f t="shared" si="124"/>
        <v>143.30539855778594</v>
      </c>
      <c r="S114" s="211">
        <f t="shared" si="138"/>
        <v>8</v>
      </c>
      <c r="T114" s="501"/>
      <c r="U114" s="213">
        <v>21</v>
      </c>
      <c r="V114" s="213">
        <v>3011.1258278145688</v>
      </c>
      <c r="W114" s="214">
        <f t="shared" si="125"/>
        <v>143.38694418164613</v>
      </c>
      <c r="X114" s="211">
        <f t="shared" si="132"/>
        <v>8</v>
      </c>
      <c r="Y114" s="501"/>
      <c r="Z114" s="213">
        <v>21</v>
      </c>
      <c r="AA114" s="213">
        <v>3010.5699481865267</v>
      </c>
      <c r="AB114" s="214">
        <f t="shared" si="126"/>
        <v>143.36047372316793</v>
      </c>
      <c r="AC114" s="211">
        <f t="shared" si="133"/>
        <v>8</v>
      </c>
      <c r="AD114" s="501"/>
      <c r="AE114" s="213">
        <v>21</v>
      </c>
      <c r="AF114" s="213">
        <v>3011.5641215715359</v>
      </c>
      <c r="AG114" s="214">
        <f t="shared" si="127"/>
        <v>143.40781531293027</v>
      </c>
      <c r="AH114" s="211">
        <f t="shared" si="134"/>
        <v>8</v>
      </c>
      <c r="AI114" s="501"/>
      <c r="AJ114" s="213">
        <v>21</v>
      </c>
      <c r="AK114" s="213">
        <v>3011.9954734062612</v>
      </c>
      <c r="AL114" s="214">
        <f t="shared" si="128"/>
        <v>143.42835587648864</v>
      </c>
      <c r="AM114" s="211">
        <f t="shared" si="135"/>
        <v>8</v>
      </c>
      <c r="AN114" s="501"/>
      <c r="AO114" s="213">
        <v>21</v>
      </c>
      <c r="AP114" s="213">
        <v>3013.0185067007005</v>
      </c>
      <c r="AQ114" s="214">
        <f t="shared" si="129"/>
        <v>143.47707174765242</v>
      </c>
      <c r="AR114" s="211">
        <f t="shared" si="136"/>
        <v>8</v>
      </c>
      <c r="AS114" s="501"/>
      <c r="AT114" s="213">
        <v>21</v>
      </c>
      <c r="AU114" s="213">
        <v>3013.9534883720935</v>
      </c>
      <c r="AV114" s="214">
        <f t="shared" si="130"/>
        <v>143.52159468438541</v>
      </c>
      <c r="AW114" s="211">
        <f t="shared" si="137"/>
        <v>8</v>
      </c>
      <c r="AX114" s="501"/>
    </row>
    <row r="115" spans="2:50" ht="14.25" customHeight="1">
      <c r="B115" s="460"/>
      <c r="C115" s="209">
        <v>9</v>
      </c>
      <c r="D115" s="212"/>
      <c r="E115" s="209"/>
      <c r="F115" s="209"/>
      <c r="G115" s="214"/>
      <c r="H115" s="501"/>
      <c r="I115" s="215"/>
      <c r="J115" s="215"/>
      <c r="K115" s="216"/>
      <c r="L115" s="502"/>
      <c r="M115" s="215"/>
      <c r="N115" s="460"/>
      <c r="O115" s="460"/>
      <c r="P115" s="213"/>
      <c r="Q115" s="213"/>
      <c r="R115" s="214"/>
      <c r="S115" s="211"/>
      <c r="T115" s="501"/>
      <c r="U115" s="213"/>
      <c r="V115" s="213"/>
      <c r="W115" s="214"/>
      <c r="X115" s="211"/>
      <c r="Y115" s="501"/>
      <c r="Z115" s="213"/>
      <c r="AA115" s="213"/>
      <c r="AB115" s="214"/>
      <c r="AC115" s="211"/>
      <c r="AD115" s="501"/>
      <c r="AE115" s="213"/>
      <c r="AF115" s="213"/>
      <c r="AG115" s="214"/>
      <c r="AH115" s="211"/>
      <c r="AI115" s="501"/>
      <c r="AJ115" s="213"/>
      <c r="AK115" s="213"/>
      <c r="AL115" s="214"/>
      <c r="AM115" s="211"/>
      <c r="AN115" s="501"/>
      <c r="AO115" s="213"/>
      <c r="AP115" s="213"/>
      <c r="AQ115" s="214"/>
      <c r="AR115" s="211"/>
      <c r="AS115" s="501"/>
      <c r="AT115" s="213"/>
      <c r="AU115" s="213"/>
      <c r="AV115" s="214"/>
      <c r="AW115" s="211"/>
      <c r="AX115" s="501"/>
    </row>
    <row r="116" spans="2:50" ht="14.25" customHeight="1">
      <c r="B116" s="460"/>
      <c r="C116" s="209">
        <v>10</v>
      </c>
      <c r="D116" s="212"/>
      <c r="E116" s="209"/>
      <c r="F116" s="209"/>
      <c r="G116" s="214"/>
      <c r="H116" s="501"/>
      <c r="I116" s="215"/>
      <c r="J116" s="215"/>
      <c r="K116" s="216"/>
      <c r="L116" s="502"/>
      <c r="M116" s="215"/>
      <c r="N116" s="460"/>
      <c r="O116" s="460"/>
      <c r="P116" s="209"/>
      <c r="Q116" s="209"/>
      <c r="R116" s="214"/>
      <c r="S116" s="211"/>
      <c r="T116" s="501"/>
      <c r="U116" s="209"/>
      <c r="V116" s="209"/>
      <c r="W116" s="214"/>
      <c r="X116" s="211"/>
      <c r="Y116" s="501"/>
      <c r="Z116" s="209"/>
      <c r="AA116" s="209"/>
      <c r="AB116" s="214"/>
      <c r="AC116" s="211"/>
      <c r="AD116" s="501"/>
      <c r="AE116" s="209"/>
      <c r="AF116" s="209"/>
      <c r="AG116" s="214"/>
      <c r="AH116" s="211"/>
      <c r="AI116" s="501"/>
      <c r="AJ116" s="209"/>
      <c r="AK116" s="209"/>
      <c r="AL116" s="214"/>
      <c r="AM116" s="211"/>
      <c r="AN116" s="501"/>
      <c r="AO116" s="209"/>
      <c r="AP116" s="209"/>
      <c r="AQ116" s="214"/>
      <c r="AR116" s="211"/>
      <c r="AS116" s="501"/>
      <c r="AT116" s="209"/>
      <c r="AU116" s="209"/>
      <c r="AV116" s="214"/>
      <c r="AW116" s="211"/>
      <c r="AX116" s="501"/>
    </row>
    <row r="117" spans="2:50" ht="14.25" customHeight="1">
      <c r="B117" s="460"/>
      <c r="C117" s="209">
        <v>11</v>
      </c>
      <c r="D117" s="212"/>
      <c r="E117" s="209"/>
      <c r="F117" s="209"/>
      <c r="G117" s="214"/>
      <c r="H117" s="501"/>
      <c r="I117" s="215"/>
      <c r="J117" s="215"/>
      <c r="K117" s="216"/>
      <c r="L117" s="502"/>
      <c r="M117" s="215"/>
      <c r="N117" s="460"/>
      <c r="O117" s="460"/>
      <c r="P117" s="209"/>
      <c r="Q117" s="209"/>
      <c r="R117" s="214"/>
      <c r="S117" s="211"/>
      <c r="T117" s="501"/>
      <c r="U117" s="209"/>
      <c r="V117" s="209"/>
      <c r="W117" s="214"/>
      <c r="X117" s="211"/>
      <c r="Y117" s="501"/>
      <c r="Z117" s="209"/>
      <c r="AA117" s="209"/>
      <c r="AB117" s="214"/>
      <c r="AC117" s="211"/>
      <c r="AD117" s="501"/>
      <c r="AE117" s="209"/>
      <c r="AF117" s="209"/>
      <c r="AG117" s="214"/>
      <c r="AH117" s="211"/>
      <c r="AI117" s="501"/>
      <c r="AJ117" s="209"/>
      <c r="AK117" s="209"/>
      <c r="AL117" s="214"/>
      <c r="AM117" s="211"/>
      <c r="AN117" s="501"/>
      <c r="AO117" s="209"/>
      <c r="AP117" s="209"/>
      <c r="AQ117" s="214"/>
      <c r="AR117" s="211"/>
      <c r="AS117" s="501"/>
      <c r="AT117" s="209"/>
      <c r="AU117" s="209"/>
      <c r="AV117" s="214"/>
      <c r="AW117" s="211"/>
      <c r="AX117" s="501"/>
    </row>
    <row r="118" spans="2:50" ht="14.25" customHeight="1">
      <c r="B118" s="460"/>
      <c r="C118" s="209">
        <v>12</v>
      </c>
      <c r="D118" s="212"/>
      <c r="E118" s="209"/>
      <c r="F118" s="209"/>
      <c r="G118" s="214"/>
      <c r="H118" s="501"/>
      <c r="I118" s="215"/>
      <c r="J118" s="215"/>
      <c r="K118" s="216"/>
      <c r="L118" s="502"/>
      <c r="M118" s="215"/>
      <c r="N118" s="460"/>
      <c r="O118" s="460"/>
      <c r="P118" s="209"/>
      <c r="Q118" s="209"/>
      <c r="R118" s="214"/>
      <c r="S118" s="211"/>
      <c r="T118" s="501"/>
      <c r="U118" s="209"/>
      <c r="V118" s="209"/>
      <c r="W118" s="214"/>
      <c r="X118" s="211"/>
      <c r="Y118" s="501"/>
      <c r="Z118" s="209"/>
      <c r="AA118" s="209"/>
      <c r="AB118" s="214"/>
      <c r="AC118" s="211"/>
      <c r="AD118" s="501"/>
      <c r="AE118" s="209"/>
      <c r="AF118" s="209"/>
      <c r="AG118" s="214"/>
      <c r="AH118" s="211"/>
      <c r="AI118" s="501"/>
      <c r="AJ118" s="209"/>
      <c r="AK118" s="209"/>
      <c r="AL118" s="214"/>
      <c r="AM118" s="211"/>
      <c r="AN118" s="501"/>
      <c r="AO118" s="209"/>
      <c r="AP118" s="209"/>
      <c r="AQ118" s="214"/>
      <c r="AR118" s="211"/>
      <c r="AS118" s="501"/>
      <c r="AT118" s="209"/>
      <c r="AU118" s="209"/>
      <c r="AV118" s="214"/>
      <c r="AW118" s="211"/>
      <c r="AX118" s="501"/>
    </row>
    <row r="119" spans="2:50" ht="14.25" customHeight="1">
      <c r="B119" s="460"/>
      <c r="C119" s="209">
        <v>13</v>
      </c>
      <c r="D119" s="212"/>
      <c r="E119" s="209"/>
      <c r="F119" s="209"/>
      <c r="G119" s="214"/>
      <c r="H119" s="501"/>
      <c r="I119" s="215"/>
      <c r="J119" s="215"/>
      <c r="K119" s="216"/>
      <c r="L119" s="502"/>
      <c r="M119" s="215"/>
      <c r="N119" s="460"/>
      <c r="O119" s="460"/>
      <c r="P119" s="209"/>
      <c r="Q119" s="209"/>
      <c r="R119" s="214"/>
      <c r="S119" s="211"/>
      <c r="T119" s="501"/>
      <c r="U119" s="209"/>
      <c r="V119" s="209"/>
      <c r="W119" s="214"/>
      <c r="X119" s="211"/>
      <c r="Y119" s="501"/>
      <c r="Z119" s="209"/>
      <c r="AA119" s="209"/>
      <c r="AB119" s="214"/>
      <c r="AC119" s="211"/>
      <c r="AD119" s="501"/>
      <c r="AE119" s="209"/>
      <c r="AF119" s="209"/>
      <c r="AG119" s="214"/>
      <c r="AH119" s="211"/>
      <c r="AI119" s="501"/>
      <c r="AJ119" s="209"/>
      <c r="AK119" s="209"/>
      <c r="AL119" s="214"/>
      <c r="AM119" s="211"/>
      <c r="AN119" s="501"/>
      <c r="AO119" s="209"/>
      <c r="AP119" s="209"/>
      <c r="AQ119" s="214"/>
      <c r="AR119" s="211"/>
      <c r="AS119" s="501"/>
      <c r="AT119" s="209"/>
      <c r="AU119" s="209"/>
      <c r="AV119" s="214"/>
      <c r="AW119" s="211"/>
      <c r="AX119" s="501"/>
    </row>
    <row r="120" spans="2:50" ht="14.25" customHeight="1">
      <c r="B120" s="460"/>
      <c r="C120" s="209">
        <v>14</v>
      </c>
      <c r="D120" s="212"/>
      <c r="E120" s="209"/>
      <c r="F120" s="209"/>
      <c r="G120" s="214"/>
      <c r="H120" s="501"/>
      <c r="I120" s="215"/>
      <c r="J120" s="215"/>
      <c r="K120" s="216"/>
      <c r="L120" s="502"/>
      <c r="M120" s="215"/>
      <c r="N120" s="460"/>
      <c r="O120" s="460"/>
      <c r="P120" s="209"/>
      <c r="Q120" s="209"/>
      <c r="R120" s="214"/>
      <c r="S120" s="211"/>
      <c r="T120" s="501"/>
      <c r="U120" s="209"/>
      <c r="V120" s="209"/>
      <c r="W120" s="214"/>
      <c r="X120" s="211"/>
      <c r="Y120" s="501"/>
      <c r="Z120" s="209"/>
      <c r="AA120" s="209"/>
      <c r="AB120" s="214"/>
      <c r="AC120" s="211"/>
      <c r="AD120" s="501"/>
      <c r="AE120" s="209"/>
      <c r="AF120" s="209"/>
      <c r="AG120" s="214"/>
      <c r="AH120" s="211"/>
      <c r="AI120" s="501"/>
      <c r="AJ120" s="209"/>
      <c r="AK120" s="209"/>
      <c r="AL120" s="214"/>
      <c r="AM120" s="211"/>
      <c r="AN120" s="501"/>
      <c r="AO120" s="209"/>
      <c r="AP120" s="209"/>
      <c r="AQ120" s="214"/>
      <c r="AR120" s="211"/>
      <c r="AS120" s="501"/>
      <c r="AT120" s="209"/>
      <c r="AU120" s="209"/>
      <c r="AV120" s="214"/>
      <c r="AW120" s="211"/>
      <c r="AX120" s="501"/>
    </row>
    <row r="121" spans="2:50" ht="14.25" customHeight="1">
      <c r="B121" s="460"/>
      <c r="C121" s="209">
        <v>15</v>
      </c>
      <c r="D121" s="212"/>
      <c r="E121" s="209"/>
      <c r="F121" s="209"/>
      <c r="G121" s="214"/>
      <c r="H121" s="501"/>
      <c r="I121" s="215"/>
      <c r="J121" s="215"/>
      <c r="K121" s="216"/>
      <c r="L121" s="502"/>
      <c r="M121" s="215"/>
      <c r="N121" s="460"/>
      <c r="O121" s="460"/>
      <c r="P121" s="209"/>
      <c r="Q121" s="213"/>
      <c r="R121" s="214"/>
      <c r="S121" s="211"/>
      <c r="T121" s="501"/>
      <c r="U121" s="209"/>
      <c r="V121" s="213"/>
      <c r="W121" s="214"/>
      <c r="X121" s="211"/>
      <c r="Y121" s="501"/>
      <c r="Z121" s="209"/>
      <c r="AA121" s="213"/>
      <c r="AB121" s="214"/>
      <c r="AC121" s="211"/>
      <c r="AD121" s="501"/>
      <c r="AE121" s="209"/>
      <c r="AF121" s="213"/>
      <c r="AG121" s="214"/>
      <c r="AH121" s="211"/>
      <c r="AI121" s="501"/>
      <c r="AJ121" s="209"/>
      <c r="AK121" s="213"/>
      <c r="AL121" s="214"/>
      <c r="AM121" s="211"/>
      <c r="AN121" s="501"/>
      <c r="AO121" s="209"/>
      <c r="AP121" s="213"/>
      <c r="AQ121" s="214"/>
      <c r="AR121" s="211"/>
      <c r="AS121" s="501"/>
      <c r="AT121" s="209"/>
      <c r="AU121" s="213"/>
      <c r="AV121" s="214"/>
      <c r="AW121" s="211"/>
      <c r="AX121" s="501"/>
    </row>
    <row r="122" spans="2:50" ht="14.25" customHeight="1" collapsed="1">
      <c r="B122" s="552" t="s">
        <v>206</v>
      </c>
      <c r="C122" s="503"/>
      <c r="D122" s="503"/>
      <c r="E122" s="503"/>
      <c r="F122" s="503"/>
      <c r="G122" s="503"/>
      <c r="H122" s="503"/>
      <c r="I122" s="503"/>
      <c r="J122" s="503"/>
      <c r="K122" s="503"/>
      <c r="L122" s="503"/>
      <c r="M122" s="504"/>
      <c r="N122" s="521" t="s">
        <v>128</v>
      </c>
      <c r="O122" s="521" t="s">
        <v>77</v>
      </c>
      <c r="P122" s="559">
        <f>AT102+1</f>
        <v>45909</v>
      </c>
      <c r="Q122" s="560"/>
      <c r="R122" s="560"/>
      <c r="S122" s="560"/>
      <c r="T122" s="560"/>
      <c r="U122" s="561">
        <f>P122+1</f>
        <v>45910</v>
      </c>
      <c r="V122" s="562"/>
      <c r="W122" s="562"/>
      <c r="X122" s="562"/>
      <c r="Y122" s="562"/>
      <c r="Z122" s="559">
        <f t="shared" ref="Z122" si="139">U122+1</f>
        <v>45911</v>
      </c>
      <c r="AA122" s="560"/>
      <c r="AB122" s="560"/>
      <c r="AC122" s="560"/>
      <c r="AD122" s="560"/>
      <c r="AE122" s="561">
        <f t="shared" ref="AE122" si="140">Z122+1</f>
        <v>45912</v>
      </c>
      <c r="AF122" s="562"/>
      <c r="AG122" s="562"/>
      <c r="AH122" s="562"/>
      <c r="AI122" s="562"/>
      <c r="AJ122" s="563">
        <f t="shared" ref="AJ122" si="141">AE122+1</f>
        <v>45913</v>
      </c>
      <c r="AK122" s="564"/>
      <c r="AL122" s="564"/>
      <c r="AM122" s="564"/>
      <c r="AN122" s="565"/>
      <c r="AO122" s="561">
        <f t="shared" ref="AO122" si="142">AJ122+1</f>
        <v>45914</v>
      </c>
      <c r="AP122" s="562"/>
      <c r="AQ122" s="562"/>
      <c r="AR122" s="562"/>
      <c r="AS122" s="562"/>
      <c r="AT122" s="563">
        <f t="shared" ref="AT122" si="143">AO122+1</f>
        <v>45915</v>
      </c>
      <c r="AU122" s="564"/>
      <c r="AV122" s="564"/>
      <c r="AW122" s="564"/>
      <c r="AX122" s="565"/>
    </row>
    <row r="123" spans="2:50" ht="14.25" customHeight="1">
      <c r="B123" s="505"/>
      <c r="C123" s="505"/>
      <c r="D123" s="505"/>
      <c r="E123" s="505"/>
      <c r="F123" s="505"/>
      <c r="G123" s="505"/>
      <c r="H123" s="505"/>
      <c r="I123" s="505"/>
      <c r="J123" s="505"/>
      <c r="K123" s="505"/>
      <c r="L123" s="505"/>
      <c r="M123" s="506"/>
      <c r="N123" s="523"/>
      <c r="O123" s="523"/>
      <c r="P123" s="566">
        <f>P122</f>
        <v>45909</v>
      </c>
      <c r="Q123" s="566"/>
      <c r="R123" s="566"/>
      <c r="S123" s="566"/>
      <c r="T123" s="566"/>
      <c r="U123" s="567">
        <f>U122</f>
        <v>45910</v>
      </c>
      <c r="V123" s="567"/>
      <c r="W123" s="567"/>
      <c r="X123" s="567"/>
      <c r="Y123" s="567"/>
      <c r="Z123" s="566">
        <f t="shared" ref="Z123" si="144">Z122</f>
        <v>45911</v>
      </c>
      <c r="AA123" s="566"/>
      <c r="AB123" s="566"/>
      <c r="AC123" s="566"/>
      <c r="AD123" s="566"/>
      <c r="AE123" s="567">
        <f t="shared" ref="AE123" si="145">AE122</f>
        <v>45912</v>
      </c>
      <c r="AF123" s="567"/>
      <c r="AG123" s="567"/>
      <c r="AH123" s="567"/>
      <c r="AI123" s="567"/>
      <c r="AJ123" s="568">
        <f t="shared" ref="AJ123" si="146">AJ122</f>
        <v>45913</v>
      </c>
      <c r="AK123" s="569"/>
      <c r="AL123" s="569"/>
      <c r="AM123" s="569"/>
      <c r="AN123" s="570"/>
      <c r="AO123" s="567">
        <f t="shared" ref="AO123" si="147">AO122</f>
        <v>45914</v>
      </c>
      <c r="AP123" s="567"/>
      <c r="AQ123" s="567"/>
      <c r="AR123" s="567"/>
      <c r="AS123" s="567"/>
      <c r="AT123" s="568">
        <f t="shared" ref="AT123" si="148">AT122</f>
        <v>45915</v>
      </c>
      <c r="AU123" s="569"/>
      <c r="AV123" s="569"/>
      <c r="AW123" s="569"/>
      <c r="AX123" s="570"/>
    </row>
    <row r="124" spans="2:50" ht="14.25" customHeight="1">
      <c r="B124" s="460" t="s">
        <v>129</v>
      </c>
      <c r="C124" s="460" t="s">
        <v>130</v>
      </c>
      <c r="D124" s="460"/>
      <c r="E124" s="460" t="s">
        <v>131</v>
      </c>
      <c r="F124" s="460"/>
      <c r="G124" s="460"/>
      <c r="H124" s="460" t="s">
        <v>132</v>
      </c>
      <c r="I124" s="499" t="s">
        <v>133</v>
      </c>
      <c r="J124" s="499"/>
      <c r="K124" s="499"/>
      <c r="L124" s="499" t="s">
        <v>132</v>
      </c>
      <c r="M124" s="499" t="s">
        <v>134</v>
      </c>
      <c r="N124" s="460"/>
      <c r="O124" s="460" t="s">
        <v>135</v>
      </c>
      <c r="P124" s="460" t="s">
        <v>136</v>
      </c>
      <c r="Q124" s="460"/>
      <c r="R124" s="460"/>
      <c r="S124" s="460"/>
      <c r="T124" s="460" t="s">
        <v>132</v>
      </c>
      <c r="U124" s="460" t="s">
        <v>136</v>
      </c>
      <c r="V124" s="460"/>
      <c r="W124" s="460"/>
      <c r="X124" s="460"/>
      <c r="Y124" s="460" t="s">
        <v>132</v>
      </c>
      <c r="Z124" s="460" t="s">
        <v>136</v>
      </c>
      <c r="AA124" s="460"/>
      <c r="AB124" s="460"/>
      <c r="AC124" s="460"/>
      <c r="AD124" s="460" t="s">
        <v>132</v>
      </c>
      <c r="AE124" s="460" t="s">
        <v>136</v>
      </c>
      <c r="AF124" s="460"/>
      <c r="AG124" s="460"/>
      <c r="AH124" s="460"/>
      <c r="AI124" s="460" t="s">
        <v>132</v>
      </c>
      <c r="AJ124" s="460" t="s">
        <v>136</v>
      </c>
      <c r="AK124" s="460"/>
      <c r="AL124" s="460"/>
      <c r="AM124" s="460"/>
      <c r="AN124" s="460" t="s">
        <v>132</v>
      </c>
      <c r="AO124" s="460" t="s">
        <v>136</v>
      </c>
      <c r="AP124" s="460"/>
      <c r="AQ124" s="460"/>
      <c r="AR124" s="460"/>
      <c r="AS124" s="460" t="s">
        <v>132</v>
      </c>
      <c r="AT124" s="460" t="s">
        <v>136</v>
      </c>
      <c r="AU124" s="460"/>
      <c r="AV124" s="460"/>
      <c r="AW124" s="460"/>
      <c r="AX124" s="460" t="s">
        <v>132</v>
      </c>
    </row>
    <row r="125" spans="2:50" ht="14.25" customHeight="1">
      <c r="B125" s="460"/>
      <c r="C125" s="460"/>
      <c r="D125" s="460"/>
      <c r="E125" s="460" t="s">
        <v>137</v>
      </c>
      <c r="F125" s="460"/>
      <c r="G125" s="460"/>
      <c r="H125" s="460"/>
      <c r="I125" s="499" t="s">
        <v>137</v>
      </c>
      <c r="J125" s="499"/>
      <c r="K125" s="499"/>
      <c r="L125" s="499"/>
      <c r="M125" s="499"/>
      <c r="N125" s="460"/>
      <c r="O125" s="460"/>
      <c r="P125" s="460" t="s">
        <v>138</v>
      </c>
      <c r="Q125" s="460"/>
      <c r="R125" s="460"/>
      <c r="S125" s="460"/>
      <c r="T125" s="460"/>
      <c r="U125" s="460" t="s">
        <v>138</v>
      </c>
      <c r="V125" s="460"/>
      <c r="W125" s="460"/>
      <c r="X125" s="460"/>
      <c r="Y125" s="460"/>
      <c r="Z125" s="460" t="s">
        <v>138</v>
      </c>
      <c r="AA125" s="460"/>
      <c r="AB125" s="460"/>
      <c r="AC125" s="460"/>
      <c r="AD125" s="460"/>
      <c r="AE125" s="460" t="s">
        <v>138</v>
      </c>
      <c r="AF125" s="460"/>
      <c r="AG125" s="460"/>
      <c r="AH125" s="460"/>
      <c r="AI125" s="460"/>
      <c r="AJ125" s="460" t="s">
        <v>138</v>
      </c>
      <c r="AK125" s="460"/>
      <c r="AL125" s="460"/>
      <c r="AM125" s="460"/>
      <c r="AN125" s="460"/>
      <c r="AO125" s="460" t="s">
        <v>138</v>
      </c>
      <c r="AP125" s="460"/>
      <c r="AQ125" s="460"/>
      <c r="AR125" s="460"/>
      <c r="AS125" s="460"/>
      <c r="AT125" s="460" t="s">
        <v>138</v>
      </c>
      <c r="AU125" s="460"/>
      <c r="AV125" s="460"/>
      <c r="AW125" s="460"/>
      <c r="AX125" s="460"/>
    </row>
    <row r="126" spans="2:50" ht="14.25" customHeight="1">
      <c r="B126" s="460"/>
      <c r="C126" s="460"/>
      <c r="D126" s="460"/>
      <c r="E126" s="209" t="s">
        <v>139</v>
      </c>
      <c r="F126" s="209" t="s">
        <v>140</v>
      </c>
      <c r="G126" s="209" t="s">
        <v>141</v>
      </c>
      <c r="H126" s="460"/>
      <c r="I126" s="210" t="s">
        <v>139</v>
      </c>
      <c r="J126" s="210" t="s">
        <v>140</v>
      </c>
      <c r="K126" s="210" t="s">
        <v>141</v>
      </c>
      <c r="L126" s="499"/>
      <c r="M126" s="499"/>
      <c r="N126" s="460"/>
      <c r="O126" s="460"/>
      <c r="P126" s="209" t="s">
        <v>139</v>
      </c>
      <c r="Q126" s="209" t="s">
        <v>140</v>
      </c>
      <c r="R126" s="209" t="s">
        <v>141</v>
      </c>
      <c r="S126" s="211" t="s">
        <v>134</v>
      </c>
      <c r="T126" s="460"/>
      <c r="U126" s="209" t="s">
        <v>139</v>
      </c>
      <c r="V126" s="209" t="s">
        <v>140</v>
      </c>
      <c r="W126" s="209" t="s">
        <v>141</v>
      </c>
      <c r="X126" s="211" t="s">
        <v>134</v>
      </c>
      <c r="Y126" s="460"/>
      <c r="Z126" s="209" t="s">
        <v>139</v>
      </c>
      <c r="AA126" s="209" t="s">
        <v>140</v>
      </c>
      <c r="AB126" s="209" t="s">
        <v>141</v>
      </c>
      <c r="AC126" s="211" t="s">
        <v>134</v>
      </c>
      <c r="AD126" s="460"/>
      <c r="AE126" s="209" t="s">
        <v>139</v>
      </c>
      <c r="AF126" s="209" t="s">
        <v>140</v>
      </c>
      <c r="AG126" s="209" t="s">
        <v>141</v>
      </c>
      <c r="AH126" s="211" t="s">
        <v>134</v>
      </c>
      <c r="AI126" s="460"/>
      <c r="AJ126" s="209" t="s">
        <v>139</v>
      </c>
      <c r="AK126" s="209" t="s">
        <v>140</v>
      </c>
      <c r="AL126" s="209" t="s">
        <v>141</v>
      </c>
      <c r="AM126" s="211" t="s">
        <v>134</v>
      </c>
      <c r="AN126" s="460"/>
      <c r="AO126" s="209" t="s">
        <v>139</v>
      </c>
      <c r="AP126" s="209" t="s">
        <v>140</v>
      </c>
      <c r="AQ126" s="209" t="s">
        <v>141</v>
      </c>
      <c r="AR126" s="211" t="s">
        <v>134</v>
      </c>
      <c r="AS126" s="460"/>
      <c r="AT126" s="209" t="s">
        <v>139</v>
      </c>
      <c r="AU126" s="209" t="s">
        <v>140</v>
      </c>
      <c r="AV126" s="209" t="s">
        <v>141</v>
      </c>
      <c r="AW126" s="211" t="s">
        <v>134</v>
      </c>
      <c r="AX126" s="460"/>
    </row>
    <row r="127" spans="2:50" ht="14.25" customHeight="1">
      <c r="B127" s="460" t="s">
        <v>287</v>
      </c>
      <c r="C127" s="209">
        <v>1</v>
      </c>
      <c r="D127" s="212" t="s">
        <v>309</v>
      </c>
      <c r="E127" s="209">
        <v>21</v>
      </c>
      <c r="F127" s="209">
        <v>3600</v>
      </c>
      <c r="G127" s="214">
        <f t="shared" ref="G127:G134" si="149">F127/E127</f>
        <v>171.42857142857142</v>
      </c>
      <c r="H127" s="501">
        <f>AVERAGE(F127:F141)</f>
        <v>3600</v>
      </c>
      <c r="I127" s="215">
        <f>AVERAGE(P127,U127,Z127,AE127,AJ127,AO127,AT127)</f>
        <v>21</v>
      </c>
      <c r="J127" s="215">
        <f>AVERAGE(Q127,V127,AA127,AF127,AK127,AP127,AU127)</f>
        <v>3028.627141995893</v>
      </c>
      <c r="K127" s="216">
        <f>AVERAGE(R127,W127,AB127,AG127,AL127,AQ127,AV127)</f>
        <v>144.22034009504253</v>
      </c>
      <c r="L127" s="502">
        <f>IFERROR(AVERAGE(K127:K141),"-")</f>
        <v>153.58611426365022</v>
      </c>
      <c r="M127" s="215">
        <f>RANK(K127, K$127:$K$141)</f>
        <v>7</v>
      </c>
      <c r="N127" s="460"/>
      <c r="O127" s="460"/>
      <c r="P127" s="213">
        <v>21</v>
      </c>
      <c r="Q127" s="213">
        <v>3024.4982698961935</v>
      </c>
      <c r="R127" s="214">
        <f t="shared" ref="R127:R134" si="150">Q127/P127</f>
        <v>144.02372713791397</v>
      </c>
      <c r="S127" s="211">
        <f>RANK(R127, R$127:R$141)</f>
        <v>7</v>
      </c>
      <c r="T127" s="501">
        <f>AVERAGE(R127:R141)</f>
        <v>153.42550576594289</v>
      </c>
      <c r="U127" s="213">
        <v>21</v>
      </c>
      <c r="V127" s="213">
        <v>3028.4779050736493</v>
      </c>
      <c r="W127" s="214">
        <f t="shared" ref="W127:W134" si="151">V127/U127</f>
        <v>144.21323357493569</v>
      </c>
      <c r="X127" s="211">
        <f>RANK(W127, W$127:W$141)</f>
        <v>6</v>
      </c>
      <c r="Y127" s="501">
        <f>AVERAGE(W127:W141)</f>
        <v>152.78478783009265</v>
      </c>
      <c r="Z127" s="213">
        <v>21</v>
      </c>
      <c r="AA127" s="213">
        <v>3029.0748898678407</v>
      </c>
      <c r="AB127" s="214">
        <f t="shared" ref="AB127:AB134" si="152">AA127/Z127</f>
        <v>144.24166142227813</v>
      </c>
      <c r="AC127" s="211">
        <f>RANK(AB127, AB$127:AB$141)</f>
        <v>6</v>
      </c>
      <c r="AD127" s="501">
        <f>AVERAGE(AB127:AB141)</f>
        <v>152.83608882371416</v>
      </c>
      <c r="AE127" s="213">
        <v>21</v>
      </c>
      <c r="AF127" s="213">
        <v>3029.1739894551847</v>
      </c>
      <c r="AG127" s="214">
        <f t="shared" ref="AG127:AG134" si="153">AF127/AE127</f>
        <v>144.2463804502469</v>
      </c>
      <c r="AH127" s="211">
        <f>RANK(AG127, AG$127:AG$141)</f>
        <v>6</v>
      </c>
      <c r="AI127" s="501">
        <f>AVERAGE(AG127:AG141)</f>
        <v>152.84754725419864</v>
      </c>
      <c r="AJ127" s="213">
        <v>21</v>
      </c>
      <c r="AK127" s="213">
        <v>3029.2250049299937</v>
      </c>
      <c r="AL127" s="214">
        <f t="shared" ref="AL127:AL134" si="154">AK127/AJ127</f>
        <v>144.24880975857113</v>
      </c>
      <c r="AM127" s="211">
        <f>RANK(AL127, AL$127:AL$141)</f>
        <v>6</v>
      </c>
      <c r="AN127" s="501">
        <f>AVERAGE(AL127:AL141)</f>
        <v>152.90061684075593</v>
      </c>
      <c r="AO127" s="213">
        <v>21</v>
      </c>
      <c r="AP127" s="213">
        <v>3029.7637795275582</v>
      </c>
      <c r="AQ127" s="214">
        <f t="shared" ref="AQ127:AQ134" si="155">AP127/AO127</f>
        <v>144.27446569178849</v>
      </c>
      <c r="AR127" s="211">
        <f>RANK(AQ127, AQ$127:AQ$141)</f>
        <v>6</v>
      </c>
      <c r="AS127" s="501">
        <f>AVERAGE(AQ127:AQ141)</f>
        <v>152.92805872408294</v>
      </c>
      <c r="AT127" s="213">
        <v>21</v>
      </c>
      <c r="AU127" s="213">
        <v>3030.1761552208309</v>
      </c>
      <c r="AV127" s="214">
        <f t="shared" ref="AV127:AV133" si="156">AU127/AT127</f>
        <v>144.29410262956338</v>
      </c>
      <c r="AW127" s="211">
        <f>RANK(AV127, AV$127:AV$141)</f>
        <v>6</v>
      </c>
      <c r="AX127" s="501">
        <f>AVERAGE(AV127:AV141)</f>
        <v>154.45110533537851</v>
      </c>
    </row>
    <row r="128" spans="2:50" ht="14.25" customHeight="1">
      <c r="B128" s="460"/>
      <c r="C128" s="209">
        <v>2</v>
      </c>
      <c r="D128" s="212" t="s">
        <v>295</v>
      </c>
      <c r="E128" s="209">
        <v>20</v>
      </c>
      <c r="F128" s="209">
        <v>3600</v>
      </c>
      <c r="G128" s="214">
        <f t="shared" si="149"/>
        <v>180</v>
      </c>
      <c r="H128" s="501"/>
      <c r="I128" s="215">
        <f t="shared" ref="I128:K134" si="157">AVERAGE(P128,U128,Z128,AE128,AJ128,AO128,AT128)</f>
        <v>20</v>
      </c>
      <c r="J128" s="215">
        <f t="shared" si="157"/>
        <v>3198.9970151279385</v>
      </c>
      <c r="K128" s="216">
        <f t="shared" si="157"/>
        <v>159.94985075639696</v>
      </c>
      <c r="L128" s="502"/>
      <c r="M128" s="215">
        <f>RANK(K128, K$127:$K$141)</f>
        <v>1</v>
      </c>
      <c r="N128" s="460"/>
      <c r="O128" s="460"/>
      <c r="P128" s="213">
        <v>20</v>
      </c>
      <c r="Q128" s="213">
        <v>3196.5841756709715</v>
      </c>
      <c r="R128" s="214">
        <f t="shared" si="150"/>
        <v>159.82920878354858</v>
      </c>
      <c r="S128" s="211">
        <f t="shared" ref="S128:S134" si="158">RANK(R128, R$127:R$141)</f>
        <v>1</v>
      </c>
      <c r="T128" s="501"/>
      <c r="U128" s="213">
        <v>20</v>
      </c>
      <c r="V128" s="213">
        <v>3196.9558599695647</v>
      </c>
      <c r="W128" s="214">
        <f t="shared" si="151"/>
        <v>159.84779299847824</v>
      </c>
      <c r="X128" s="211">
        <f t="shared" ref="X128:X134" si="159">RANK(W128, W$127:W$141)</f>
        <v>1</v>
      </c>
      <c r="Y128" s="501"/>
      <c r="Z128" s="213">
        <v>20</v>
      </c>
      <c r="AA128" s="213">
        <v>3197.7999312478569</v>
      </c>
      <c r="AB128" s="214">
        <f t="shared" si="152"/>
        <v>159.88999656239284</v>
      </c>
      <c r="AC128" s="211">
        <f t="shared" ref="AC128:AC134" si="160">RANK(AB128, AB$127:AB$141)</f>
        <v>1</v>
      </c>
      <c r="AD128" s="501"/>
      <c r="AE128" s="213">
        <v>20</v>
      </c>
      <c r="AF128" s="213">
        <v>3198.1857621770869</v>
      </c>
      <c r="AG128" s="214">
        <f t="shared" si="153"/>
        <v>159.90928810885435</v>
      </c>
      <c r="AH128" s="211">
        <f t="shared" ref="AH128:AH134" si="161">RANK(AG128, AG$127:AG$141)</f>
        <v>1</v>
      </c>
      <c r="AI128" s="501"/>
      <c r="AJ128" s="213">
        <v>20</v>
      </c>
      <c r="AK128" s="213">
        <v>3199.1975927783315</v>
      </c>
      <c r="AL128" s="214">
        <f t="shared" si="154"/>
        <v>159.95987963891656</v>
      </c>
      <c r="AM128" s="211">
        <f t="shared" ref="AM128:AM134" si="162">RANK(AL128, AL$127:AL$141)</f>
        <v>1</v>
      </c>
      <c r="AN128" s="501"/>
      <c r="AO128" s="213">
        <v>20</v>
      </c>
      <c r="AP128" s="213">
        <v>3199.740680713126</v>
      </c>
      <c r="AQ128" s="214">
        <f t="shared" si="155"/>
        <v>159.98703403565631</v>
      </c>
      <c r="AR128" s="211">
        <f t="shared" ref="AR128:AR134" si="163">RANK(AQ128, AQ$127:AQ$141)</f>
        <v>1</v>
      </c>
      <c r="AS128" s="501"/>
      <c r="AT128" s="213">
        <v>20</v>
      </c>
      <c r="AU128" s="213">
        <v>3204.5151033386333</v>
      </c>
      <c r="AV128" s="214">
        <f t="shared" si="156"/>
        <v>160.22575516693166</v>
      </c>
      <c r="AW128" s="211">
        <f t="shared" ref="AW128:AW133" si="164">RANK(AV128, AV$127:AV$141)</f>
        <v>1</v>
      </c>
      <c r="AX128" s="501"/>
    </row>
    <row r="129" spans="2:50" ht="14.25" customHeight="1">
      <c r="B129" s="460"/>
      <c r="C129" s="209">
        <v>3</v>
      </c>
      <c r="D129" s="212" t="s">
        <v>294</v>
      </c>
      <c r="E129" s="209">
        <v>21</v>
      </c>
      <c r="F129" s="209">
        <v>3600</v>
      </c>
      <c r="G129" s="214">
        <f t="shared" si="149"/>
        <v>171.42857142857142</v>
      </c>
      <c r="H129" s="501"/>
      <c r="I129" s="215">
        <f t="shared" si="157"/>
        <v>21</v>
      </c>
      <c r="J129" s="215">
        <f t="shared" si="157"/>
        <v>3197.5690765089448</v>
      </c>
      <c r="K129" s="216">
        <f t="shared" si="157"/>
        <v>152.26519411947353</v>
      </c>
      <c r="L129" s="502"/>
      <c r="M129" s="215">
        <f>RANK(K129, K$127:$K$141)</f>
        <v>5</v>
      </c>
      <c r="N129" s="460"/>
      <c r="O129" s="460"/>
      <c r="P129" s="213">
        <v>21</v>
      </c>
      <c r="Q129" s="213">
        <v>3185.7513198329361</v>
      </c>
      <c r="R129" s="214">
        <f t="shared" si="150"/>
        <v>151.70244380156839</v>
      </c>
      <c r="S129" s="211">
        <f>RANK(R129, R$127:R$141)</f>
        <v>6</v>
      </c>
      <c r="T129" s="501"/>
      <c r="U129" s="213">
        <v>21</v>
      </c>
      <c r="V129" s="213">
        <v>3198.0628272251315</v>
      </c>
      <c r="W129" s="214">
        <f t="shared" si="151"/>
        <v>152.28870605833959</v>
      </c>
      <c r="X129" s="211">
        <f t="shared" si="159"/>
        <v>4</v>
      </c>
      <c r="Y129" s="501"/>
      <c r="Z129" s="213">
        <v>21</v>
      </c>
      <c r="AA129" s="213">
        <v>3199.839292888712</v>
      </c>
      <c r="AB129" s="214">
        <f t="shared" si="152"/>
        <v>152.37329966136724</v>
      </c>
      <c r="AC129" s="211">
        <f t="shared" si="160"/>
        <v>4</v>
      </c>
      <c r="AD129" s="501"/>
      <c r="AE129" s="213">
        <v>21</v>
      </c>
      <c r="AF129" s="213">
        <v>3200.0612088752887</v>
      </c>
      <c r="AG129" s="214">
        <f t="shared" si="153"/>
        <v>152.38386708929946</v>
      </c>
      <c r="AH129" s="211">
        <f t="shared" si="161"/>
        <v>4</v>
      </c>
      <c r="AI129" s="501"/>
      <c r="AJ129" s="213">
        <v>21</v>
      </c>
      <c r="AK129" s="213">
        <v>3202.8750000000045</v>
      </c>
      <c r="AL129" s="214">
        <f t="shared" si="154"/>
        <v>152.51785714285737</v>
      </c>
      <c r="AM129" s="211">
        <f t="shared" si="162"/>
        <v>4</v>
      </c>
      <c r="AN129" s="501"/>
      <c r="AO129" s="213">
        <v>21</v>
      </c>
      <c r="AP129" s="213">
        <v>3203.7503210891318</v>
      </c>
      <c r="AQ129" s="214">
        <f t="shared" si="155"/>
        <v>152.55953909948246</v>
      </c>
      <c r="AR129" s="211">
        <f t="shared" si="163"/>
        <v>4</v>
      </c>
      <c r="AS129" s="501"/>
      <c r="AT129" s="213">
        <v>21</v>
      </c>
      <c r="AU129" s="213">
        <v>3192.6435656514059</v>
      </c>
      <c r="AV129" s="214">
        <f t="shared" si="156"/>
        <v>152.03064598340029</v>
      </c>
      <c r="AW129" s="211">
        <f t="shared" si="164"/>
        <v>5</v>
      </c>
      <c r="AX129" s="501"/>
    </row>
    <row r="130" spans="2:50" ht="14.25" customHeight="1">
      <c r="B130" s="460"/>
      <c r="C130" s="209">
        <v>4</v>
      </c>
      <c r="D130" s="212" t="s">
        <v>305</v>
      </c>
      <c r="E130" s="209">
        <v>19</v>
      </c>
      <c r="F130" s="209">
        <v>3600</v>
      </c>
      <c r="G130" s="214">
        <f t="shared" si="149"/>
        <v>189.47368421052633</v>
      </c>
      <c r="H130" s="501"/>
      <c r="I130" s="215">
        <f t="shared" si="157"/>
        <v>19</v>
      </c>
      <c r="J130" s="215">
        <f t="shared" si="157"/>
        <v>3024.6199433577067</v>
      </c>
      <c r="K130" s="216">
        <f t="shared" si="157"/>
        <v>159.19052333461613</v>
      </c>
      <c r="L130" s="502"/>
      <c r="M130" s="215">
        <f>RANK(K130, K$127:$K$141)</f>
        <v>2</v>
      </c>
      <c r="N130" s="460"/>
      <c r="O130" s="460"/>
      <c r="P130" s="213">
        <v>19</v>
      </c>
      <c r="Q130" s="213">
        <v>3022.2222222222181</v>
      </c>
      <c r="R130" s="214">
        <f t="shared" si="150"/>
        <v>159.06432748537989</v>
      </c>
      <c r="S130" s="211">
        <f t="shared" si="158"/>
        <v>2</v>
      </c>
      <c r="T130" s="501"/>
      <c r="U130" s="213">
        <v>19</v>
      </c>
      <c r="V130" s="213">
        <v>3023.0212672659472</v>
      </c>
      <c r="W130" s="214">
        <f t="shared" si="151"/>
        <v>159.10638248768143</v>
      </c>
      <c r="X130" s="211">
        <f t="shared" si="159"/>
        <v>2</v>
      </c>
      <c r="Y130" s="501"/>
      <c r="Z130" s="213">
        <v>19</v>
      </c>
      <c r="AA130" s="213">
        <v>3024.5628471507903</v>
      </c>
      <c r="AB130" s="214">
        <f t="shared" si="152"/>
        <v>159.18751827109423</v>
      </c>
      <c r="AC130" s="211">
        <f t="shared" si="160"/>
        <v>2</v>
      </c>
      <c r="AD130" s="501"/>
      <c r="AE130" s="213">
        <v>19</v>
      </c>
      <c r="AF130" s="213">
        <v>3024.8153618906967</v>
      </c>
      <c r="AG130" s="214">
        <f t="shared" si="153"/>
        <v>159.20080852056299</v>
      </c>
      <c r="AH130" s="211">
        <f t="shared" si="161"/>
        <v>2</v>
      </c>
      <c r="AI130" s="501"/>
      <c r="AJ130" s="213">
        <v>19</v>
      </c>
      <c r="AK130" s="213">
        <v>3025.5222753586686</v>
      </c>
      <c r="AL130" s="214">
        <f t="shared" si="154"/>
        <v>159.23801449256152</v>
      </c>
      <c r="AM130" s="211">
        <f t="shared" si="162"/>
        <v>2</v>
      </c>
      <c r="AN130" s="501"/>
      <c r="AO130" s="213">
        <v>19</v>
      </c>
      <c r="AP130" s="213">
        <v>3025.9479401516719</v>
      </c>
      <c r="AQ130" s="214">
        <f t="shared" si="155"/>
        <v>159.26041790271958</v>
      </c>
      <c r="AR130" s="211">
        <f t="shared" si="163"/>
        <v>2</v>
      </c>
      <c r="AS130" s="501"/>
      <c r="AT130" s="213">
        <v>19</v>
      </c>
      <c r="AU130" s="213">
        <v>3026.2476894639535</v>
      </c>
      <c r="AV130" s="214">
        <f t="shared" si="156"/>
        <v>159.27619418231333</v>
      </c>
      <c r="AW130" s="211">
        <f t="shared" si="164"/>
        <v>2</v>
      </c>
      <c r="AX130" s="501"/>
    </row>
    <row r="131" spans="2:50" ht="14.25" customHeight="1">
      <c r="B131" s="460"/>
      <c r="C131" s="209">
        <v>5</v>
      </c>
      <c r="D131" s="212" t="s">
        <v>306</v>
      </c>
      <c r="E131" s="209">
        <v>19</v>
      </c>
      <c r="F131" s="209">
        <v>3600</v>
      </c>
      <c r="G131" s="214">
        <f t="shared" si="149"/>
        <v>189.47368421052633</v>
      </c>
      <c r="H131" s="501"/>
      <c r="I131" s="215">
        <f t="shared" si="157"/>
        <v>19</v>
      </c>
      <c r="J131" s="215">
        <f t="shared" si="157"/>
        <v>3017.9047619047651</v>
      </c>
      <c r="K131" s="216">
        <f t="shared" si="157"/>
        <v>158.83709273182976</v>
      </c>
      <c r="L131" s="502"/>
      <c r="M131" s="215">
        <f>RANK(K131, K$127:$K$141)</f>
        <v>3</v>
      </c>
      <c r="N131" s="460"/>
      <c r="O131" s="460"/>
      <c r="P131" s="213">
        <v>19</v>
      </c>
      <c r="Q131" s="213">
        <v>3017.9047619047651</v>
      </c>
      <c r="R131" s="214">
        <f t="shared" si="150"/>
        <v>158.83709273182976</v>
      </c>
      <c r="S131" s="211">
        <f t="shared" si="158"/>
        <v>3</v>
      </c>
      <c r="T131" s="501"/>
      <c r="U131" s="213"/>
      <c r="V131" s="213"/>
      <c r="W131" s="214"/>
      <c r="X131" s="211"/>
      <c r="Y131" s="501"/>
      <c r="Z131" s="213"/>
      <c r="AA131" s="213"/>
      <c r="AB131" s="214"/>
      <c r="AC131" s="211"/>
      <c r="AD131" s="501"/>
      <c r="AE131" s="213"/>
      <c r="AF131" s="213"/>
      <c r="AG131" s="214"/>
      <c r="AH131" s="211"/>
      <c r="AI131" s="501"/>
      <c r="AJ131" s="213"/>
      <c r="AK131" s="213"/>
      <c r="AL131" s="214"/>
      <c r="AM131" s="211"/>
      <c r="AN131" s="501"/>
      <c r="AO131" s="213"/>
      <c r="AP131" s="213"/>
      <c r="AQ131" s="214"/>
      <c r="AR131" s="211"/>
      <c r="AS131" s="501"/>
      <c r="AT131" s="213"/>
      <c r="AU131" s="213"/>
      <c r="AV131" s="214"/>
      <c r="AW131" s="211"/>
      <c r="AX131" s="501"/>
    </row>
    <row r="132" spans="2:50" ht="14.25" customHeight="1">
      <c r="B132" s="460"/>
      <c r="C132" s="209">
        <v>6</v>
      </c>
      <c r="D132" s="212" t="s">
        <v>307</v>
      </c>
      <c r="E132" s="209">
        <v>19</v>
      </c>
      <c r="F132" s="209">
        <v>3600</v>
      </c>
      <c r="G132" s="214">
        <f t="shared" si="149"/>
        <v>189.47368421052633</v>
      </c>
      <c r="H132" s="501"/>
      <c r="I132" s="215">
        <f t="shared" si="157"/>
        <v>19</v>
      </c>
      <c r="J132" s="215">
        <f t="shared" si="157"/>
        <v>3013.4259459573327</v>
      </c>
      <c r="K132" s="216">
        <f t="shared" si="157"/>
        <v>158.60136557670171</v>
      </c>
      <c r="L132" s="502"/>
      <c r="M132" s="215">
        <f>RANK(K132, K$127:$K$141)</f>
        <v>4</v>
      </c>
      <c r="N132" s="460"/>
      <c r="O132" s="460"/>
      <c r="P132" s="213">
        <v>19</v>
      </c>
      <c r="Q132" s="213">
        <v>3011.657142857151</v>
      </c>
      <c r="R132" s="214">
        <f t="shared" si="150"/>
        <v>158.50827067669215</v>
      </c>
      <c r="S132" s="211">
        <f>RANK(R132, R$127:R$141)</f>
        <v>4</v>
      </c>
      <c r="T132" s="501"/>
      <c r="U132" s="213">
        <v>19</v>
      </c>
      <c r="V132" s="213">
        <v>3012.4664879356574</v>
      </c>
      <c r="W132" s="214">
        <f t="shared" si="151"/>
        <v>158.55086778608722</v>
      </c>
      <c r="X132" s="211">
        <f>RANK(W132, W$127:W$141)</f>
        <v>3</v>
      </c>
      <c r="Y132" s="501"/>
      <c r="Z132" s="213">
        <v>19</v>
      </c>
      <c r="AA132" s="213">
        <v>3012.8028933092237</v>
      </c>
      <c r="AB132" s="214">
        <f t="shared" si="152"/>
        <v>158.5685733320644</v>
      </c>
      <c r="AC132" s="211">
        <f>RANK(AB132, AB$127:AB$141)</f>
        <v>3</v>
      </c>
      <c r="AD132" s="501"/>
      <c r="AE132" s="213">
        <v>19</v>
      </c>
      <c r="AF132" s="213">
        <v>3012.9666011787808</v>
      </c>
      <c r="AG132" s="214">
        <f t="shared" si="153"/>
        <v>158.5771895357253</v>
      </c>
      <c r="AH132" s="211">
        <f>RANK(AG132, AG$127:AG$141)</f>
        <v>3</v>
      </c>
      <c r="AI132" s="501"/>
      <c r="AJ132" s="213">
        <v>19</v>
      </c>
      <c r="AK132" s="213">
        <v>3014.0468227424763</v>
      </c>
      <c r="AL132" s="214">
        <f t="shared" si="154"/>
        <v>158.6340433022356</v>
      </c>
      <c r="AM132" s="211">
        <f>RANK(AL132, AL$127:AL$141)</f>
        <v>3</v>
      </c>
      <c r="AN132" s="501"/>
      <c r="AO132" s="213">
        <v>19</v>
      </c>
      <c r="AP132" s="213">
        <v>3014.5840465593983</v>
      </c>
      <c r="AQ132" s="214">
        <f t="shared" si="155"/>
        <v>158.66231823996833</v>
      </c>
      <c r="AR132" s="211">
        <f>RANK(AQ132, AQ$127:AQ$141)</f>
        <v>3</v>
      </c>
      <c r="AS132" s="501"/>
      <c r="AT132" s="213">
        <v>19</v>
      </c>
      <c r="AU132" s="213">
        <v>3015.4576271186415</v>
      </c>
      <c r="AV132" s="214">
        <f t="shared" si="156"/>
        <v>158.70829616413903</v>
      </c>
      <c r="AW132" s="211">
        <f>RANK(AV132, AV$127:AV$141)</f>
        <v>3</v>
      </c>
      <c r="AX132" s="501"/>
    </row>
    <row r="133" spans="2:50" ht="14.25" customHeight="1">
      <c r="B133" s="460"/>
      <c r="C133" s="209">
        <v>7</v>
      </c>
      <c r="D133" s="212" t="s">
        <v>304</v>
      </c>
      <c r="E133" s="209">
        <v>21</v>
      </c>
      <c r="F133" s="209">
        <v>3600</v>
      </c>
      <c r="G133" s="214">
        <f t="shared" si="149"/>
        <v>171.42857142857142</v>
      </c>
      <c r="H133" s="501"/>
      <c r="I133" s="215">
        <f t="shared" si="157"/>
        <v>21</v>
      </c>
      <c r="J133" s="215">
        <f t="shared" si="157"/>
        <v>3192.3166710000928</v>
      </c>
      <c r="K133" s="216">
        <f t="shared" si="157"/>
        <v>152.01507957143298</v>
      </c>
      <c r="L133" s="502"/>
      <c r="M133" s="215">
        <f>RANK(K133, K$127:$K$141)</f>
        <v>6</v>
      </c>
      <c r="N133" s="460"/>
      <c r="O133" s="460"/>
      <c r="P133" s="213">
        <v>21</v>
      </c>
      <c r="Q133" s="213">
        <v>3189.4736842105349</v>
      </c>
      <c r="R133" s="214">
        <f t="shared" si="150"/>
        <v>151.87969924812072</v>
      </c>
      <c r="S133" s="211">
        <f t="shared" si="158"/>
        <v>5</v>
      </c>
      <c r="T133" s="501"/>
      <c r="U133" s="213">
        <v>21</v>
      </c>
      <c r="V133" s="213">
        <v>3190.1743264659217</v>
      </c>
      <c r="W133" s="214">
        <f t="shared" si="151"/>
        <v>151.91306316504389</v>
      </c>
      <c r="X133" s="211">
        <f t="shared" si="159"/>
        <v>5</v>
      </c>
      <c r="Y133" s="501"/>
      <c r="Z133" s="213">
        <v>21</v>
      </c>
      <c r="AA133" s="213">
        <v>3191.6712328767139</v>
      </c>
      <c r="AB133" s="214">
        <f t="shared" si="152"/>
        <v>151.98434442270067</v>
      </c>
      <c r="AC133" s="211">
        <f t="shared" si="160"/>
        <v>5</v>
      </c>
      <c r="AD133" s="501"/>
      <c r="AE133" s="213">
        <v>21</v>
      </c>
      <c r="AF133" s="213">
        <v>3192.1663151551647</v>
      </c>
      <c r="AG133" s="214">
        <f t="shared" si="153"/>
        <v>152.00791976929355</v>
      </c>
      <c r="AH133" s="211">
        <f t="shared" si="161"/>
        <v>5</v>
      </c>
      <c r="AI133" s="501"/>
      <c r="AJ133" s="213">
        <v>21</v>
      </c>
      <c r="AK133" s="213">
        <v>3193.188854489169</v>
      </c>
      <c r="AL133" s="214">
        <f t="shared" si="154"/>
        <v>152.05661211853186</v>
      </c>
      <c r="AM133" s="211">
        <f t="shared" si="162"/>
        <v>5</v>
      </c>
      <c r="AN133" s="501"/>
      <c r="AO133" s="213">
        <v>21</v>
      </c>
      <c r="AP133" s="213">
        <v>3193.9378881987545</v>
      </c>
      <c r="AQ133" s="214">
        <f t="shared" si="155"/>
        <v>152.09228039041687</v>
      </c>
      <c r="AR133" s="211">
        <f t="shared" si="163"/>
        <v>5</v>
      </c>
      <c r="AS133" s="501"/>
      <c r="AT133" s="213">
        <v>21</v>
      </c>
      <c r="AU133" s="213">
        <v>3195.6043956043904</v>
      </c>
      <c r="AV133" s="214">
        <f t="shared" si="156"/>
        <v>152.17163788592336</v>
      </c>
      <c r="AW133" s="211">
        <f t="shared" si="164"/>
        <v>4</v>
      </c>
      <c r="AX133" s="501"/>
    </row>
    <row r="134" spans="2:50" ht="14.25" customHeight="1">
      <c r="B134" s="460"/>
      <c r="C134" s="209">
        <v>8</v>
      </c>
      <c r="D134" s="212" t="s">
        <v>310</v>
      </c>
      <c r="E134" s="209">
        <v>21</v>
      </c>
      <c r="F134" s="209">
        <v>3600</v>
      </c>
      <c r="G134" s="214">
        <f t="shared" si="149"/>
        <v>171.42857142857142</v>
      </c>
      <c r="H134" s="501"/>
      <c r="I134" s="215">
        <f t="shared" si="157"/>
        <v>21</v>
      </c>
      <c r="J134" s="215">
        <f t="shared" si="157"/>
        <v>3015.7988263978677</v>
      </c>
      <c r="K134" s="216">
        <f t="shared" si="157"/>
        <v>143.609467923708</v>
      </c>
      <c r="L134" s="502"/>
      <c r="M134" s="215">
        <f>RANK(K134, K$127:$K$141)</f>
        <v>8</v>
      </c>
      <c r="N134" s="460"/>
      <c r="O134" s="460"/>
      <c r="P134" s="213">
        <v>21</v>
      </c>
      <c r="Q134" s="213">
        <v>3014.744801512285</v>
      </c>
      <c r="R134" s="214">
        <f t="shared" si="150"/>
        <v>143.55927626248976</v>
      </c>
      <c r="S134" s="211">
        <f t="shared" si="158"/>
        <v>8</v>
      </c>
      <c r="T134" s="501"/>
      <c r="U134" s="213">
        <v>21</v>
      </c>
      <c r="V134" s="213">
        <v>3015.042843541733</v>
      </c>
      <c r="W134" s="214">
        <f t="shared" si="151"/>
        <v>143.57346874008252</v>
      </c>
      <c r="X134" s="211">
        <f t="shared" si="159"/>
        <v>7</v>
      </c>
      <c r="Y134" s="501"/>
      <c r="Z134" s="213">
        <v>21</v>
      </c>
      <c r="AA134" s="213">
        <v>3015.7517899761351</v>
      </c>
      <c r="AB134" s="214">
        <f t="shared" si="152"/>
        <v>143.60722809410169</v>
      </c>
      <c r="AC134" s="211">
        <f t="shared" si="160"/>
        <v>7</v>
      </c>
      <c r="AD134" s="501"/>
      <c r="AE134" s="213">
        <v>21</v>
      </c>
      <c r="AF134" s="213">
        <v>3015.7549234135672</v>
      </c>
      <c r="AG134" s="214">
        <f t="shared" si="153"/>
        <v>143.60737730540797</v>
      </c>
      <c r="AH134" s="211">
        <f t="shared" si="161"/>
        <v>7</v>
      </c>
      <c r="AI134" s="501"/>
      <c r="AJ134" s="213">
        <v>21</v>
      </c>
      <c r="AK134" s="213">
        <v>3016.6311300639672</v>
      </c>
      <c r="AL134" s="214">
        <f t="shared" si="154"/>
        <v>143.64910143161748</v>
      </c>
      <c r="AM134" s="211">
        <f t="shared" si="162"/>
        <v>7</v>
      </c>
      <c r="AN134" s="501"/>
      <c r="AO134" s="213">
        <v>21</v>
      </c>
      <c r="AP134" s="213">
        <v>3016.8674698795185</v>
      </c>
      <c r="AQ134" s="214">
        <f t="shared" si="155"/>
        <v>143.66035570854851</v>
      </c>
      <c r="AR134" s="211">
        <f t="shared" si="163"/>
        <v>7</v>
      </c>
      <c r="AS134" s="501"/>
      <c r="AT134" s="213"/>
      <c r="AU134" s="213"/>
      <c r="AV134" s="214"/>
      <c r="AW134" s="211"/>
      <c r="AX134" s="501"/>
    </row>
    <row r="135" spans="2:50" ht="14.25" customHeight="1">
      <c r="B135" s="460"/>
      <c r="C135" s="209">
        <v>9</v>
      </c>
      <c r="D135" s="212"/>
      <c r="E135" s="209"/>
      <c r="F135" s="209"/>
      <c r="G135" s="214"/>
      <c r="H135" s="501"/>
      <c r="I135" s="215"/>
      <c r="J135" s="215"/>
      <c r="K135" s="216"/>
      <c r="L135" s="502"/>
      <c r="M135" s="215"/>
      <c r="N135" s="460"/>
      <c r="O135" s="460"/>
      <c r="P135" s="209"/>
      <c r="Q135" s="209"/>
      <c r="R135" s="214"/>
      <c r="S135" s="211"/>
      <c r="T135" s="501"/>
      <c r="U135" s="209"/>
      <c r="V135" s="209"/>
      <c r="W135" s="214"/>
      <c r="X135" s="211"/>
      <c r="Y135" s="501"/>
      <c r="Z135" s="209"/>
      <c r="AA135" s="209"/>
      <c r="AB135" s="214"/>
      <c r="AC135" s="211"/>
      <c r="AD135" s="501"/>
      <c r="AE135" s="209"/>
      <c r="AF135" s="209"/>
      <c r="AG135" s="214"/>
      <c r="AH135" s="211"/>
      <c r="AI135" s="501"/>
      <c r="AJ135" s="209"/>
      <c r="AK135" s="209"/>
      <c r="AL135" s="214"/>
      <c r="AM135" s="211"/>
      <c r="AN135" s="501"/>
      <c r="AO135" s="209"/>
      <c r="AP135" s="209"/>
      <c r="AQ135" s="214"/>
      <c r="AR135" s="211"/>
      <c r="AS135" s="501"/>
      <c r="AT135" s="209"/>
      <c r="AU135" s="209"/>
      <c r="AV135" s="214"/>
      <c r="AW135" s="211"/>
      <c r="AX135" s="501"/>
    </row>
    <row r="136" spans="2:50" ht="14.25" customHeight="1">
      <c r="B136" s="460"/>
      <c r="C136" s="209">
        <v>10</v>
      </c>
      <c r="D136" s="212"/>
      <c r="E136" s="209"/>
      <c r="F136" s="209"/>
      <c r="G136" s="214"/>
      <c r="H136" s="501"/>
      <c r="I136" s="215"/>
      <c r="J136" s="215"/>
      <c r="K136" s="216"/>
      <c r="L136" s="502"/>
      <c r="M136" s="215"/>
      <c r="N136" s="460"/>
      <c r="O136" s="460"/>
      <c r="P136" s="209"/>
      <c r="Q136" s="209"/>
      <c r="R136" s="214"/>
      <c r="S136" s="211"/>
      <c r="T136" s="501"/>
      <c r="U136" s="209"/>
      <c r="V136" s="209"/>
      <c r="W136" s="214"/>
      <c r="X136" s="211"/>
      <c r="Y136" s="501"/>
      <c r="Z136" s="209"/>
      <c r="AA136" s="209"/>
      <c r="AB136" s="214"/>
      <c r="AC136" s="211"/>
      <c r="AD136" s="501"/>
      <c r="AE136" s="209"/>
      <c r="AF136" s="209"/>
      <c r="AG136" s="214"/>
      <c r="AH136" s="211"/>
      <c r="AI136" s="501"/>
      <c r="AJ136" s="209"/>
      <c r="AK136" s="209"/>
      <c r="AL136" s="214"/>
      <c r="AM136" s="211"/>
      <c r="AN136" s="501"/>
      <c r="AO136" s="209"/>
      <c r="AP136" s="209"/>
      <c r="AQ136" s="214"/>
      <c r="AR136" s="211"/>
      <c r="AS136" s="501"/>
      <c r="AT136" s="209"/>
      <c r="AU136" s="209"/>
      <c r="AV136" s="214"/>
      <c r="AW136" s="211"/>
      <c r="AX136" s="501"/>
    </row>
    <row r="137" spans="2:50" ht="14.25" customHeight="1">
      <c r="B137" s="460"/>
      <c r="C137" s="209">
        <v>11</v>
      </c>
      <c r="D137" s="212"/>
      <c r="E137" s="209"/>
      <c r="F137" s="209"/>
      <c r="G137" s="214"/>
      <c r="H137" s="501"/>
      <c r="I137" s="215"/>
      <c r="J137" s="215"/>
      <c r="K137" s="216"/>
      <c r="L137" s="502"/>
      <c r="M137" s="215"/>
      <c r="N137" s="460"/>
      <c r="O137" s="460"/>
      <c r="P137" s="209"/>
      <c r="Q137" s="209"/>
      <c r="R137" s="214"/>
      <c r="S137" s="211"/>
      <c r="T137" s="501"/>
      <c r="U137" s="209"/>
      <c r="V137" s="209"/>
      <c r="W137" s="214"/>
      <c r="X137" s="211"/>
      <c r="Y137" s="501"/>
      <c r="Z137" s="209"/>
      <c r="AA137" s="209"/>
      <c r="AB137" s="214"/>
      <c r="AC137" s="211"/>
      <c r="AD137" s="501"/>
      <c r="AE137" s="209"/>
      <c r="AF137" s="209"/>
      <c r="AG137" s="214"/>
      <c r="AH137" s="211"/>
      <c r="AI137" s="501"/>
      <c r="AJ137" s="209"/>
      <c r="AK137" s="209"/>
      <c r="AL137" s="214"/>
      <c r="AM137" s="211"/>
      <c r="AN137" s="501"/>
      <c r="AO137" s="209"/>
      <c r="AP137" s="209"/>
      <c r="AQ137" s="214"/>
      <c r="AR137" s="211"/>
      <c r="AS137" s="501"/>
      <c r="AT137" s="209"/>
      <c r="AU137" s="209"/>
      <c r="AV137" s="214"/>
      <c r="AW137" s="211"/>
      <c r="AX137" s="501"/>
    </row>
    <row r="138" spans="2:50" ht="14.25" customHeight="1">
      <c r="B138" s="460"/>
      <c r="C138" s="209">
        <v>12</v>
      </c>
      <c r="D138" s="212"/>
      <c r="E138" s="209"/>
      <c r="F138" s="209"/>
      <c r="G138" s="214"/>
      <c r="H138" s="501"/>
      <c r="I138" s="215"/>
      <c r="J138" s="215"/>
      <c r="K138" s="216"/>
      <c r="L138" s="502"/>
      <c r="M138" s="215"/>
      <c r="N138" s="460"/>
      <c r="O138" s="460"/>
      <c r="P138" s="209"/>
      <c r="Q138" s="209"/>
      <c r="R138" s="214"/>
      <c r="S138" s="211"/>
      <c r="T138" s="501"/>
      <c r="U138" s="209"/>
      <c r="V138" s="209"/>
      <c r="W138" s="214"/>
      <c r="X138" s="211"/>
      <c r="Y138" s="501"/>
      <c r="Z138" s="209"/>
      <c r="AA138" s="209"/>
      <c r="AB138" s="214"/>
      <c r="AC138" s="211"/>
      <c r="AD138" s="501"/>
      <c r="AE138" s="209"/>
      <c r="AF138" s="209"/>
      <c r="AG138" s="214"/>
      <c r="AH138" s="211"/>
      <c r="AI138" s="501"/>
      <c r="AJ138" s="209"/>
      <c r="AK138" s="209"/>
      <c r="AL138" s="214"/>
      <c r="AM138" s="211"/>
      <c r="AN138" s="501"/>
      <c r="AO138" s="209"/>
      <c r="AP138" s="209"/>
      <c r="AQ138" s="214"/>
      <c r="AR138" s="211"/>
      <c r="AS138" s="501"/>
      <c r="AT138" s="209"/>
      <c r="AU138" s="209"/>
      <c r="AV138" s="214"/>
      <c r="AW138" s="211"/>
      <c r="AX138" s="501"/>
    </row>
    <row r="139" spans="2:50" ht="14.25" customHeight="1">
      <c r="B139" s="460"/>
      <c r="C139" s="209">
        <v>13</v>
      </c>
      <c r="D139" s="212"/>
      <c r="E139" s="209"/>
      <c r="F139" s="209"/>
      <c r="G139" s="214"/>
      <c r="H139" s="501"/>
      <c r="I139" s="215"/>
      <c r="J139" s="215"/>
      <c r="K139" s="216"/>
      <c r="L139" s="502"/>
      <c r="M139" s="215"/>
      <c r="N139" s="460"/>
      <c r="O139" s="460"/>
      <c r="P139" s="209"/>
      <c r="Q139" s="209"/>
      <c r="R139" s="214"/>
      <c r="S139" s="211"/>
      <c r="T139" s="501"/>
      <c r="U139" s="209"/>
      <c r="V139" s="209"/>
      <c r="W139" s="214"/>
      <c r="X139" s="211"/>
      <c r="Y139" s="501"/>
      <c r="Z139" s="209"/>
      <c r="AA139" s="209"/>
      <c r="AB139" s="214"/>
      <c r="AC139" s="211"/>
      <c r="AD139" s="501"/>
      <c r="AE139" s="209"/>
      <c r="AF139" s="209"/>
      <c r="AG139" s="214"/>
      <c r="AH139" s="211"/>
      <c r="AI139" s="501"/>
      <c r="AJ139" s="209"/>
      <c r="AK139" s="209"/>
      <c r="AL139" s="214"/>
      <c r="AM139" s="211"/>
      <c r="AN139" s="501"/>
      <c r="AO139" s="209"/>
      <c r="AP139" s="209"/>
      <c r="AQ139" s="214"/>
      <c r="AR139" s="211"/>
      <c r="AS139" s="501"/>
      <c r="AT139" s="209"/>
      <c r="AU139" s="209"/>
      <c r="AV139" s="214"/>
      <c r="AW139" s="211"/>
      <c r="AX139" s="501"/>
    </row>
    <row r="140" spans="2:50" ht="14.25" customHeight="1">
      <c r="B140" s="460"/>
      <c r="C140" s="209">
        <v>14</v>
      </c>
      <c r="D140" s="212"/>
      <c r="E140" s="209"/>
      <c r="F140" s="209"/>
      <c r="G140" s="214"/>
      <c r="H140" s="501"/>
      <c r="I140" s="215"/>
      <c r="J140" s="215"/>
      <c r="K140" s="216"/>
      <c r="L140" s="502"/>
      <c r="M140" s="215"/>
      <c r="N140" s="460"/>
      <c r="O140" s="460"/>
      <c r="P140" s="209"/>
      <c r="Q140" s="209"/>
      <c r="R140" s="214"/>
      <c r="S140" s="211"/>
      <c r="T140" s="501"/>
      <c r="U140" s="209"/>
      <c r="V140" s="209"/>
      <c r="W140" s="214"/>
      <c r="X140" s="211"/>
      <c r="Y140" s="501"/>
      <c r="Z140" s="209"/>
      <c r="AA140" s="209"/>
      <c r="AB140" s="214"/>
      <c r="AC140" s="211"/>
      <c r="AD140" s="501"/>
      <c r="AE140" s="209"/>
      <c r="AF140" s="209"/>
      <c r="AG140" s="214"/>
      <c r="AH140" s="211"/>
      <c r="AI140" s="501"/>
      <c r="AJ140" s="209"/>
      <c r="AK140" s="209"/>
      <c r="AL140" s="214"/>
      <c r="AM140" s="211"/>
      <c r="AN140" s="501"/>
      <c r="AO140" s="209"/>
      <c r="AP140" s="209"/>
      <c r="AQ140" s="214"/>
      <c r="AR140" s="211"/>
      <c r="AS140" s="501"/>
      <c r="AT140" s="209"/>
      <c r="AU140" s="209"/>
      <c r="AV140" s="214"/>
      <c r="AW140" s="211"/>
      <c r="AX140" s="501"/>
    </row>
    <row r="141" spans="2:50" ht="14.25" customHeight="1">
      <c r="B141" s="460"/>
      <c r="C141" s="209">
        <v>15</v>
      </c>
      <c r="D141" s="212"/>
      <c r="E141" s="209"/>
      <c r="F141" s="209"/>
      <c r="G141" s="214"/>
      <c r="H141" s="501"/>
      <c r="I141" s="215"/>
      <c r="J141" s="215"/>
      <c r="K141" s="216"/>
      <c r="L141" s="502"/>
      <c r="M141" s="215"/>
      <c r="N141" s="460"/>
      <c r="O141" s="460"/>
      <c r="P141" s="209"/>
      <c r="Q141" s="213"/>
      <c r="R141" s="214"/>
      <c r="S141" s="211"/>
      <c r="T141" s="501"/>
      <c r="U141" s="209"/>
      <c r="V141" s="209"/>
      <c r="W141" s="214"/>
      <c r="X141" s="211"/>
      <c r="Y141" s="501"/>
      <c r="Z141" s="209"/>
      <c r="AA141" s="209"/>
      <c r="AB141" s="214"/>
      <c r="AC141" s="211"/>
      <c r="AD141" s="501"/>
      <c r="AE141" s="209"/>
      <c r="AF141" s="209"/>
      <c r="AG141" s="214"/>
      <c r="AH141" s="211"/>
      <c r="AI141" s="501"/>
      <c r="AJ141" s="209"/>
      <c r="AK141" s="209"/>
      <c r="AL141" s="214"/>
      <c r="AM141" s="211"/>
      <c r="AN141" s="501"/>
      <c r="AO141" s="209"/>
      <c r="AP141" s="209"/>
      <c r="AQ141" s="214"/>
      <c r="AR141" s="211"/>
      <c r="AS141" s="501"/>
      <c r="AT141" s="209"/>
      <c r="AU141" s="209"/>
      <c r="AV141" s="214"/>
      <c r="AW141" s="211"/>
      <c r="AX141" s="501"/>
    </row>
    <row r="142" spans="2:50" ht="14.25" customHeight="1" collapsed="1">
      <c r="B142" s="503" t="s">
        <v>209</v>
      </c>
      <c r="C142" s="503"/>
      <c r="D142" s="503"/>
      <c r="E142" s="503"/>
      <c r="F142" s="503"/>
      <c r="G142" s="503"/>
      <c r="H142" s="503"/>
      <c r="I142" s="503"/>
      <c r="J142" s="503"/>
      <c r="K142" s="503"/>
      <c r="L142" s="503"/>
      <c r="M142" s="504"/>
      <c r="N142" s="521" t="s">
        <v>128</v>
      </c>
      <c r="O142" s="521" t="s">
        <v>77</v>
      </c>
      <c r="P142" s="559">
        <f>AT122+1</f>
        <v>45916</v>
      </c>
      <c r="Q142" s="560"/>
      <c r="R142" s="560"/>
      <c r="S142" s="560"/>
      <c r="T142" s="560"/>
      <c r="U142" s="561">
        <f>P142+1</f>
        <v>45917</v>
      </c>
      <c r="V142" s="562"/>
      <c r="W142" s="562"/>
      <c r="X142" s="562"/>
      <c r="Y142" s="562"/>
      <c r="Z142" s="559">
        <f t="shared" ref="Z142" si="165">U142+1</f>
        <v>45918</v>
      </c>
      <c r="AA142" s="560"/>
      <c r="AB142" s="560"/>
      <c r="AC142" s="560"/>
      <c r="AD142" s="560"/>
      <c r="AE142" s="561">
        <f t="shared" ref="AE142" si="166">Z142+1</f>
        <v>45919</v>
      </c>
      <c r="AF142" s="562"/>
      <c r="AG142" s="562"/>
      <c r="AH142" s="562"/>
      <c r="AI142" s="562"/>
      <c r="AJ142" s="563">
        <f t="shared" ref="AJ142" si="167">AE142+1</f>
        <v>45920</v>
      </c>
      <c r="AK142" s="564"/>
      <c r="AL142" s="564"/>
      <c r="AM142" s="564"/>
      <c r="AN142" s="565"/>
      <c r="AO142" s="561">
        <f t="shared" ref="AO142" si="168">AJ142+1</f>
        <v>45921</v>
      </c>
      <c r="AP142" s="562"/>
      <c r="AQ142" s="562"/>
      <c r="AR142" s="562"/>
      <c r="AS142" s="562"/>
      <c r="AT142" s="563">
        <f t="shared" ref="AT142" si="169">AO142+1</f>
        <v>45922</v>
      </c>
      <c r="AU142" s="564"/>
      <c r="AV142" s="564"/>
      <c r="AW142" s="564"/>
      <c r="AX142" s="565"/>
    </row>
    <row r="143" spans="2:50" ht="14.25" customHeight="1">
      <c r="B143" s="505"/>
      <c r="C143" s="505"/>
      <c r="D143" s="505"/>
      <c r="E143" s="505"/>
      <c r="F143" s="505"/>
      <c r="G143" s="505"/>
      <c r="H143" s="505"/>
      <c r="I143" s="505"/>
      <c r="J143" s="505"/>
      <c r="K143" s="505"/>
      <c r="L143" s="505"/>
      <c r="M143" s="506"/>
      <c r="N143" s="523"/>
      <c r="O143" s="523"/>
      <c r="P143" s="566">
        <f>P142</f>
        <v>45916</v>
      </c>
      <c r="Q143" s="566"/>
      <c r="R143" s="566"/>
      <c r="S143" s="566"/>
      <c r="T143" s="566"/>
      <c r="U143" s="567">
        <f>U142</f>
        <v>45917</v>
      </c>
      <c r="V143" s="567"/>
      <c r="W143" s="567"/>
      <c r="X143" s="567"/>
      <c r="Y143" s="567"/>
      <c r="Z143" s="566">
        <f t="shared" ref="Z143" si="170">Z142</f>
        <v>45918</v>
      </c>
      <c r="AA143" s="566"/>
      <c r="AB143" s="566"/>
      <c r="AC143" s="566"/>
      <c r="AD143" s="566"/>
      <c r="AE143" s="567">
        <f t="shared" ref="AE143" si="171">AE142</f>
        <v>45919</v>
      </c>
      <c r="AF143" s="567"/>
      <c r="AG143" s="567"/>
      <c r="AH143" s="567"/>
      <c r="AI143" s="567"/>
      <c r="AJ143" s="568">
        <f t="shared" ref="AJ143" si="172">AJ142</f>
        <v>45920</v>
      </c>
      <c r="AK143" s="569"/>
      <c r="AL143" s="569"/>
      <c r="AM143" s="569"/>
      <c r="AN143" s="570"/>
      <c r="AO143" s="567">
        <f t="shared" ref="AO143" si="173">AO142</f>
        <v>45921</v>
      </c>
      <c r="AP143" s="567"/>
      <c r="AQ143" s="567"/>
      <c r="AR143" s="567"/>
      <c r="AS143" s="567"/>
      <c r="AT143" s="568">
        <f t="shared" ref="AT143" si="174">AT142</f>
        <v>45922</v>
      </c>
      <c r="AU143" s="569"/>
      <c r="AV143" s="569"/>
      <c r="AW143" s="569"/>
      <c r="AX143" s="570"/>
    </row>
    <row r="144" spans="2:50" ht="14.25" customHeight="1">
      <c r="B144" s="460" t="s">
        <v>129</v>
      </c>
      <c r="C144" s="460" t="s">
        <v>130</v>
      </c>
      <c r="D144" s="460"/>
      <c r="E144" s="460" t="s">
        <v>131</v>
      </c>
      <c r="F144" s="460"/>
      <c r="G144" s="460"/>
      <c r="H144" s="460" t="s">
        <v>132</v>
      </c>
      <c r="I144" s="499" t="s">
        <v>133</v>
      </c>
      <c r="J144" s="499"/>
      <c r="K144" s="499"/>
      <c r="L144" s="499" t="s">
        <v>132</v>
      </c>
      <c r="M144" s="499" t="s">
        <v>134</v>
      </c>
      <c r="N144" s="460"/>
      <c r="O144" s="460" t="s">
        <v>135</v>
      </c>
      <c r="P144" s="460" t="s">
        <v>136</v>
      </c>
      <c r="Q144" s="460"/>
      <c r="R144" s="460"/>
      <c r="S144" s="460"/>
      <c r="T144" s="460" t="s">
        <v>132</v>
      </c>
      <c r="U144" s="460" t="s">
        <v>136</v>
      </c>
      <c r="V144" s="460"/>
      <c r="W144" s="460"/>
      <c r="X144" s="460"/>
      <c r="Y144" s="460" t="s">
        <v>132</v>
      </c>
      <c r="Z144" s="460" t="s">
        <v>136</v>
      </c>
      <c r="AA144" s="460"/>
      <c r="AB144" s="460"/>
      <c r="AC144" s="460"/>
      <c r="AD144" s="460" t="s">
        <v>132</v>
      </c>
      <c r="AE144" s="460" t="s">
        <v>136</v>
      </c>
      <c r="AF144" s="460"/>
      <c r="AG144" s="460"/>
      <c r="AH144" s="460"/>
      <c r="AI144" s="460" t="s">
        <v>132</v>
      </c>
      <c r="AJ144" s="460" t="s">
        <v>136</v>
      </c>
      <c r="AK144" s="460"/>
      <c r="AL144" s="460"/>
      <c r="AM144" s="460"/>
      <c r="AN144" s="460" t="s">
        <v>132</v>
      </c>
      <c r="AO144" s="460" t="s">
        <v>136</v>
      </c>
      <c r="AP144" s="460"/>
      <c r="AQ144" s="460"/>
      <c r="AR144" s="460"/>
      <c r="AS144" s="460" t="s">
        <v>132</v>
      </c>
      <c r="AT144" s="460" t="s">
        <v>136</v>
      </c>
      <c r="AU144" s="460"/>
      <c r="AV144" s="460"/>
      <c r="AW144" s="460"/>
      <c r="AX144" s="460" t="s">
        <v>132</v>
      </c>
    </row>
    <row r="145" spans="2:50" ht="14.25" customHeight="1">
      <c r="B145" s="460"/>
      <c r="C145" s="460"/>
      <c r="D145" s="460"/>
      <c r="E145" s="460" t="s">
        <v>137</v>
      </c>
      <c r="F145" s="460"/>
      <c r="G145" s="460"/>
      <c r="H145" s="460"/>
      <c r="I145" s="499" t="s">
        <v>137</v>
      </c>
      <c r="J145" s="499"/>
      <c r="K145" s="499"/>
      <c r="L145" s="499"/>
      <c r="M145" s="499"/>
      <c r="N145" s="460"/>
      <c r="O145" s="460"/>
      <c r="P145" s="460" t="s">
        <v>138</v>
      </c>
      <c r="Q145" s="460"/>
      <c r="R145" s="460"/>
      <c r="S145" s="460"/>
      <c r="T145" s="460"/>
      <c r="U145" s="460" t="s">
        <v>138</v>
      </c>
      <c r="V145" s="460"/>
      <c r="W145" s="460"/>
      <c r="X145" s="460"/>
      <c r="Y145" s="460"/>
      <c r="Z145" s="460" t="s">
        <v>138</v>
      </c>
      <c r="AA145" s="460"/>
      <c r="AB145" s="460"/>
      <c r="AC145" s="460"/>
      <c r="AD145" s="460"/>
      <c r="AE145" s="460" t="s">
        <v>138</v>
      </c>
      <c r="AF145" s="460"/>
      <c r="AG145" s="460"/>
      <c r="AH145" s="460"/>
      <c r="AI145" s="460"/>
      <c r="AJ145" s="460" t="s">
        <v>138</v>
      </c>
      <c r="AK145" s="460"/>
      <c r="AL145" s="460"/>
      <c r="AM145" s="460"/>
      <c r="AN145" s="460"/>
      <c r="AO145" s="460" t="s">
        <v>138</v>
      </c>
      <c r="AP145" s="460"/>
      <c r="AQ145" s="460"/>
      <c r="AR145" s="460"/>
      <c r="AS145" s="460"/>
      <c r="AT145" s="460" t="s">
        <v>138</v>
      </c>
      <c r="AU145" s="460"/>
      <c r="AV145" s="460"/>
      <c r="AW145" s="460"/>
      <c r="AX145" s="460"/>
    </row>
    <row r="146" spans="2:50" ht="14.25" customHeight="1">
      <c r="B146" s="460"/>
      <c r="C146" s="460"/>
      <c r="D146" s="460"/>
      <c r="E146" s="209" t="s">
        <v>139</v>
      </c>
      <c r="F146" s="209" t="s">
        <v>140</v>
      </c>
      <c r="G146" s="209" t="s">
        <v>141</v>
      </c>
      <c r="H146" s="460"/>
      <c r="I146" s="210" t="s">
        <v>139</v>
      </c>
      <c r="J146" s="210" t="s">
        <v>140</v>
      </c>
      <c r="K146" s="210" t="s">
        <v>141</v>
      </c>
      <c r="L146" s="499"/>
      <c r="M146" s="499"/>
      <c r="N146" s="460"/>
      <c r="O146" s="460"/>
      <c r="P146" s="209" t="s">
        <v>139</v>
      </c>
      <c r="Q146" s="209" t="s">
        <v>140</v>
      </c>
      <c r="R146" s="209" t="s">
        <v>141</v>
      </c>
      <c r="S146" s="211" t="s">
        <v>134</v>
      </c>
      <c r="T146" s="460"/>
      <c r="U146" s="209" t="s">
        <v>139</v>
      </c>
      <c r="V146" s="209" t="s">
        <v>140</v>
      </c>
      <c r="W146" s="209" t="s">
        <v>141</v>
      </c>
      <c r="X146" s="211" t="s">
        <v>134</v>
      </c>
      <c r="Y146" s="460"/>
      <c r="Z146" s="209" t="s">
        <v>139</v>
      </c>
      <c r="AA146" s="209" t="s">
        <v>140</v>
      </c>
      <c r="AB146" s="209" t="s">
        <v>141</v>
      </c>
      <c r="AC146" s="211" t="s">
        <v>134</v>
      </c>
      <c r="AD146" s="460"/>
      <c r="AE146" s="209" t="s">
        <v>139</v>
      </c>
      <c r="AF146" s="209" t="s">
        <v>140</v>
      </c>
      <c r="AG146" s="209" t="s">
        <v>141</v>
      </c>
      <c r="AH146" s="211" t="s">
        <v>134</v>
      </c>
      <c r="AI146" s="460"/>
      <c r="AJ146" s="209" t="s">
        <v>139</v>
      </c>
      <c r="AK146" s="209" t="s">
        <v>140</v>
      </c>
      <c r="AL146" s="209" t="s">
        <v>141</v>
      </c>
      <c r="AM146" s="211" t="s">
        <v>134</v>
      </c>
      <c r="AN146" s="460"/>
      <c r="AO146" s="209" t="s">
        <v>139</v>
      </c>
      <c r="AP146" s="209" t="s">
        <v>140</v>
      </c>
      <c r="AQ146" s="209" t="s">
        <v>141</v>
      </c>
      <c r="AR146" s="211" t="s">
        <v>134</v>
      </c>
      <c r="AS146" s="460"/>
      <c r="AT146" s="209" t="s">
        <v>139</v>
      </c>
      <c r="AU146" s="209" t="s">
        <v>140</v>
      </c>
      <c r="AV146" s="209" t="s">
        <v>141</v>
      </c>
      <c r="AW146" s="211" t="s">
        <v>134</v>
      </c>
      <c r="AX146" s="460"/>
    </row>
    <row r="147" spans="2:50" ht="14.25" customHeight="1">
      <c r="B147" s="460" t="s">
        <v>287</v>
      </c>
      <c r="C147" s="209">
        <v>1</v>
      </c>
      <c r="D147" s="212"/>
      <c r="E147" s="209"/>
      <c r="F147" s="209"/>
      <c r="G147" s="214" t="e">
        <f t="shared" ref="G147:G161" si="175">F147/E147</f>
        <v>#DIV/0!</v>
      </c>
      <c r="H147" s="501" t="e">
        <f>AVERAGE(F147:F161)</f>
        <v>#DIV/0!</v>
      </c>
      <c r="I147" s="215" t="e">
        <f>AVERAGE(P147,U147,Z147,AE147,AJ147,AO147,AT147)</f>
        <v>#DIV/0!</v>
      </c>
      <c r="J147" s="215" t="e">
        <f>AVERAGE(Q147,V147,AA147,AF147,AK147,AP147,AU147)</f>
        <v>#DIV/0!</v>
      </c>
      <c r="K147" s="216" t="e">
        <f>AVERAGE(R147,W147,AB147,AG147,AL147,AQ147,AV147)</f>
        <v>#DIV/0!</v>
      </c>
      <c r="L147" s="502" t="str">
        <f>IFERROR(AVERAGE(K147:K161),"-")</f>
        <v>-</v>
      </c>
      <c r="M147" s="215" t="e">
        <f>RANK(K147, K$147:$K$161)</f>
        <v>#DIV/0!</v>
      </c>
      <c r="N147" s="460"/>
      <c r="O147" s="460"/>
      <c r="P147" s="209"/>
      <c r="Q147" s="209"/>
      <c r="R147" s="214" t="e">
        <f t="shared" ref="R147:R160" si="176">Q147/P147</f>
        <v>#DIV/0!</v>
      </c>
      <c r="S147" s="211" t="e">
        <f>RANK(R147, R$147:R$161)</f>
        <v>#DIV/0!</v>
      </c>
      <c r="T147" s="501" t="e">
        <f>AVERAGE(R147:R161)</f>
        <v>#DIV/0!</v>
      </c>
      <c r="U147" s="209"/>
      <c r="V147" s="209"/>
      <c r="W147" s="214" t="e">
        <f t="shared" ref="W147:W160" si="177">V147/U147</f>
        <v>#DIV/0!</v>
      </c>
      <c r="X147" s="211" t="e">
        <f>RANK(W147, W$147:W$161)</f>
        <v>#DIV/0!</v>
      </c>
      <c r="Y147" s="501" t="e">
        <f>AVERAGE(W147:W161)</f>
        <v>#DIV/0!</v>
      </c>
      <c r="Z147" s="209"/>
      <c r="AA147" s="209"/>
      <c r="AB147" s="214" t="e">
        <f t="shared" ref="AB147:AB160" si="178">AA147/Z147</f>
        <v>#DIV/0!</v>
      </c>
      <c r="AC147" s="211" t="e">
        <f>RANK(AB147, AB$147:AB$161)</f>
        <v>#DIV/0!</v>
      </c>
      <c r="AD147" s="501" t="e">
        <f>AVERAGE(AB147:AB161)</f>
        <v>#DIV/0!</v>
      </c>
      <c r="AE147" s="209"/>
      <c r="AF147" s="209"/>
      <c r="AG147" s="214" t="e">
        <f t="shared" ref="AG147:AG160" si="179">AF147/AE147</f>
        <v>#DIV/0!</v>
      </c>
      <c r="AH147" s="211" t="e">
        <f>RANK(AG147, AG$147:AG$161)</f>
        <v>#DIV/0!</v>
      </c>
      <c r="AI147" s="501" t="e">
        <f>AVERAGE(AG147:AG161)</f>
        <v>#DIV/0!</v>
      </c>
      <c r="AJ147" s="209"/>
      <c r="AK147" s="209"/>
      <c r="AL147" s="214" t="e">
        <f t="shared" ref="AL147:AL160" si="180">AK147/AJ147</f>
        <v>#DIV/0!</v>
      </c>
      <c r="AM147" s="211" t="e">
        <f>RANK(AL147, AL$147:AL$161)</f>
        <v>#DIV/0!</v>
      </c>
      <c r="AN147" s="501" t="e">
        <f>AVERAGE(AL147:AL161)</f>
        <v>#DIV/0!</v>
      </c>
      <c r="AO147" s="209"/>
      <c r="AP147" s="209"/>
      <c r="AQ147" s="214" t="e">
        <f t="shared" ref="AQ147:AQ160" si="181">AP147/AO147</f>
        <v>#DIV/0!</v>
      </c>
      <c r="AR147" s="211" t="e">
        <f>RANK(AQ147, AQ$147:AQ$161)</f>
        <v>#DIV/0!</v>
      </c>
      <c r="AS147" s="501" t="e">
        <f>AVERAGE(AQ147:AQ161)</f>
        <v>#DIV/0!</v>
      </c>
      <c r="AT147" s="209"/>
      <c r="AU147" s="209"/>
      <c r="AV147" s="214" t="e">
        <f t="shared" ref="AV147:AV160" si="182">AU147/AT147</f>
        <v>#DIV/0!</v>
      </c>
      <c r="AW147" s="211" t="e">
        <f>RANK(AV147, AV$147:AV$161)</f>
        <v>#DIV/0!</v>
      </c>
      <c r="AX147" s="501" t="e">
        <f>AVERAGE(AV147:AV161)</f>
        <v>#DIV/0!</v>
      </c>
    </row>
    <row r="148" spans="2:50" ht="14.25" customHeight="1">
      <c r="B148" s="460"/>
      <c r="C148" s="209">
        <v>2</v>
      </c>
      <c r="D148" s="212"/>
      <c r="E148" s="209"/>
      <c r="F148" s="209"/>
      <c r="G148" s="214" t="e">
        <f t="shared" si="175"/>
        <v>#DIV/0!</v>
      </c>
      <c r="H148" s="501"/>
      <c r="I148" s="215" t="e">
        <f t="shared" ref="I148:K161" si="183">AVERAGE(P148,U148,Z148,AE148,AJ148,AO148,AT148)</f>
        <v>#DIV/0!</v>
      </c>
      <c r="J148" s="215" t="e">
        <f t="shared" si="183"/>
        <v>#DIV/0!</v>
      </c>
      <c r="K148" s="216" t="e">
        <f t="shared" si="183"/>
        <v>#DIV/0!</v>
      </c>
      <c r="L148" s="502"/>
      <c r="M148" s="215" t="e">
        <f>RANK(K148, K$147:$K$161)</f>
        <v>#DIV/0!</v>
      </c>
      <c r="N148" s="460"/>
      <c r="O148" s="460"/>
      <c r="P148" s="209"/>
      <c r="Q148" s="209"/>
      <c r="R148" s="214" t="e">
        <f t="shared" si="176"/>
        <v>#DIV/0!</v>
      </c>
      <c r="S148" s="211" t="e">
        <f t="shared" ref="S148:S161" si="184">RANK(R148, R$147:R$161)</f>
        <v>#DIV/0!</v>
      </c>
      <c r="T148" s="501"/>
      <c r="U148" s="209"/>
      <c r="V148" s="209"/>
      <c r="W148" s="214" t="e">
        <f t="shared" si="177"/>
        <v>#DIV/0!</v>
      </c>
      <c r="X148" s="211" t="e">
        <f t="shared" ref="X148:X161" si="185">RANK(W148, W$147:W$161)</f>
        <v>#DIV/0!</v>
      </c>
      <c r="Y148" s="501"/>
      <c r="Z148" s="209"/>
      <c r="AA148" s="209"/>
      <c r="AB148" s="214" t="e">
        <f t="shared" si="178"/>
        <v>#DIV/0!</v>
      </c>
      <c r="AC148" s="211" t="e">
        <f t="shared" ref="AC148:AC161" si="186">RANK(AB148, AB$147:AB$161)</f>
        <v>#DIV/0!</v>
      </c>
      <c r="AD148" s="501"/>
      <c r="AE148" s="209"/>
      <c r="AF148" s="209"/>
      <c r="AG148" s="214" t="e">
        <f t="shared" si="179"/>
        <v>#DIV/0!</v>
      </c>
      <c r="AH148" s="211" t="e">
        <f t="shared" ref="AH148:AH161" si="187">RANK(AG148, AG$147:AG$161)</f>
        <v>#DIV/0!</v>
      </c>
      <c r="AI148" s="501"/>
      <c r="AJ148" s="209"/>
      <c r="AK148" s="209"/>
      <c r="AL148" s="214" t="e">
        <f t="shared" si="180"/>
        <v>#DIV/0!</v>
      </c>
      <c r="AM148" s="211" t="e">
        <f t="shared" ref="AM148:AM161" si="188">RANK(AL148, AL$147:AL$161)</f>
        <v>#DIV/0!</v>
      </c>
      <c r="AN148" s="501"/>
      <c r="AO148" s="209"/>
      <c r="AP148" s="209"/>
      <c r="AQ148" s="214" t="e">
        <f t="shared" si="181"/>
        <v>#DIV/0!</v>
      </c>
      <c r="AR148" s="211" t="e">
        <f t="shared" ref="AR148:AR161" si="189">RANK(AQ148, AQ$147:AQ$161)</f>
        <v>#DIV/0!</v>
      </c>
      <c r="AS148" s="501"/>
      <c r="AT148" s="209"/>
      <c r="AU148" s="209"/>
      <c r="AV148" s="214" t="e">
        <f t="shared" si="182"/>
        <v>#DIV/0!</v>
      </c>
      <c r="AW148" s="211" t="e">
        <f t="shared" ref="AW148:AW161" si="190">RANK(AV148, AV$147:AV$161)</f>
        <v>#DIV/0!</v>
      </c>
      <c r="AX148" s="501"/>
    </row>
    <row r="149" spans="2:50" ht="14.25" customHeight="1">
      <c r="B149" s="460"/>
      <c r="C149" s="209">
        <v>3</v>
      </c>
      <c r="D149" s="212"/>
      <c r="E149" s="209"/>
      <c r="F149" s="209"/>
      <c r="G149" s="214" t="e">
        <f t="shared" si="175"/>
        <v>#DIV/0!</v>
      </c>
      <c r="H149" s="501"/>
      <c r="I149" s="215" t="e">
        <f t="shared" si="183"/>
        <v>#DIV/0!</v>
      </c>
      <c r="J149" s="215" t="e">
        <f t="shared" si="183"/>
        <v>#DIV/0!</v>
      </c>
      <c r="K149" s="216" t="e">
        <f t="shared" si="183"/>
        <v>#DIV/0!</v>
      </c>
      <c r="L149" s="502"/>
      <c r="M149" s="215" t="e">
        <f>RANK(K149, K$147:$K$161)</f>
        <v>#DIV/0!</v>
      </c>
      <c r="N149" s="460"/>
      <c r="O149" s="460"/>
      <c r="P149" s="209"/>
      <c r="Q149" s="209"/>
      <c r="R149" s="214" t="e">
        <f t="shared" si="176"/>
        <v>#DIV/0!</v>
      </c>
      <c r="S149" s="211" t="e">
        <f t="shared" si="184"/>
        <v>#DIV/0!</v>
      </c>
      <c r="T149" s="501"/>
      <c r="U149" s="209"/>
      <c r="V149" s="209"/>
      <c r="W149" s="214" t="e">
        <f t="shared" si="177"/>
        <v>#DIV/0!</v>
      </c>
      <c r="X149" s="211" t="e">
        <f t="shared" si="185"/>
        <v>#DIV/0!</v>
      </c>
      <c r="Y149" s="501"/>
      <c r="Z149" s="209"/>
      <c r="AA149" s="209"/>
      <c r="AB149" s="214" t="e">
        <f t="shared" si="178"/>
        <v>#DIV/0!</v>
      </c>
      <c r="AC149" s="211" t="e">
        <f t="shared" si="186"/>
        <v>#DIV/0!</v>
      </c>
      <c r="AD149" s="501"/>
      <c r="AE149" s="209"/>
      <c r="AF149" s="209"/>
      <c r="AG149" s="214" t="e">
        <f t="shared" si="179"/>
        <v>#DIV/0!</v>
      </c>
      <c r="AH149" s="211" t="e">
        <f t="shared" si="187"/>
        <v>#DIV/0!</v>
      </c>
      <c r="AI149" s="501"/>
      <c r="AJ149" s="209"/>
      <c r="AK149" s="209"/>
      <c r="AL149" s="214" t="e">
        <f t="shared" si="180"/>
        <v>#DIV/0!</v>
      </c>
      <c r="AM149" s="211" t="e">
        <f t="shared" si="188"/>
        <v>#DIV/0!</v>
      </c>
      <c r="AN149" s="501"/>
      <c r="AO149" s="209"/>
      <c r="AP149" s="209"/>
      <c r="AQ149" s="214" t="e">
        <f t="shared" si="181"/>
        <v>#DIV/0!</v>
      </c>
      <c r="AR149" s="211" t="e">
        <f t="shared" si="189"/>
        <v>#DIV/0!</v>
      </c>
      <c r="AS149" s="501"/>
      <c r="AT149" s="209"/>
      <c r="AU149" s="209"/>
      <c r="AV149" s="214" t="e">
        <f t="shared" si="182"/>
        <v>#DIV/0!</v>
      </c>
      <c r="AW149" s="211" t="e">
        <f t="shared" si="190"/>
        <v>#DIV/0!</v>
      </c>
      <c r="AX149" s="501"/>
    </row>
    <row r="150" spans="2:50" ht="14.25" customHeight="1">
      <c r="B150" s="460"/>
      <c r="C150" s="209">
        <v>4</v>
      </c>
      <c r="D150" s="212"/>
      <c r="E150" s="209"/>
      <c r="F150" s="209"/>
      <c r="G150" s="214" t="e">
        <f t="shared" si="175"/>
        <v>#DIV/0!</v>
      </c>
      <c r="H150" s="501"/>
      <c r="I150" s="215" t="e">
        <f t="shared" si="183"/>
        <v>#DIV/0!</v>
      </c>
      <c r="J150" s="215" t="e">
        <f t="shared" si="183"/>
        <v>#DIV/0!</v>
      </c>
      <c r="K150" s="216" t="e">
        <f t="shared" si="183"/>
        <v>#DIV/0!</v>
      </c>
      <c r="L150" s="502"/>
      <c r="M150" s="215" t="e">
        <f>RANK(K150, K$147:$K$161)</f>
        <v>#DIV/0!</v>
      </c>
      <c r="N150" s="460"/>
      <c r="O150" s="460"/>
      <c r="P150" s="209"/>
      <c r="Q150" s="209"/>
      <c r="R150" s="214" t="e">
        <f t="shared" si="176"/>
        <v>#DIV/0!</v>
      </c>
      <c r="S150" s="211" t="e">
        <f>RANK(R150, R$147:R$161)</f>
        <v>#DIV/0!</v>
      </c>
      <c r="T150" s="501"/>
      <c r="U150" s="209"/>
      <c r="V150" s="209"/>
      <c r="W150" s="214" t="e">
        <f t="shared" si="177"/>
        <v>#DIV/0!</v>
      </c>
      <c r="X150" s="211" t="e">
        <f>RANK(W150, W$147:W$161)</f>
        <v>#DIV/0!</v>
      </c>
      <c r="Y150" s="501"/>
      <c r="Z150" s="209"/>
      <c r="AA150" s="209"/>
      <c r="AB150" s="214" t="e">
        <f t="shared" si="178"/>
        <v>#DIV/0!</v>
      </c>
      <c r="AC150" s="211" t="e">
        <f>RANK(AB150, AB$147:AB$161)</f>
        <v>#DIV/0!</v>
      </c>
      <c r="AD150" s="501"/>
      <c r="AE150" s="209"/>
      <c r="AF150" s="209"/>
      <c r="AG150" s="214" t="e">
        <f t="shared" si="179"/>
        <v>#DIV/0!</v>
      </c>
      <c r="AH150" s="211" t="e">
        <f>RANK(AG150, AG$147:AG$161)</f>
        <v>#DIV/0!</v>
      </c>
      <c r="AI150" s="501"/>
      <c r="AJ150" s="209"/>
      <c r="AK150" s="209"/>
      <c r="AL150" s="214" t="e">
        <f t="shared" si="180"/>
        <v>#DIV/0!</v>
      </c>
      <c r="AM150" s="211" t="e">
        <f>RANK(AL150, AL$147:AL$161)</f>
        <v>#DIV/0!</v>
      </c>
      <c r="AN150" s="501"/>
      <c r="AO150" s="209"/>
      <c r="AP150" s="209"/>
      <c r="AQ150" s="214" t="e">
        <f t="shared" si="181"/>
        <v>#DIV/0!</v>
      </c>
      <c r="AR150" s="211" t="e">
        <f>RANK(AQ150, AQ$147:AQ$161)</f>
        <v>#DIV/0!</v>
      </c>
      <c r="AS150" s="501"/>
      <c r="AT150" s="209"/>
      <c r="AU150" s="209"/>
      <c r="AV150" s="214" t="e">
        <f t="shared" si="182"/>
        <v>#DIV/0!</v>
      </c>
      <c r="AW150" s="211" t="e">
        <f>RANK(AV150, AV$147:AV$161)</f>
        <v>#DIV/0!</v>
      </c>
      <c r="AX150" s="501"/>
    </row>
    <row r="151" spans="2:50" ht="14.25" customHeight="1">
      <c r="B151" s="460"/>
      <c r="C151" s="209">
        <v>5</v>
      </c>
      <c r="D151" s="212"/>
      <c r="E151" s="209"/>
      <c r="F151" s="209"/>
      <c r="G151" s="214" t="e">
        <f t="shared" si="175"/>
        <v>#DIV/0!</v>
      </c>
      <c r="H151" s="501"/>
      <c r="I151" s="215" t="e">
        <f t="shared" si="183"/>
        <v>#DIV/0!</v>
      </c>
      <c r="J151" s="215" t="e">
        <f t="shared" si="183"/>
        <v>#DIV/0!</v>
      </c>
      <c r="K151" s="216" t="e">
        <f t="shared" si="183"/>
        <v>#DIV/0!</v>
      </c>
      <c r="L151" s="502"/>
      <c r="M151" s="215" t="e">
        <f>RANK(K151, K$147:$K$161)</f>
        <v>#DIV/0!</v>
      </c>
      <c r="N151" s="460"/>
      <c r="O151" s="460"/>
      <c r="P151" s="209"/>
      <c r="Q151" s="209"/>
      <c r="R151" s="214" t="e">
        <f t="shared" si="176"/>
        <v>#DIV/0!</v>
      </c>
      <c r="S151" s="211" t="e">
        <f t="shared" si="184"/>
        <v>#DIV/0!</v>
      </c>
      <c r="T151" s="501"/>
      <c r="U151" s="209"/>
      <c r="V151" s="209"/>
      <c r="W151" s="214" t="e">
        <f t="shared" si="177"/>
        <v>#DIV/0!</v>
      </c>
      <c r="X151" s="211" t="e">
        <f t="shared" si="185"/>
        <v>#DIV/0!</v>
      </c>
      <c r="Y151" s="501"/>
      <c r="Z151" s="209"/>
      <c r="AA151" s="209"/>
      <c r="AB151" s="214" t="e">
        <f t="shared" si="178"/>
        <v>#DIV/0!</v>
      </c>
      <c r="AC151" s="211" t="e">
        <f t="shared" si="186"/>
        <v>#DIV/0!</v>
      </c>
      <c r="AD151" s="501"/>
      <c r="AE151" s="209"/>
      <c r="AF151" s="209"/>
      <c r="AG151" s="214" t="e">
        <f t="shared" si="179"/>
        <v>#DIV/0!</v>
      </c>
      <c r="AH151" s="211" t="e">
        <f t="shared" si="187"/>
        <v>#DIV/0!</v>
      </c>
      <c r="AI151" s="501"/>
      <c r="AJ151" s="209"/>
      <c r="AK151" s="209"/>
      <c r="AL151" s="214" t="e">
        <f t="shared" si="180"/>
        <v>#DIV/0!</v>
      </c>
      <c r="AM151" s="211" t="e">
        <f t="shared" si="188"/>
        <v>#DIV/0!</v>
      </c>
      <c r="AN151" s="501"/>
      <c r="AO151" s="209"/>
      <c r="AP151" s="209"/>
      <c r="AQ151" s="214" t="e">
        <f t="shared" si="181"/>
        <v>#DIV/0!</v>
      </c>
      <c r="AR151" s="211" t="e">
        <f t="shared" si="189"/>
        <v>#DIV/0!</v>
      </c>
      <c r="AS151" s="501"/>
      <c r="AT151" s="209"/>
      <c r="AU151" s="209"/>
      <c r="AV151" s="214" t="e">
        <f t="shared" si="182"/>
        <v>#DIV/0!</v>
      </c>
      <c r="AW151" s="211" t="e">
        <f t="shared" si="190"/>
        <v>#DIV/0!</v>
      </c>
      <c r="AX151" s="501"/>
    </row>
    <row r="152" spans="2:50" ht="14.25" customHeight="1">
      <c r="B152" s="460"/>
      <c r="C152" s="209">
        <v>6</v>
      </c>
      <c r="D152" s="212"/>
      <c r="E152" s="209"/>
      <c r="F152" s="209"/>
      <c r="G152" s="214" t="e">
        <f t="shared" si="175"/>
        <v>#DIV/0!</v>
      </c>
      <c r="H152" s="501"/>
      <c r="I152" s="215" t="e">
        <f t="shared" si="183"/>
        <v>#DIV/0!</v>
      </c>
      <c r="J152" s="215" t="e">
        <f t="shared" si="183"/>
        <v>#DIV/0!</v>
      </c>
      <c r="K152" s="216" t="e">
        <f t="shared" si="183"/>
        <v>#DIV/0!</v>
      </c>
      <c r="L152" s="502"/>
      <c r="M152" s="215" t="e">
        <f>RANK(K152, K$147:$K$161)</f>
        <v>#DIV/0!</v>
      </c>
      <c r="N152" s="460"/>
      <c r="O152" s="460"/>
      <c r="P152" s="209"/>
      <c r="Q152" s="209"/>
      <c r="R152" s="214" t="e">
        <f t="shared" si="176"/>
        <v>#DIV/0!</v>
      </c>
      <c r="S152" s="211" t="e">
        <f t="shared" si="184"/>
        <v>#DIV/0!</v>
      </c>
      <c r="T152" s="501"/>
      <c r="U152" s="209"/>
      <c r="V152" s="209"/>
      <c r="W152" s="214" t="e">
        <f t="shared" si="177"/>
        <v>#DIV/0!</v>
      </c>
      <c r="X152" s="211" t="e">
        <f t="shared" si="185"/>
        <v>#DIV/0!</v>
      </c>
      <c r="Y152" s="501"/>
      <c r="Z152" s="209"/>
      <c r="AA152" s="209"/>
      <c r="AB152" s="214" t="e">
        <f t="shared" si="178"/>
        <v>#DIV/0!</v>
      </c>
      <c r="AC152" s="211" t="e">
        <f t="shared" si="186"/>
        <v>#DIV/0!</v>
      </c>
      <c r="AD152" s="501"/>
      <c r="AE152" s="209"/>
      <c r="AF152" s="209"/>
      <c r="AG152" s="214" t="e">
        <f t="shared" si="179"/>
        <v>#DIV/0!</v>
      </c>
      <c r="AH152" s="211" t="e">
        <f t="shared" si="187"/>
        <v>#DIV/0!</v>
      </c>
      <c r="AI152" s="501"/>
      <c r="AJ152" s="209"/>
      <c r="AK152" s="209"/>
      <c r="AL152" s="214" t="e">
        <f t="shared" si="180"/>
        <v>#DIV/0!</v>
      </c>
      <c r="AM152" s="211" t="e">
        <f t="shared" si="188"/>
        <v>#DIV/0!</v>
      </c>
      <c r="AN152" s="501"/>
      <c r="AO152" s="209"/>
      <c r="AP152" s="209"/>
      <c r="AQ152" s="214" t="e">
        <f t="shared" si="181"/>
        <v>#DIV/0!</v>
      </c>
      <c r="AR152" s="211" t="e">
        <f t="shared" si="189"/>
        <v>#DIV/0!</v>
      </c>
      <c r="AS152" s="501"/>
      <c r="AT152" s="209"/>
      <c r="AU152" s="209"/>
      <c r="AV152" s="214" t="e">
        <f t="shared" si="182"/>
        <v>#DIV/0!</v>
      </c>
      <c r="AW152" s="211" t="e">
        <f t="shared" si="190"/>
        <v>#DIV/0!</v>
      </c>
      <c r="AX152" s="501"/>
    </row>
    <row r="153" spans="2:50" ht="14.25" customHeight="1">
      <c r="B153" s="460"/>
      <c r="C153" s="209">
        <v>7</v>
      </c>
      <c r="D153" s="212"/>
      <c r="E153" s="209"/>
      <c r="F153" s="209"/>
      <c r="G153" s="214" t="e">
        <f t="shared" si="175"/>
        <v>#DIV/0!</v>
      </c>
      <c r="H153" s="501"/>
      <c r="I153" s="215" t="e">
        <f t="shared" si="183"/>
        <v>#DIV/0!</v>
      </c>
      <c r="J153" s="215" t="e">
        <f t="shared" si="183"/>
        <v>#DIV/0!</v>
      </c>
      <c r="K153" s="216" t="e">
        <f t="shared" si="183"/>
        <v>#DIV/0!</v>
      </c>
      <c r="L153" s="502"/>
      <c r="M153" s="215" t="e">
        <f>RANK(K153, K$147:$K$161)</f>
        <v>#DIV/0!</v>
      </c>
      <c r="N153" s="460"/>
      <c r="O153" s="460"/>
      <c r="P153" s="209"/>
      <c r="Q153" s="209"/>
      <c r="R153" s="214" t="e">
        <f t="shared" si="176"/>
        <v>#DIV/0!</v>
      </c>
      <c r="S153" s="211" t="e">
        <f t="shared" si="184"/>
        <v>#DIV/0!</v>
      </c>
      <c r="T153" s="501"/>
      <c r="U153" s="209"/>
      <c r="V153" s="209"/>
      <c r="W153" s="214" t="e">
        <f t="shared" si="177"/>
        <v>#DIV/0!</v>
      </c>
      <c r="X153" s="211" t="e">
        <f t="shared" si="185"/>
        <v>#DIV/0!</v>
      </c>
      <c r="Y153" s="501"/>
      <c r="Z153" s="209"/>
      <c r="AA153" s="209"/>
      <c r="AB153" s="214" t="e">
        <f t="shared" si="178"/>
        <v>#DIV/0!</v>
      </c>
      <c r="AC153" s="211" t="e">
        <f t="shared" si="186"/>
        <v>#DIV/0!</v>
      </c>
      <c r="AD153" s="501"/>
      <c r="AE153" s="209"/>
      <c r="AF153" s="209"/>
      <c r="AG153" s="214" t="e">
        <f t="shared" si="179"/>
        <v>#DIV/0!</v>
      </c>
      <c r="AH153" s="211" t="e">
        <f t="shared" si="187"/>
        <v>#DIV/0!</v>
      </c>
      <c r="AI153" s="501"/>
      <c r="AJ153" s="209"/>
      <c r="AK153" s="209"/>
      <c r="AL153" s="214" t="e">
        <f t="shared" si="180"/>
        <v>#DIV/0!</v>
      </c>
      <c r="AM153" s="211" t="e">
        <f t="shared" si="188"/>
        <v>#DIV/0!</v>
      </c>
      <c r="AN153" s="501"/>
      <c r="AO153" s="209"/>
      <c r="AP153" s="209"/>
      <c r="AQ153" s="214" t="e">
        <f t="shared" si="181"/>
        <v>#DIV/0!</v>
      </c>
      <c r="AR153" s="211" t="e">
        <f t="shared" si="189"/>
        <v>#DIV/0!</v>
      </c>
      <c r="AS153" s="501"/>
      <c r="AT153" s="209"/>
      <c r="AU153" s="209"/>
      <c r="AV153" s="214" t="e">
        <f t="shared" si="182"/>
        <v>#DIV/0!</v>
      </c>
      <c r="AW153" s="211" t="e">
        <f t="shared" si="190"/>
        <v>#DIV/0!</v>
      </c>
      <c r="AX153" s="501"/>
    </row>
    <row r="154" spans="2:50" ht="14.25" customHeight="1">
      <c r="B154" s="460"/>
      <c r="C154" s="209">
        <v>8</v>
      </c>
      <c r="D154" s="212"/>
      <c r="E154" s="209"/>
      <c r="F154" s="209"/>
      <c r="G154" s="214" t="e">
        <f t="shared" si="175"/>
        <v>#DIV/0!</v>
      </c>
      <c r="H154" s="501"/>
      <c r="I154" s="215" t="e">
        <f t="shared" si="183"/>
        <v>#DIV/0!</v>
      </c>
      <c r="J154" s="215" t="e">
        <f t="shared" si="183"/>
        <v>#DIV/0!</v>
      </c>
      <c r="K154" s="216" t="e">
        <f t="shared" si="183"/>
        <v>#DIV/0!</v>
      </c>
      <c r="L154" s="502"/>
      <c r="M154" s="215" t="e">
        <f>RANK(K154, K$147:$K$161)</f>
        <v>#DIV/0!</v>
      </c>
      <c r="N154" s="460"/>
      <c r="O154" s="460"/>
      <c r="P154" s="209"/>
      <c r="Q154" s="209"/>
      <c r="R154" s="214" t="e">
        <f t="shared" si="176"/>
        <v>#DIV/0!</v>
      </c>
      <c r="S154" s="211" t="e">
        <f t="shared" si="184"/>
        <v>#DIV/0!</v>
      </c>
      <c r="T154" s="501"/>
      <c r="U154" s="209"/>
      <c r="V154" s="209"/>
      <c r="W154" s="214" t="e">
        <f t="shared" si="177"/>
        <v>#DIV/0!</v>
      </c>
      <c r="X154" s="211" t="e">
        <f t="shared" si="185"/>
        <v>#DIV/0!</v>
      </c>
      <c r="Y154" s="501"/>
      <c r="Z154" s="209"/>
      <c r="AA154" s="209"/>
      <c r="AB154" s="214" t="e">
        <f t="shared" si="178"/>
        <v>#DIV/0!</v>
      </c>
      <c r="AC154" s="211" t="e">
        <f t="shared" si="186"/>
        <v>#DIV/0!</v>
      </c>
      <c r="AD154" s="501"/>
      <c r="AE154" s="209"/>
      <c r="AF154" s="209"/>
      <c r="AG154" s="214" t="e">
        <f t="shared" si="179"/>
        <v>#DIV/0!</v>
      </c>
      <c r="AH154" s="211" t="e">
        <f t="shared" si="187"/>
        <v>#DIV/0!</v>
      </c>
      <c r="AI154" s="501"/>
      <c r="AJ154" s="209"/>
      <c r="AK154" s="209"/>
      <c r="AL154" s="214" t="e">
        <f t="shared" si="180"/>
        <v>#DIV/0!</v>
      </c>
      <c r="AM154" s="211" t="e">
        <f t="shared" si="188"/>
        <v>#DIV/0!</v>
      </c>
      <c r="AN154" s="501"/>
      <c r="AO154" s="209"/>
      <c r="AP154" s="209"/>
      <c r="AQ154" s="214" t="e">
        <f t="shared" si="181"/>
        <v>#DIV/0!</v>
      </c>
      <c r="AR154" s="211" t="e">
        <f t="shared" si="189"/>
        <v>#DIV/0!</v>
      </c>
      <c r="AS154" s="501"/>
      <c r="AT154" s="209"/>
      <c r="AU154" s="209"/>
      <c r="AV154" s="214" t="e">
        <f t="shared" si="182"/>
        <v>#DIV/0!</v>
      </c>
      <c r="AW154" s="211" t="e">
        <f t="shared" si="190"/>
        <v>#DIV/0!</v>
      </c>
      <c r="AX154" s="501"/>
    </row>
    <row r="155" spans="2:50" ht="14.25" customHeight="1">
      <c r="B155" s="460"/>
      <c r="C155" s="209">
        <v>9</v>
      </c>
      <c r="D155" s="212"/>
      <c r="E155" s="209"/>
      <c r="F155" s="209"/>
      <c r="G155" s="214" t="e">
        <f t="shared" si="175"/>
        <v>#DIV/0!</v>
      </c>
      <c r="H155" s="501"/>
      <c r="I155" s="215" t="e">
        <f t="shared" si="183"/>
        <v>#DIV/0!</v>
      </c>
      <c r="J155" s="215" t="e">
        <f t="shared" si="183"/>
        <v>#DIV/0!</v>
      </c>
      <c r="K155" s="216" t="e">
        <f t="shared" si="183"/>
        <v>#DIV/0!</v>
      </c>
      <c r="L155" s="502"/>
      <c r="M155" s="215" t="e">
        <f>RANK(K155, K$147:$K$161)</f>
        <v>#DIV/0!</v>
      </c>
      <c r="N155" s="460"/>
      <c r="O155" s="460"/>
      <c r="P155" s="209"/>
      <c r="Q155" s="209"/>
      <c r="R155" s="214" t="e">
        <f t="shared" si="176"/>
        <v>#DIV/0!</v>
      </c>
      <c r="S155" s="211" t="e">
        <f t="shared" si="184"/>
        <v>#DIV/0!</v>
      </c>
      <c r="T155" s="501"/>
      <c r="U155" s="209"/>
      <c r="V155" s="209"/>
      <c r="W155" s="214" t="e">
        <f t="shared" si="177"/>
        <v>#DIV/0!</v>
      </c>
      <c r="X155" s="211" t="e">
        <f t="shared" si="185"/>
        <v>#DIV/0!</v>
      </c>
      <c r="Y155" s="501"/>
      <c r="Z155" s="209"/>
      <c r="AA155" s="209"/>
      <c r="AB155" s="214" t="e">
        <f t="shared" si="178"/>
        <v>#DIV/0!</v>
      </c>
      <c r="AC155" s="211" t="e">
        <f t="shared" si="186"/>
        <v>#DIV/0!</v>
      </c>
      <c r="AD155" s="501"/>
      <c r="AE155" s="209"/>
      <c r="AF155" s="209"/>
      <c r="AG155" s="214" t="e">
        <f t="shared" si="179"/>
        <v>#DIV/0!</v>
      </c>
      <c r="AH155" s="211" t="e">
        <f t="shared" si="187"/>
        <v>#DIV/0!</v>
      </c>
      <c r="AI155" s="501"/>
      <c r="AJ155" s="209"/>
      <c r="AK155" s="209"/>
      <c r="AL155" s="214" t="e">
        <f t="shared" si="180"/>
        <v>#DIV/0!</v>
      </c>
      <c r="AM155" s="211" t="e">
        <f t="shared" si="188"/>
        <v>#DIV/0!</v>
      </c>
      <c r="AN155" s="501"/>
      <c r="AO155" s="209"/>
      <c r="AP155" s="209"/>
      <c r="AQ155" s="214" t="e">
        <f t="shared" si="181"/>
        <v>#DIV/0!</v>
      </c>
      <c r="AR155" s="211" t="e">
        <f t="shared" si="189"/>
        <v>#DIV/0!</v>
      </c>
      <c r="AS155" s="501"/>
      <c r="AT155" s="209"/>
      <c r="AU155" s="209"/>
      <c r="AV155" s="214" t="e">
        <f t="shared" si="182"/>
        <v>#DIV/0!</v>
      </c>
      <c r="AW155" s="211" t="e">
        <f t="shared" si="190"/>
        <v>#DIV/0!</v>
      </c>
      <c r="AX155" s="501"/>
    </row>
    <row r="156" spans="2:50" ht="14.25" customHeight="1">
      <c r="B156" s="460"/>
      <c r="C156" s="209">
        <v>10</v>
      </c>
      <c r="D156" s="212"/>
      <c r="E156" s="209"/>
      <c r="F156" s="209"/>
      <c r="G156" s="214" t="e">
        <f t="shared" si="175"/>
        <v>#DIV/0!</v>
      </c>
      <c r="H156" s="501"/>
      <c r="I156" s="215" t="e">
        <f t="shared" si="183"/>
        <v>#DIV/0!</v>
      </c>
      <c r="J156" s="215" t="e">
        <f t="shared" si="183"/>
        <v>#DIV/0!</v>
      </c>
      <c r="K156" s="216" t="e">
        <f t="shared" si="183"/>
        <v>#DIV/0!</v>
      </c>
      <c r="L156" s="502"/>
      <c r="M156" s="215" t="e">
        <f>RANK(K156, K$147:$K$161)</f>
        <v>#DIV/0!</v>
      </c>
      <c r="N156" s="460"/>
      <c r="O156" s="460"/>
      <c r="P156" s="209"/>
      <c r="Q156" s="209"/>
      <c r="R156" s="214" t="e">
        <f t="shared" si="176"/>
        <v>#DIV/0!</v>
      </c>
      <c r="S156" s="211" t="e">
        <f t="shared" si="184"/>
        <v>#DIV/0!</v>
      </c>
      <c r="T156" s="501"/>
      <c r="U156" s="209"/>
      <c r="V156" s="209"/>
      <c r="W156" s="214" t="e">
        <f t="shared" si="177"/>
        <v>#DIV/0!</v>
      </c>
      <c r="X156" s="211" t="e">
        <f t="shared" si="185"/>
        <v>#DIV/0!</v>
      </c>
      <c r="Y156" s="501"/>
      <c r="Z156" s="209"/>
      <c r="AA156" s="209"/>
      <c r="AB156" s="214" t="e">
        <f t="shared" si="178"/>
        <v>#DIV/0!</v>
      </c>
      <c r="AC156" s="211" t="e">
        <f t="shared" si="186"/>
        <v>#DIV/0!</v>
      </c>
      <c r="AD156" s="501"/>
      <c r="AE156" s="209"/>
      <c r="AF156" s="209"/>
      <c r="AG156" s="214" t="e">
        <f t="shared" si="179"/>
        <v>#DIV/0!</v>
      </c>
      <c r="AH156" s="211" t="e">
        <f t="shared" si="187"/>
        <v>#DIV/0!</v>
      </c>
      <c r="AI156" s="501"/>
      <c r="AJ156" s="209"/>
      <c r="AK156" s="209"/>
      <c r="AL156" s="214" t="e">
        <f t="shared" si="180"/>
        <v>#DIV/0!</v>
      </c>
      <c r="AM156" s="211" t="e">
        <f t="shared" si="188"/>
        <v>#DIV/0!</v>
      </c>
      <c r="AN156" s="501"/>
      <c r="AO156" s="209"/>
      <c r="AP156" s="209"/>
      <c r="AQ156" s="214" t="e">
        <f t="shared" si="181"/>
        <v>#DIV/0!</v>
      </c>
      <c r="AR156" s="211" t="e">
        <f t="shared" si="189"/>
        <v>#DIV/0!</v>
      </c>
      <c r="AS156" s="501"/>
      <c r="AT156" s="209"/>
      <c r="AU156" s="209"/>
      <c r="AV156" s="214" t="e">
        <f t="shared" si="182"/>
        <v>#DIV/0!</v>
      </c>
      <c r="AW156" s="211" t="e">
        <f t="shared" si="190"/>
        <v>#DIV/0!</v>
      </c>
      <c r="AX156" s="501"/>
    </row>
    <row r="157" spans="2:50" ht="14.25" customHeight="1">
      <c r="B157" s="460"/>
      <c r="C157" s="209">
        <v>11</v>
      </c>
      <c r="D157" s="212"/>
      <c r="E157" s="209"/>
      <c r="F157" s="209"/>
      <c r="G157" s="214" t="e">
        <f t="shared" si="175"/>
        <v>#DIV/0!</v>
      </c>
      <c r="H157" s="501"/>
      <c r="I157" s="215" t="e">
        <f t="shared" si="183"/>
        <v>#DIV/0!</v>
      </c>
      <c r="J157" s="215" t="e">
        <f t="shared" si="183"/>
        <v>#DIV/0!</v>
      </c>
      <c r="K157" s="216" t="e">
        <f t="shared" si="183"/>
        <v>#DIV/0!</v>
      </c>
      <c r="L157" s="502"/>
      <c r="M157" s="215" t="e">
        <f>RANK(K157, K$147:$K$161)</f>
        <v>#DIV/0!</v>
      </c>
      <c r="N157" s="460"/>
      <c r="O157" s="460"/>
      <c r="P157" s="209"/>
      <c r="Q157" s="209"/>
      <c r="R157" s="214" t="e">
        <f t="shared" si="176"/>
        <v>#DIV/0!</v>
      </c>
      <c r="S157" s="211" t="e">
        <f t="shared" si="184"/>
        <v>#DIV/0!</v>
      </c>
      <c r="T157" s="501"/>
      <c r="U157" s="209"/>
      <c r="V157" s="209"/>
      <c r="W157" s="214" t="e">
        <f t="shared" si="177"/>
        <v>#DIV/0!</v>
      </c>
      <c r="X157" s="211" t="e">
        <f t="shared" si="185"/>
        <v>#DIV/0!</v>
      </c>
      <c r="Y157" s="501"/>
      <c r="Z157" s="209"/>
      <c r="AA157" s="209"/>
      <c r="AB157" s="214" t="e">
        <f t="shared" si="178"/>
        <v>#DIV/0!</v>
      </c>
      <c r="AC157" s="211" t="e">
        <f t="shared" si="186"/>
        <v>#DIV/0!</v>
      </c>
      <c r="AD157" s="501"/>
      <c r="AE157" s="209"/>
      <c r="AF157" s="209"/>
      <c r="AG157" s="214" t="e">
        <f t="shared" si="179"/>
        <v>#DIV/0!</v>
      </c>
      <c r="AH157" s="211" t="e">
        <f t="shared" si="187"/>
        <v>#DIV/0!</v>
      </c>
      <c r="AI157" s="501"/>
      <c r="AJ157" s="209"/>
      <c r="AK157" s="209"/>
      <c r="AL157" s="214" t="e">
        <f t="shared" si="180"/>
        <v>#DIV/0!</v>
      </c>
      <c r="AM157" s="211" t="e">
        <f t="shared" si="188"/>
        <v>#DIV/0!</v>
      </c>
      <c r="AN157" s="501"/>
      <c r="AO157" s="209"/>
      <c r="AP157" s="209"/>
      <c r="AQ157" s="214" t="e">
        <f t="shared" si="181"/>
        <v>#DIV/0!</v>
      </c>
      <c r="AR157" s="211" t="e">
        <f t="shared" si="189"/>
        <v>#DIV/0!</v>
      </c>
      <c r="AS157" s="501"/>
      <c r="AT157" s="209"/>
      <c r="AU157" s="209"/>
      <c r="AV157" s="214" t="e">
        <f t="shared" si="182"/>
        <v>#DIV/0!</v>
      </c>
      <c r="AW157" s="211" t="e">
        <f t="shared" si="190"/>
        <v>#DIV/0!</v>
      </c>
      <c r="AX157" s="501"/>
    </row>
    <row r="158" spans="2:50" ht="14.25" customHeight="1">
      <c r="B158" s="460"/>
      <c r="C158" s="209">
        <v>12</v>
      </c>
      <c r="D158" s="212"/>
      <c r="E158" s="209"/>
      <c r="F158" s="209"/>
      <c r="G158" s="214" t="e">
        <f t="shared" si="175"/>
        <v>#DIV/0!</v>
      </c>
      <c r="H158" s="501"/>
      <c r="I158" s="215" t="e">
        <f t="shared" si="183"/>
        <v>#DIV/0!</v>
      </c>
      <c r="J158" s="215" t="e">
        <f t="shared" si="183"/>
        <v>#DIV/0!</v>
      </c>
      <c r="K158" s="216" t="e">
        <f t="shared" si="183"/>
        <v>#DIV/0!</v>
      </c>
      <c r="L158" s="502"/>
      <c r="M158" s="215" t="e">
        <f>RANK(K158, K$147:$K$161)</f>
        <v>#DIV/0!</v>
      </c>
      <c r="N158" s="460"/>
      <c r="O158" s="460"/>
      <c r="P158" s="209"/>
      <c r="Q158" s="209"/>
      <c r="R158" s="214" t="e">
        <f t="shared" si="176"/>
        <v>#DIV/0!</v>
      </c>
      <c r="S158" s="211" t="e">
        <f t="shared" si="184"/>
        <v>#DIV/0!</v>
      </c>
      <c r="T158" s="501"/>
      <c r="U158" s="209"/>
      <c r="V158" s="209"/>
      <c r="W158" s="214" t="e">
        <f t="shared" si="177"/>
        <v>#DIV/0!</v>
      </c>
      <c r="X158" s="211" t="e">
        <f t="shared" si="185"/>
        <v>#DIV/0!</v>
      </c>
      <c r="Y158" s="501"/>
      <c r="Z158" s="209"/>
      <c r="AA158" s="209"/>
      <c r="AB158" s="214" t="e">
        <f t="shared" si="178"/>
        <v>#DIV/0!</v>
      </c>
      <c r="AC158" s="211" t="e">
        <f t="shared" si="186"/>
        <v>#DIV/0!</v>
      </c>
      <c r="AD158" s="501"/>
      <c r="AE158" s="209"/>
      <c r="AF158" s="209"/>
      <c r="AG158" s="214" t="e">
        <f t="shared" si="179"/>
        <v>#DIV/0!</v>
      </c>
      <c r="AH158" s="211" t="e">
        <f t="shared" si="187"/>
        <v>#DIV/0!</v>
      </c>
      <c r="AI158" s="501"/>
      <c r="AJ158" s="209"/>
      <c r="AK158" s="209"/>
      <c r="AL158" s="214" t="e">
        <f t="shared" si="180"/>
        <v>#DIV/0!</v>
      </c>
      <c r="AM158" s="211" t="e">
        <f t="shared" si="188"/>
        <v>#DIV/0!</v>
      </c>
      <c r="AN158" s="501"/>
      <c r="AO158" s="209"/>
      <c r="AP158" s="209"/>
      <c r="AQ158" s="214" t="e">
        <f t="shared" si="181"/>
        <v>#DIV/0!</v>
      </c>
      <c r="AR158" s="211" t="e">
        <f t="shared" si="189"/>
        <v>#DIV/0!</v>
      </c>
      <c r="AS158" s="501"/>
      <c r="AT158" s="209"/>
      <c r="AU158" s="209"/>
      <c r="AV158" s="214" t="e">
        <f t="shared" si="182"/>
        <v>#DIV/0!</v>
      </c>
      <c r="AW158" s="211" t="e">
        <f t="shared" si="190"/>
        <v>#DIV/0!</v>
      </c>
      <c r="AX158" s="501"/>
    </row>
    <row r="159" spans="2:50" ht="14.25" customHeight="1">
      <c r="B159" s="460"/>
      <c r="C159" s="209">
        <v>13</v>
      </c>
      <c r="D159" s="212"/>
      <c r="E159" s="209"/>
      <c r="F159" s="209"/>
      <c r="G159" s="214" t="e">
        <f t="shared" si="175"/>
        <v>#DIV/0!</v>
      </c>
      <c r="H159" s="501"/>
      <c r="I159" s="215" t="e">
        <f t="shared" si="183"/>
        <v>#DIV/0!</v>
      </c>
      <c r="J159" s="215" t="e">
        <f t="shared" si="183"/>
        <v>#DIV/0!</v>
      </c>
      <c r="K159" s="216" t="e">
        <f t="shared" si="183"/>
        <v>#DIV/0!</v>
      </c>
      <c r="L159" s="502"/>
      <c r="M159" s="215" t="e">
        <f>RANK(K159, K$147:$K$161)</f>
        <v>#DIV/0!</v>
      </c>
      <c r="N159" s="460"/>
      <c r="O159" s="460"/>
      <c r="P159" s="209"/>
      <c r="Q159" s="209"/>
      <c r="R159" s="214" t="e">
        <f t="shared" si="176"/>
        <v>#DIV/0!</v>
      </c>
      <c r="S159" s="211" t="e">
        <f t="shared" si="184"/>
        <v>#DIV/0!</v>
      </c>
      <c r="T159" s="501"/>
      <c r="U159" s="209"/>
      <c r="V159" s="209"/>
      <c r="W159" s="214" t="e">
        <f t="shared" si="177"/>
        <v>#DIV/0!</v>
      </c>
      <c r="X159" s="211" t="e">
        <f t="shared" si="185"/>
        <v>#DIV/0!</v>
      </c>
      <c r="Y159" s="501"/>
      <c r="Z159" s="209"/>
      <c r="AA159" s="209"/>
      <c r="AB159" s="214" t="e">
        <f t="shared" si="178"/>
        <v>#DIV/0!</v>
      </c>
      <c r="AC159" s="211" t="e">
        <f t="shared" si="186"/>
        <v>#DIV/0!</v>
      </c>
      <c r="AD159" s="501"/>
      <c r="AE159" s="209"/>
      <c r="AF159" s="209"/>
      <c r="AG159" s="214" t="e">
        <f t="shared" si="179"/>
        <v>#DIV/0!</v>
      </c>
      <c r="AH159" s="211" t="e">
        <f t="shared" si="187"/>
        <v>#DIV/0!</v>
      </c>
      <c r="AI159" s="501"/>
      <c r="AJ159" s="209"/>
      <c r="AK159" s="209"/>
      <c r="AL159" s="214" t="e">
        <f t="shared" si="180"/>
        <v>#DIV/0!</v>
      </c>
      <c r="AM159" s="211" t="e">
        <f t="shared" si="188"/>
        <v>#DIV/0!</v>
      </c>
      <c r="AN159" s="501"/>
      <c r="AO159" s="209"/>
      <c r="AP159" s="209"/>
      <c r="AQ159" s="214" t="e">
        <f t="shared" si="181"/>
        <v>#DIV/0!</v>
      </c>
      <c r="AR159" s="211" t="e">
        <f t="shared" si="189"/>
        <v>#DIV/0!</v>
      </c>
      <c r="AS159" s="501"/>
      <c r="AT159" s="209"/>
      <c r="AU159" s="209"/>
      <c r="AV159" s="214" t="e">
        <f t="shared" si="182"/>
        <v>#DIV/0!</v>
      </c>
      <c r="AW159" s="211" t="e">
        <f t="shared" si="190"/>
        <v>#DIV/0!</v>
      </c>
      <c r="AX159" s="501"/>
    </row>
    <row r="160" spans="2:50" ht="14.25" customHeight="1">
      <c r="B160" s="460"/>
      <c r="C160" s="209">
        <v>14</v>
      </c>
      <c r="D160" s="212"/>
      <c r="E160" s="209"/>
      <c r="F160" s="209"/>
      <c r="G160" s="214" t="e">
        <f t="shared" si="175"/>
        <v>#DIV/0!</v>
      </c>
      <c r="H160" s="501"/>
      <c r="I160" s="215" t="e">
        <f t="shared" si="183"/>
        <v>#DIV/0!</v>
      </c>
      <c r="J160" s="215" t="e">
        <f t="shared" si="183"/>
        <v>#DIV/0!</v>
      </c>
      <c r="K160" s="216" t="e">
        <f t="shared" si="183"/>
        <v>#DIV/0!</v>
      </c>
      <c r="L160" s="502"/>
      <c r="M160" s="215" t="e">
        <f>RANK(K160, K$147:$K$161)</f>
        <v>#DIV/0!</v>
      </c>
      <c r="N160" s="460"/>
      <c r="O160" s="460"/>
      <c r="P160" s="209"/>
      <c r="Q160" s="209"/>
      <c r="R160" s="214" t="e">
        <f t="shared" si="176"/>
        <v>#DIV/0!</v>
      </c>
      <c r="S160" s="211" t="e">
        <f t="shared" si="184"/>
        <v>#DIV/0!</v>
      </c>
      <c r="T160" s="501"/>
      <c r="U160" s="209"/>
      <c r="V160" s="209"/>
      <c r="W160" s="214" t="e">
        <f t="shared" si="177"/>
        <v>#DIV/0!</v>
      </c>
      <c r="X160" s="211" t="e">
        <f t="shared" si="185"/>
        <v>#DIV/0!</v>
      </c>
      <c r="Y160" s="501"/>
      <c r="Z160" s="209"/>
      <c r="AA160" s="209"/>
      <c r="AB160" s="214" t="e">
        <f t="shared" si="178"/>
        <v>#DIV/0!</v>
      </c>
      <c r="AC160" s="211" t="e">
        <f t="shared" si="186"/>
        <v>#DIV/0!</v>
      </c>
      <c r="AD160" s="501"/>
      <c r="AE160" s="209"/>
      <c r="AF160" s="209"/>
      <c r="AG160" s="214" t="e">
        <f t="shared" si="179"/>
        <v>#DIV/0!</v>
      </c>
      <c r="AH160" s="211" t="e">
        <f t="shared" si="187"/>
        <v>#DIV/0!</v>
      </c>
      <c r="AI160" s="501"/>
      <c r="AJ160" s="209"/>
      <c r="AK160" s="209"/>
      <c r="AL160" s="214" t="e">
        <f t="shared" si="180"/>
        <v>#DIV/0!</v>
      </c>
      <c r="AM160" s="211" t="e">
        <f t="shared" si="188"/>
        <v>#DIV/0!</v>
      </c>
      <c r="AN160" s="501"/>
      <c r="AO160" s="209"/>
      <c r="AP160" s="209"/>
      <c r="AQ160" s="214" t="e">
        <f t="shared" si="181"/>
        <v>#DIV/0!</v>
      </c>
      <c r="AR160" s="211" t="e">
        <f t="shared" si="189"/>
        <v>#DIV/0!</v>
      </c>
      <c r="AS160" s="501"/>
      <c r="AT160" s="209"/>
      <c r="AU160" s="209"/>
      <c r="AV160" s="214" t="e">
        <f t="shared" si="182"/>
        <v>#DIV/0!</v>
      </c>
      <c r="AW160" s="211" t="e">
        <f t="shared" si="190"/>
        <v>#DIV/0!</v>
      </c>
      <c r="AX160" s="501"/>
    </row>
    <row r="161" spans="2:50" ht="14.25" customHeight="1">
      <c r="B161" s="460"/>
      <c r="C161" s="209">
        <v>15</v>
      </c>
      <c r="D161" s="212"/>
      <c r="E161" s="209"/>
      <c r="F161" s="209"/>
      <c r="G161" s="214" t="e">
        <f t="shared" si="175"/>
        <v>#DIV/0!</v>
      </c>
      <c r="H161" s="501"/>
      <c r="I161" s="215" t="e">
        <f t="shared" si="183"/>
        <v>#DIV/0!</v>
      </c>
      <c r="J161" s="215" t="e">
        <f t="shared" si="183"/>
        <v>#DIV/0!</v>
      </c>
      <c r="K161" s="216" t="e">
        <f t="shared" si="183"/>
        <v>#DIV/0!</v>
      </c>
      <c r="L161" s="502"/>
      <c r="M161" s="215" t="e">
        <f>RANK(K161, K$147:$K$161)</f>
        <v>#DIV/0!</v>
      </c>
      <c r="N161" s="460"/>
      <c r="O161" s="460"/>
      <c r="P161" s="209"/>
      <c r="Q161" s="213"/>
      <c r="R161" s="214" t="e">
        <f>Q161/P161</f>
        <v>#DIV/0!</v>
      </c>
      <c r="S161" s="211" t="e">
        <f t="shared" si="184"/>
        <v>#DIV/0!</v>
      </c>
      <c r="T161" s="501"/>
      <c r="U161" s="209"/>
      <c r="V161" s="209"/>
      <c r="W161" s="214" t="e">
        <f>V161/U161</f>
        <v>#DIV/0!</v>
      </c>
      <c r="X161" s="211" t="e">
        <f t="shared" si="185"/>
        <v>#DIV/0!</v>
      </c>
      <c r="Y161" s="501"/>
      <c r="Z161" s="209"/>
      <c r="AA161" s="209"/>
      <c r="AB161" s="214" t="e">
        <f>AA161/Z161</f>
        <v>#DIV/0!</v>
      </c>
      <c r="AC161" s="211" t="e">
        <f t="shared" si="186"/>
        <v>#DIV/0!</v>
      </c>
      <c r="AD161" s="501"/>
      <c r="AE161" s="209"/>
      <c r="AF161" s="209"/>
      <c r="AG161" s="214" t="e">
        <f>AF161/AE161</f>
        <v>#DIV/0!</v>
      </c>
      <c r="AH161" s="211" t="e">
        <f t="shared" si="187"/>
        <v>#DIV/0!</v>
      </c>
      <c r="AI161" s="501"/>
      <c r="AJ161" s="209"/>
      <c r="AK161" s="209"/>
      <c r="AL161" s="214" t="e">
        <f>AK161/AJ161</f>
        <v>#DIV/0!</v>
      </c>
      <c r="AM161" s="211" t="e">
        <f t="shared" si="188"/>
        <v>#DIV/0!</v>
      </c>
      <c r="AN161" s="501"/>
      <c r="AO161" s="209"/>
      <c r="AP161" s="209"/>
      <c r="AQ161" s="214" t="e">
        <f>AP161/AO161</f>
        <v>#DIV/0!</v>
      </c>
      <c r="AR161" s="211" t="e">
        <f t="shared" si="189"/>
        <v>#DIV/0!</v>
      </c>
      <c r="AS161" s="501"/>
      <c r="AT161" s="209"/>
      <c r="AU161" s="209"/>
      <c r="AV161" s="214" t="e">
        <f>AU161/AT161</f>
        <v>#DIV/0!</v>
      </c>
      <c r="AW161" s="211" t="e">
        <f t="shared" si="190"/>
        <v>#DIV/0!</v>
      </c>
      <c r="AX161" s="501"/>
    </row>
    <row r="162" spans="2:50" ht="14.25" customHeight="1" collapsed="1">
      <c r="B162" s="503" t="s">
        <v>210</v>
      </c>
      <c r="C162" s="503"/>
      <c r="D162" s="503"/>
      <c r="E162" s="503"/>
      <c r="F162" s="503"/>
      <c r="G162" s="503"/>
      <c r="H162" s="503"/>
      <c r="I162" s="503"/>
      <c r="J162" s="503"/>
      <c r="K162" s="503"/>
      <c r="L162" s="503"/>
      <c r="M162" s="504"/>
      <c r="N162" s="521" t="s">
        <v>128</v>
      </c>
      <c r="O162" s="521" t="s">
        <v>77</v>
      </c>
      <c r="P162" s="559">
        <f>AT142+1</f>
        <v>45923</v>
      </c>
      <c r="Q162" s="560"/>
      <c r="R162" s="560"/>
      <c r="S162" s="560"/>
      <c r="T162" s="560"/>
      <c r="U162" s="561">
        <f>P162+1</f>
        <v>45924</v>
      </c>
      <c r="V162" s="562"/>
      <c r="W162" s="562"/>
      <c r="X162" s="562"/>
      <c r="Y162" s="562"/>
      <c r="Z162" s="559">
        <f t="shared" ref="Z162" si="191">U162+1</f>
        <v>45925</v>
      </c>
      <c r="AA162" s="560"/>
      <c r="AB162" s="560"/>
      <c r="AC162" s="560"/>
      <c r="AD162" s="560"/>
      <c r="AE162" s="561">
        <f t="shared" ref="AE162" si="192">Z162+1</f>
        <v>45926</v>
      </c>
      <c r="AF162" s="562"/>
      <c r="AG162" s="562"/>
      <c r="AH162" s="562"/>
      <c r="AI162" s="562"/>
      <c r="AJ162" s="563">
        <f t="shared" ref="AJ162" si="193">AE162+1</f>
        <v>45927</v>
      </c>
      <c r="AK162" s="564"/>
      <c r="AL162" s="564"/>
      <c r="AM162" s="564"/>
      <c r="AN162" s="565"/>
      <c r="AO162" s="561">
        <f t="shared" ref="AO162" si="194">AJ162+1</f>
        <v>45928</v>
      </c>
      <c r="AP162" s="562"/>
      <c r="AQ162" s="562"/>
      <c r="AR162" s="562"/>
      <c r="AS162" s="562"/>
      <c r="AT162" s="563">
        <f t="shared" ref="AT162" si="195">AO162+1</f>
        <v>45929</v>
      </c>
      <c r="AU162" s="564"/>
      <c r="AV162" s="564"/>
      <c r="AW162" s="564"/>
      <c r="AX162" s="565"/>
    </row>
    <row r="163" spans="2:50" ht="14.25" customHeight="1">
      <c r="B163" s="505"/>
      <c r="C163" s="505"/>
      <c r="D163" s="505"/>
      <c r="E163" s="505"/>
      <c r="F163" s="505"/>
      <c r="G163" s="505"/>
      <c r="H163" s="505"/>
      <c r="I163" s="505"/>
      <c r="J163" s="505"/>
      <c r="K163" s="505"/>
      <c r="L163" s="505"/>
      <c r="M163" s="506"/>
      <c r="N163" s="523"/>
      <c r="O163" s="523"/>
      <c r="P163" s="566">
        <f>P162</f>
        <v>45923</v>
      </c>
      <c r="Q163" s="566"/>
      <c r="R163" s="566"/>
      <c r="S163" s="566"/>
      <c r="T163" s="566"/>
      <c r="U163" s="567">
        <f>U162</f>
        <v>45924</v>
      </c>
      <c r="V163" s="567"/>
      <c r="W163" s="567"/>
      <c r="X163" s="567"/>
      <c r="Y163" s="567"/>
      <c r="Z163" s="566">
        <f t="shared" ref="Z163" si="196">Z162</f>
        <v>45925</v>
      </c>
      <c r="AA163" s="566"/>
      <c r="AB163" s="566"/>
      <c r="AC163" s="566"/>
      <c r="AD163" s="566"/>
      <c r="AE163" s="567">
        <f t="shared" ref="AE163" si="197">AE162</f>
        <v>45926</v>
      </c>
      <c r="AF163" s="567"/>
      <c r="AG163" s="567"/>
      <c r="AH163" s="567"/>
      <c r="AI163" s="567"/>
      <c r="AJ163" s="568">
        <f t="shared" ref="AJ163" si="198">AJ162</f>
        <v>45927</v>
      </c>
      <c r="AK163" s="569"/>
      <c r="AL163" s="569"/>
      <c r="AM163" s="569"/>
      <c r="AN163" s="570"/>
      <c r="AO163" s="567">
        <f t="shared" ref="AO163" si="199">AO162</f>
        <v>45928</v>
      </c>
      <c r="AP163" s="567"/>
      <c r="AQ163" s="567"/>
      <c r="AR163" s="567"/>
      <c r="AS163" s="567"/>
      <c r="AT163" s="568">
        <f t="shared" ref="AT163" si="200">AT162</f>
        <v>45929</v>
      </c>
      <c r="AU163" s="569"/>
      <c r="AV163" s="569"/>
      <c r="AW163" s="569"/>
      <c r="AX163" s="570"/>
    </row>
    <row r="164" spans="2:50" ht="14.25" customHeight="1">
      <c r="B164" s="460" t="s">
        <v>129</v>
      </c>
      <c r="C164" s="460" t="s">
        <v>130</v>
      </c>
      <c r="D164" s="460"/>
      <c r="E164" s="460" t="s">
        <v>131</v>
      </c>
      <c r="F164" s="460"/>
      <c r="G164" s="460"/>
      <c r="H164" s="460" t="s">
        <v>132</v>
      </c>
      <c r="I164" s="499" t="s">
        <v>133</v>
      </c>
      <c r="J164" s="499"/>
      <c r="K164" s="499"/>
      <c r="L164" s="499" t="s">
        <v>132</v>
      </c>
      <c r="M164" s="499" t="s">
        <v>134</v>
      </c>
      <c r="N164" s="460"/>
      <c r="O164" s="460" t="s">
        <v>135</v>
      </c>
      <c r="P164" s="460" t="s">
        <v>136</v>
      </c>
      <c r="Q164" s="460"/>
      <c r="R164" s="460"/>
      <c r="S164" s="460"/>
      <c r="T164" s="460" t="s">
        <v>132</v>
      </c>
      <c r="U164" s="460" t="s">
        <v>136</v>
      </c>
      <c r="V164" s="460"/>
      <c r="W164" s="460"/>
      <c r="X164" s="460"/>
      <c r="Y164" s="460" t="s">
        <v>132</v>
      </c>
      <c r="Z164" s="460" t="s">
        <v>136</v>
      </c>
      <c r="AA164" s="460"/>
      <c r="AB164" s="460"/>
      <c r="AC164" s="460"/>
      <c r="AD164" s="460" t="s">
        <v>132</v>
      </c>
      <c r="AE164" s="460" t="s">
        <v>136</v>
      </c>
      <c r="AF164" s="460"/>
      <c r="AG164" s="460"/>
      <c r="AH164" s="460"/>
      <c r="AI164" s="460" t="s">
        <v>132</v>
      </c>
      <c r="AJ164" s="460" t="s">
        <v>136</v>
      </c>
      <c r="AK164" s="460"/>
      <c r="AL164" s="460"/>
      <c r="AM164" s="460"/>
      <c r="AN164" s="460" t="s">
        <v>132</v>
      </c>
      <c r="AO164" s="460" t="s">
        <v>136</v>
      </c>
      <c r="AP164" s="460"/>
      <c r="AQ164" s="460"/>
      <c r="AR164" s="460"/>
      <c r="AS164" s="460" t="s">
        <v>132</v>
      </c>
      <c r="AT164" s="460" t="s">
        <v>136</v>
      </c>
      <c r="AU164" s="460"/>
      <c r="AV164" s="460"/>
      <c r="AW164" s="460"/>
      <c r="AX164" s="460" t="s">
        <v>132</v>
      </c>
    </row>
    <row r="165" spans="2:50" ht="14.25" customHeight="1">
      <c r="B165" s="460"/>
      <c r="C165" s="460"/>
      <c r="D165" s="460"/>
      <c r="E165" s="460" t="s">
        <v>137</v>
      </c>
      <c r="F165" s="460"/>
      <c r="G165" s="460"/>
      <c r="H165" s="460"/>
      <c r="I165" s="499" t="s">
        <v>137</v>
      </c>
      <c r="J165" s="499"/>
      <c r="K165" s="499"/>
      <c r="L165" s="499"/>
      <c r="M165" s="499"/>
      <c r="N165" s="460"/>
      <c r="O165" s="460"/>
      <c r="P165" s="460" t="s">
        <v>138</v>
      </c>
      <c r="Q165" s="460"/>
      <c r="R165" s="460"/>
      <c r="S165" s="460"/>
      <c r="T165" s="460"/>
      <c r="U165" s="460" t="s">
        <v>138</v>
      </c>
      <c r="V165" s="460"/>
      <c r="W165" s="460"/>
      <c r="X165" s="460"/>
      <c r="Y165" s="460"/>
      <c r="Z165" s="460" t="s">
        <v>138</v>
      </c>
      <c r="AA165" s="460"/>
      <c r="AB165" s="460"/>
      <c r="AC165" s="460"/>
      <c r="AD165" s="460"/>
      <c r="AE165" s="460" t="s">
        <v>138</v>
      </c>
      <c r="AF165" s="460"/>
      <c r="AG165" s="460"/>
      <c r="AH165" s="460"/>
      <c r="AI165" s="460"/>
      <c r="AJ165" s="460" t="s">
        <v>138</v>
      </c>
      <c r="AK165" s="460"/>
      <c r="AL165" s="460"/>
      <c r="AM165" s="460"/>
      <c r="AN165" s="460"/>
      <c r="AO165" s="460" t="s">
        <v>138</v>
      </c>
      <c r="AP165" s="460"/>
      <c r="AQ165" s="460"/>
      <c r="AR165" s="460"/>
      <c r="AS165" s="460"/>
      <c r="AT165" s="460" t="s">
        <v>138</v>
      </c>
      <c r="AU165" s="460"/>
      <c r="AV165" s="460"/>
      <c r="AW165" s="460"/>
      <c r="AX165" s="460"/>
    </row>
    <row r="166" spans="2:50" ht="14.25" customHeight="1">
      <c r="B166" s="460"/>
      <c r="C166" s="460"/>
      <c r="D166" s="460"/>
      <c r="E166" s="209" t="s">
        <v>139</v>
      </c>
      <c r="F166" s="209" t="s">
        <v>140</v>
      </c>
      <c r="G166" s="209" t="s">
        <v>141</v>
      </c>
      <c r="H166" s="460"/>
      <c r="I166" s="210" t="s">
        <v>139</v>
      </c>
      <c r="J166" s="210" t="s">
        <v>140</v>
      </c>
      <c r="K166" s="210" t="s">
        <v>141</v>
      </c>
      <c r="L166" s="499"/>
      <c r="M166" s="499"/>
      <c r="N166" s="460"/>
      <c r="O166" s="460"/>
      <c r="P166" s="209" t="s">
        <v>139</v>
      </c>
      <c r="Q166" s="209" t="s">
        <v>140</v>
      </c>
      <c r="R166" s="209" t="s">
        <v>141</v>
      </c>
      <c r="S166" s="211" t="s">
        <v>134</v>
      </c>
      <c r="T166" s="460"/>
      <c r="U166" s="209" t="s">
        <v>139</v>
      </c>
      <c r="V166" s="209" t="s">
        <v>140</v>
      </c>
      <c r="W166" s="209" t="s">
        <v>141</v>
      </c>
      <c r="X166" s="211" t="s">
        <v>134</v>
      </c>
      <c r="Y166" s="460"/>
      <c r="Z166" s="209" t="s">
        <v>139</v>
      </c>
      <c r="AA166" s="209" t="s">
        <v>140</v>
      </c>
      <c r="AB166" s="209" t="s">
        <v>141</v>
      </c>
      <c r="AC166" s="211" t="s">
        <v>134</v>
      </c>
      <c r="AD166" s="460"/>
      <c r="AE166" s="209" t="s">
        <v>139</v>
      </c>
      <c r="AF166" s="209" t="s">
        <v>140</v>
      </c>
      <c r="AG166" s="209" t="s">
        <v>141</v>
      </c>
      <c r="AH166" s="211" t="s">
        <v>134</v>
      </c>
      <c r="AI166" s="460"/>
      <c r="AJ166" s="209" t="s">
        <v>139</v>
      </c>
      <c r="AK166" s="209" t="s">
        <v>140</v>
      </c>
      <c r="AL166" s="209" t="s">
        <v>141</v>
      </c>
      <c r="AM166" s="211" t="s">
        <v>134</v>
      </c>
      <c r="AN166" s="460"/>
      <c r="AO166" s="209" t="s">
        <v>139</v>
      </c>
      <c r="AP166" s="209" t="s">
        <v>140</v>
      </c>
      <c r="AQ166" s="209" t="s">
        <v>141</v>
      </c>
      <c r="AR166" s="211" t="s">
        <v>134</v>
      </c>
      <c r="AS166" s="460"/>
      <c r="AT166" s="209" t="s">
        <v>139</v>
      </c>
      <c r="AU166" s="209" t="s">
        <v>140</v>
      </c>
      <c r="AV166" s="209" t="s">
        <v>141</v>
      </c>
      <c r="AW166" s="211" t="s">
        <v>134</v>
      </c>
      <c r="AX166" s="460"/>
    </row>
    <row r="167" spans="2:50" ht="14.25" customHeight="1">
      <c r="B167" s="460" t="s">
        <v>287</v>
      </c>
      <c r="C167" s="209">
        <v>1</v>
      </c>
      <c r="D167" s="212"/>
      <c r="E167" s="209"/>
      <c r="F167" s="209"/>
      <c r="G167" s="214" t="e">
        <f t="shared" ref="G167:G181" si="201">F167/E167</f>
        <v>#DIV/0!</v>
      </c>
      <c r="H167" s="501" t="e">
        <f>AVERAGE(F167:F181)</f>
        <v>#DIV/0!</v>
      </c>
      <c r="I167" s="215" t="e">
        <f>AVERAGE(P167,U167,Z167,AE167,AJ167,AO167,AT167)</f>
        <v>#DIV/0!</v>
      </c>
      <c r="J167" s="215" t="e">
        <f>AVERAGE(Q167,V167,AA167,AF167,AK167,AP167,AU167)</f>
        <v>#DIV/0!</v>
      </c>
      <c r="K167" s="216" t="e">
        <f>AVERAGE(R167,W167,AB167,AG167,AL167,AQ167,AV167)</f>
        <v>#DIV/0!</v>
      </c>
      <c r="L167" s="502" t="str">
        <f>IFERROR(AVERAGE(K167:K181),"-")</f>
        <v>-</v>
      </c>
      <c r="M167" s="215" t="e">
        <f>RANK(K167, K$167:$K$181)</f>
        <v>#DIV/0!</v>
      </c>
      <c r="N167" s="460"/>
      <c r="O167" s="460"/>
      <c r="P167" s="209"/>
      <c r="Q167" s="209"/>
      <c r="R167" s="214" t="e">
        <f t="shared" ref="R167:R180" si="202">Q167/P167</f>
        <v>#DIV/0!</v>
      </c>
      <c r="S167" s="211" t="e">
        <f>RANK(R167, R$167:R$181)</f>
        <v>#DIV/0!</v>
      </c>
      <c r="T167" s="501" t="e">
        <f>AVERAGE(R167:R181)</f>
        <v>#DIV/0!</v>
      </c>
      <c r="U167" s="209"/>
      <c r="V167" s="209"/>
      <c r="W167" s="214" t="e">
        <f t="shared" ref="W167:W180" si="203">V167/U167</f>
        <v>#DIV/0!</v>
      </c>
      <c r="X167" s="211" t="e">
        <f>RANK(W167, W$167:W$181)</f>
        <v>#DIV/0!</v>
      </c>
      <c r="Y167" s="501" t="e">
        <f>AVERAGE(W167:W181)</f>
        <v>#DIV/0!</v>
      </c>
      <c r="Z167" s="209"/>
      <c r="AA167" s="209"/>
      <c r="AB167" s="214" t="e">
        <f t="shared" ref="AB167:AB180" si="204">AA167/Z167</f>
        <v>#DIV/0!</v>
      </c>
      <c r="AC167" s="211" t="e">
        <f>RANK(AB167, AB$167:AB$181)</f>
        <v>#DIV/0!</v>
      </c>
      <c r="AD167" s="501" t="e">
        <f>AVERAGE(AB167:AB181)</f>
        <v>#DIV/0!</v>
      </c>
      <c r="AE167" s="209"/>
      <c r="AF167" s="209"/>
      <c r="AG167" s="214" t="e">
        <f t="shared" ref="AG167:AG180" si="205">AF167/AE167</f>
        <v>#DIV/0!</v>
      </c>
      <c r="AH167" s="211" t="e">
        <f>RANK(AG167, AG$167:AG$181)</f>
        <v>#DIV/0!</v>
      </c>
      <c r="AI167" s="501" t="e">
        <f>AVERAGE(AG167:AG181)</f>
        <v>#DIV/0!</v>
      </c>
      <c r="AJ167" s="209"/>
      <c r="AK167" s="209"/>
      <c r="AL167" s="214" t="e">
        <f t="shared" ref="AL167:AL180" si="206">AK167/AJ167</f>
        <v>#DIV/0!</v>
      </c>
      <c r="AM167" s="211" t="e">
        <f>RANK(AL167, AL$167:AL$181)</f>
        <v>#DIV/0!</v>
      </c>
      <c r="AN167" s="501" t="e">
        <f>AVERAGE(AL167:AL181)</f>
        <v>#DIV/0!</v>
      </c>
      <c r="AO167" s="209"/>
      <c r="AP167" s="209"/>
      <c r="AQ167" s="214" t="e">
        <f t="shared" ref="AQ167:AQ180" si="207">AP167/AO167</f>
        <v>#DIV/0!</v>
      </c>
      <c r="AR167" s="211" t="e">
        <f>RANK(AQ167, AQ$167:AQ$181)</f>
        <v>#DIV/0!</v>
      </c>
      <c r="AS167" s="501" t="e">
        <f>AVERAGE(AQ167:AQ181)</f>
        <v>#DIV/0!</v>
      </c>
      <c r="AT167" s="209"/>
      <c r="AU167" s="209"/>
      <c r="AV167" s="214" t="e">
        <f t="shared" ref="AV167:AV180" si="208">AU167/AT167</f>
        <v>#DIV/0!</v>
      </c>
      <c r="AW167" s="211" t="e">
        <f>RANK(AV167, AV$167:AV$181)</f>
        <v>#DIV/0!</v>
      </c>
      <c r="AX167" s="501" t="e">
        <f>AVERAGE(AV167:AV181)</f>
        <v>#DIV/0!</v>
      </c>
    </row>
    <row r="168" spans="2:50" ht="14.25" customHeight="1">
      <c r="B168" s="460"/>
      <c r="C168" s="209">
        <v>2</v>
      </c>
      <c r="D168" s="212"/>
      <c r="E168" s="209"/>
      <c r="F168" s="209"/>
      <c r="G168" s="214" t="e">
        <f t="shared" si="201"/>
        <v>#DIV/0!</v>
      </c>
      <c r="H168" s="501"/>
      <c r="I168" s="215" t="e">
        <f t="shared" ref="I168:K181" si="209">AVERAGE(P168,U168,Z168,AE168,AJ168,AO168,AT168)</f>
        <v>#DIV/0!</v>
      </c>
      <c r="J168" s="215" t="e">
        <f t="shared" si="209"/>
        <v>#DIV/0!</v>
      </c>
      <c r="K168" s="216" t="e">
        <f t="shared" si="209"/>
        <v>#DIV/0!</v>
      </c>
      <c r="L168" s="502"/>
      <c r="M168" s="215" t="e">
        <f>RANK(K168, K$167:$K$181)</f>
        <v>#DIV/0!</v>
      </c>
      <c r="N168" s="460"/>
      <c r="O168" s="460"/>
      <c r="P168" s="209"/>
      <c r="Q168" s="209"/>
      <c r="R168" s="214" t="e">
        <f t="shared" si="202"/>
        <v>#DIV/0!</v>
      </c>
      <c r="S168" s="211" t="e">
        <f t="shared" ref="S168:S180" si="210">RANK(R168, R$167:R$181)</f>
        <v>#DIV/0!</v>
      </c>
      <c r="T168" s="501"/>
      <c r="U168" s="209"/>
      <c r="V168" s="209"/>
      <c r="W168" s="214" t="e">
        <f t="shared" si="203"/>
        <v>#DIV/0!</v>
      </c>
      <c r="X168" s="211" t="e">
        <f t="shared" ref="X168:X180" si="211">RANK(W168, W$167:W$181)</f>
        <v>#DIV/0!</v>
      </c>
      <c r="Y168" s="501"/>
      <c r="Z168" s="209"/>
      <c r="AA168" s="209"/>
      <c r="AB168" s="214" t="e">
        <f t="shared" si="204"/>
        <v>#DIV/0!</v>
      </c>
      <c r="AC168" s="211" t="e">
        <f t="shared" ref="AC168:AC180" si="212">RANK(AB168, AB$167:AB$181)</f>
        <v>#DIV/0!</v>
      </c>
      <c r="AD168" s="501"/>
      <c r="AE168" s="209"/>
      <c r="AF168" s="209"/>
      <c r="AG168" s="214" t="e">
        <f t="shared" si="205"/>
        <v>#DIV/0!</v>
      </c>
      <c r="AH168" s="211" t="e">
        <f t="shared" ref="AH168:AH180" si="213">RANK(AG168, AG$167:AG$181)</f>
        <v>#DIV/0!</v>
      </c>
      <c r="AI168" s="501"/>
      <c r="AJ168" s="209"/>
      <c r="AK168" s="209"/>
      <c r="AL168" s="214" t="e">
        <f t="shared" si="206"/>
        <v>#DIV/0!</v>
      </c>
      <c r="AM168" s="211" t="e">
        <f t="shared" ref="AM168:AM180" si="214">RANK(AL168, AL$167:AL$181)</f>
        <v>#DIV/0!</v>
      </c>
      <c r="AN168" s="501"/>
      <c r="AO168" s="209"/>
      <c r="AP168" s="209"/>
      <c r="AQ168" s="214" t="e">
        <f t="shared" si="207"/>
        <v>#DIV/0!</v>
      </c>
      <c r="AR168" s="211" t="e">
        <f t="shared" ref="AR168:AR180" si="215">RANK(AQ168, AQ$167:AQ$181)</f>
        <v>#DIV/0!</v>
      </c>
      <c r="AS168" s="501"/>
      <c r="AT168" s="209"/>
      <c r="AU168" s="209"/>
      <c r="AV168" s="214" t="e">
        <f t="shared" si="208"/>
        <v>#DIV/0!</v>
      </c>
      <c r="AW168" s="211" t="e">
        <f t="shared" ref="AW168:AW180" si="216">RANK(AV168, AV$167:AV$181)</f>
        <v>#DIV/0!</v>
      </c>
      <c r="AX168" s="501"/>
    </row>
    <row r="169" spans="2:50" ht="14.25" customHeight="1">
      <c r="B169" s="460"/>
      <c r="C169" s="209">
        <v>3</v>
      </c>
      <c r="D169" s="212"/>
      <c r="E169" s="209"/>
      <c r="F169" s="209"/>
      <c r="G169" s="214" t="e">
        <f t="shared" si="201"/>
        <v>#DIV/0!</v>
      </c>
      <c r="H169" s="501"/>
      <c r="I169" s="215" t="e">
        <f t="shared" si="209"/>
        <v>#DIV/0!</v>
      </c>
      <c r="J169" s="215" t="e">
        <f t="shared" si="209"/>
        <v>#DIV/0!</v>
      </c>
      <c r="K169" s="216" t="e">
        <f t="shared" si="209"/>
        <v>#DIV/0!</v>
      </c>
      <c r="L169" s="502"/>
      <c r="M169" s="215" t="e">
        <f>RANK(K169, K$167:$K$181)</f>
        <v>#DIV/0!</v>
      </c>
      <c r="N169" s="460"/>
      <c r="O169" s="460"/>
      <c r="P169" s="209"/>
      <c r="Q169" s="209"/>
      <c r="R169" s="214" t="e">
        <f t="shared" si="202"/>
        <v>#DIV/0!</v>
      </c>
      <c r="S169" s="211" t="e">
        <f t="shared" si="210"/>
        <v>#DIV/0!</v>
      </c>
      <c r="T169" s="501"/>
      <c r="U169" s="209"/>
      <c r="V169" s="209"/>
      <c r="W169" s="214" t="e">
        <f t="shared" si="203"/>
        <v>#DIV/0!</v>
      </c>
      <c r="X169" s="211" t="e">
        <f t="shared" si="211"/>
        <v>#DIV/0!</v>
      </c>
      <c r="Y169" s="501"/>
      <c r="Z169" s="209"/>
      <c r="AA169" s="209"/>
      <c r="AB169" s="214" t="e">
        <f t="shared" si="204"/>
        <v>#DIV/0!</v>
      </c>
      <c r="AC169" s="211" t="e">
        <f t="shared" si="212"/>
        <v>#DIV/0!</v>
      </c>
      <c r="AD169" s="501"/>
      <c r="AE169" s="209"/>
      <c r="AF169" s="209"/>
      <c r="AG169" s="214" t="e">
        <f t="shared" si="205"/>
        <v>#DIV/0!</v>
      </c>
      <c r="AH169" s="211" t="e">
        <f t="shared" si="213"/>
        <v>#DIV/0!</v>
      </c>
      <c r="AI169" s="501"/>
      <c r="AJ169" s="209"/>
      <c r="AK169" s="209"/>
      <c r="AL169" s="214" t="e">
        <f t="shared" si="206"/>
        <v>#DIV/0!</v>
      </c>
      <c r="AM169" s="211" t="e">
        <f t="shared" si="214"/>
        <v>#DIV/0!</v>
      </c>
      <c r="AN169" s="501"/>
      <c r="AO169" s="209"/>
      <c r="AP169" s="209"/>
      <c r="AQ169" s="214" t="e">
        <f t="shared" si="207"/>
        <v>#DIV/0!</v>
      </c>
      <c r="AR169" s="211" t="e">
        <f t="shared" si="215"/>
        <v>#DIV/0!</v>
      </c>
      <c r="AS169" s="501"/>
      <c r="AT169" s="209"/>
      <c r="AU169" s="209"/>
      <c r="AV169" s="214" t="e">
        <f t="shared" si="208"/>
        <v>#DIV/0!</v>
      </c>
      <c r="AW169" s="211" t="e">
        <f t="shared" si="216"/>
        <v>#DIV/0!</v>
      </c>
      <c r="AX169" s="501"/>
    </row>
    <row r="170" spans="2:50" ht="14.25" customHeight="1">
      <c r="B170" s="460"/>
      <c r="C170" s="209">
        <v>4</v>
      </c>
      <c r="D170" s="212"/>
      <c r="E170" s="209"/>
      <c r="F170" s="209"/>
      <c r="G170" s="214" t="e">
        <f t="shared" si="201"/>
        <v>#DIV/0!</v>
      </c>
      <c r="H170" s="501"/>
      <c r="I170" s="215" t="e">
        <f t="shared" si="209"/>
        <v>#DIV/0!</v>
      </c>
      <c r="J170" s="215" t="e">
        <f t="shared" si="209"/>
        <v>#DIV/0!</v>
      </c>
      <c r="K170" s="216" t="e">
        <f t="shared" si="209"/>
        <v>#DIV/0!</v>
      </c>
      <c r="L170" s="502"/>
      <c r="M170" s="215" t="e">
        <f>RANK(K170, K$167:$K$181)</f>
        <v>#DIV/0!</v>
      </c>
      <c r="N170" s="460"/>
      <c r="O170" s="460"/>
      <c r="P170" s="209"/>
      <c r="Q170" s="209"/>
      <c r="R170" s="214" t="e">
        <f t="shared" si="202"/>
        <v>#DIV/0!</v>
      </c>
      <c r="S170" s="211" t="e">
        <f t="shared" si="210"/>
        <v>#DIV/0!</v>
      </c>
      <c r="T170" s="501"/>
      <c r="U170" s="209"/>
      <c r="V170" s="209"/>
      <c r="W170" s="214" t="e">
        <f t="shared" si="203"/>
        <v>#DIV/0!</v>
      </c>
      <c r="X170" s="211" t="e">
        <f t="shared" si="211"/>
        <v>#DIV/0!</v>
      </c>
      <c r="Y170" s="501"/>
      <c r="Z170" s="209"/>
      <c r="AA170" s="209"/>
      <c r="AB170" s="214" t="e">
        <f t="shared" si="204"/>
        <v>#DIV/0!</v>
      </c>
      <c r="AC170" s="211" t="e">
        <f t="shared" si="212"/>
        <v>#DIV/0!</v>
      </c>
      <c r="AD170" s="501"/>
      <c r="AE170" s="209"/>
      <c r="AF170" s="209"/>
      <c r="AG170" s="214" t="e">
        <f t="shared" si="205"/>
        <v>#DIV/0!</v>
      </c>
      <c r="AH170" s="211" t="e">
        <f t="shared" si="213"/>
        <v>#DIV/0!</v>
      </c>
      <c r="AI170" s="501"/>
      <c r="AJ170" s="209"/>
      <c r="AK170" s="209"/>
      <c r="AL170" s="214" t="e">
        <f t="shared" si="206"/>
        <v>#DIV/0!</v>
      </c>
      <c r="AM170" s="211" t="e">
        <f t="shared" si="214"/>
        <v>#DIV/0!</v>
      </c>
      <c r="AN170" s="501"/>
      <c r="AO170" s="209"/>
      <c r="AP170" s="209"/>
      <c r="AQ170" s="214" t="e">
        <f t="shared" si="207"/>
        <v>#DIV/0!</v>
      </c>
      <c r="AR170" s="211" t="e">
        <f t="shared" si="215"/>
        <v>#DIV/0!</v>
      </c>
      <c r="AS170" s="501"/>
      <c r="AT170" s="209"/>
      <c r="AU170" s="209"/>
      <c r="AV170" s="214" t="e">
        <f t="shared" si="208"/>
        <v>#DIV/0!</v>
      </c>
      <c r="AW170" s="211" t="e">
        <f t="shared" si="216"/>
        <v>#DIV/0!</v>
      </c>
      <c r="AX170" s="501"/>
    </row>
    <row r="171" spans="2:50" ht="14.25" customHeight="1">
      <c r="B171" s="460"/>
      <c r="C171" s="209">
        <v>5</v>
      </c>
      <c r="D171" s="212"/>
      <c r="E171" s="209"/>
      <c r="F171" s="209"/>
      <c r="G171" s="214" t="e">
        <f t="shared" si="201"/>
        <v>#DIV/0!</v>
      </c>
      <c r="H171" s="501"/>
      <c r="I171" s="215" t="e">
        <f t="shared" si="209"/>
        <v>#DIV/0!</v>
      </c>
      <c r="J171" s="215" t="e">
        <f t="shared" si="209"/>
        <v>#DIV/0!</v>
      </c>
      <c r="K171" s="216" t="e">
        <f t="shared" si="209"/>
        <v>#DIV/0!</v>
      </c>
      <c r="L171" s="502"/>
      <c r="M171" s="215" t="e">
        <f>RANK(K171, K$167:$K$181)</f>
        <v>#DIV/0!</v>
      </c>
      <c r="N171" s="460"/>
      <c r="O171" s="460"/>
      <c r="P171" s="209"/>
      <c r="Q171" s="209"/>
      <c r="R171" s="214" t="e">
        <f t="shared" si="202"/>
        <v>#DIV/0!</v>
      </c>
      <c r="S171" s="211" t="e">
        <f t="shared" si="210"/>
        <v>#DIV/0!</v>
      </c>
      <c r="T171" s="501"/>
      <c r="U171" s="209"/>
      <c r="V171" s="209"/>
      <c r="W171" s="214" t="e">
        <f t="shared" si="203"/>
        <v>#DIV/0!</v>
      </c>
      <c r="X171" s="211" t="e">
        <f t="shared" si="211"/>
        <v>#DIV/0!</v>
      </c>
      <c r="Y171" s="501"/>
      <c r="Z171" s="209"/>
      <c r="AA171" s="209"/>
      <c r="AB171" s="214" t="e">
        <f t="shared" si="204"/>
        <v>#DIV/0!</v>
      </c>
      <c r="AC171" s="211" t="e">
        <f t="shared" si="212"/>
        <v>#DIV/0!</v>
      </c>
      <c r="AD171" s="501"/>
      <c r="AE171" s="209"/>
      <c r="AF171" s="209"/>
      <c r="AG171" s="214" t="e">
        <f t="shared" si="205"/>
        <v>#DIV/0!</v>
      </c>
      <c r="AH171" s="211" t="e">
        <f t="shared" si="213"/>
        <v>#DIV/0!</v>
      </c>
      <c r="AI171" s="501"/>
      <c r="AJ171" s="209"/>
      <c r="AK171" s="209"/>
      <c r="AL171" s="214" t="e">
        <f t="shared" si="206"/>
        <v>#DIV/0!</v>
      </c>
      <c r="AM171" s="211" t="e">
        <f t="shared" si="214"/>
        <v>#DIV/0!</v>
      </c>
      <c r="AN171" s="501"/>
      <c r="AO171" s="209"/>
      <c r="AP171" s="209"/>
      <c r="AQ171" s="214" t="e">
        <f t="shared" si="207"/>
        <v>#DIV/0!</v>
      </c>
      <c r="AR171" s="211" t="e">
        <f t="shared" si="215"/>
        <v>#DIV/0!</v>
      </c>
      <c r="AS171" s="501"/>
      <c r="AT171" s="209"/>
      <c r="AU171" s="209"/>
      <c r="AV171" s="214" t="e">
        <f t="shared" si="208"/>
        <v>#DIV/0!</v>
      </c>
      <c r="AW171" s="211" t="e">
        <f t="shared" si="216"/>
        <v>#DIV/0!</v>
      </c>
      <c r="AX171" s="501"/>
    </row>
    <row r="172" spans="2:50" ht="14.25" customHeight="1">
      <c r="B172" s="460"/>
      <c r="C172" s="209">
        <v>6</v>
      </c>
      <c r="D172" s="212"/>
      <c r="E172" s="209"/>
      <c r="F172" s="209"/>
      <c r="G172" s="214" t="e">
        <f t="shared" si="201"/>
        <v>#DIV/0!</v>
      </c>
      <c r="H172" s="501"/>
      <c r="I172" s="215" t="e">
        <f t="shared" si="209"/>
        <v>#DIV/0!</v>
      </c>
      <c r="J172" s="215" t="e">
        <f t="shared" si="209"/>
        <v>#DIV/0!</v>
      </c>
      <c r="K172" s="216" t="e">
        <f t="shared" si="209"/>
        <v>#DIV/0!</v>
      </c>
      <c r="L172" s="502"/>
      <c r="M172" s="215" t="e">
        <f>RANK(K172, K$167:$K$181)</f>
        <v>#DIV/0!</v>
      </c>
      <c r="N172" s="460"/>
      <c r="O172" s="460"/>
      <c r="P172" s="209"/>
      <c r="Q172" s="209"/>
      <c r="R172" s="214" t="e">
        <f t="shared" si="202"/>
        <v>#DIV/0!</v>
      </c>
      <c r="S172" s="211" t="e">
        <f t="shared" si="210"/>
        <v>#DIV/0!</v>
      </c>
      <c r="T172" s="501"/>
      <c r="U172" s="209"/>
      <c r="V172" s="209"/>
      <c r="W172" s="214" t="e">
        <f t="shared" si="203"/>
        <v>#DIV/0!</v>
      </c>
      <c r="X172" s="211" t="e">
        <f t="shared" si="211"/>
        <v>#DIV/0!</v>
      </c>
      <c r="Y172" s="501"/>
      <c r="Z172" s="209"/>
      <c r="AA172" s="209"/>
      <c r="AB172" s="214" t="e">
        <f t="shared" si="204"/>
        <v>#DIV/0!</v>
      </c>
      <c r="AC172" s="211" t="e">
        <f t="shared" si="212"/>
        <v>#DIV/0!</v>
      </c>
      <c r="AD172" s="501"/>
      <c r="AE172" s="209"/>
      <c r="AF172" s="209"/>
      <c r="AG172" s="214" t="e">
        <f t="shared" si="205"/>
        <v>#DIV/0!</v>
      </c>
      <c r="AH172" s="211" t="e">
        <f t="shared" si="213"/>
        <v>#DIV/0!</v>
      </c>
      <c r="AI172" s="501"/>
      <c r="AJ172" s="209"/>
      <c r="AK172" s="209"/>
      <c r="AL172" s="214" t="e">
        <f t="shared" si="206"/>
        <v>#DIV/0!</v>
      </c>
      <c r="AM172" s="211" t="e">
        <f t="shared" si="214"/>
        <v>#DIV/0!</v>
      </c>
      <c r="AN172" s="501"/>
      <c r="AO172" s="209"/>
      <c r="AP172" s="209"/>
      <c r="AQ172" s="214" t="e">
        <f t="shared" si="207"/>
        <v>#DIV/0!</v>
      </c>
      <c r="AR172" s="211" t="e">
        <f t="shared" si="215"/>
        <v>#DIV/0!</v>
      </c>
      <c r="AS172" s="501"/>
      <c r="AT172" s="209"/>
      <c r="AU172" s="209"/>
      <c r="AV172" s="214" t="e">
        <f t="shared" si="208"/>
        <v>#DIV/0!</v>
      </c>
      <c r="AW172" s="211" t="e">
        <f t="shared" si="216"/>
        <v>#DIV/0!</v>
      </c>
      <c r="AX172" s="501"/>
    </row>
    <row r="173" spans="2:50" ht="14.25" customHeight="1">
      <c r="B173" s="460"/>
      <c r="C173" s="209">
        <v>7</v>
      </c>
      <c r="D173" s="212"/>
      <c r="E173" s="209"/>
      <c r="F173" s="209"/>
      <c r="G173" s="214" t="e">
        <f t="shared" si="201"/>
        <v>#DIV/0!</v>
      </c>
      <c r="H173" s="501"/>
      <c r="I173" s="215" t="e">
        <f t="shared" si="209"/>
        <v>#DIV/0!</v>
      </c>
      <c r="J173" s="215" t="e">
        <f t="shared" si="209"/>
        <v>#DIV/0!</v>
      </c>
      <c r="K173" s="216" t="e">
        <f t="shared" si="209"/>
        <v>#DIV/0!</v>
      </c>
      <c r="L173" s="502"/>
      <c r="M173" s="215" t="e">
        <f>RANK(K173, K$167:$K$181)</f>
        <v>#DIV/0!</v>
      </c>
      <c r="N173" s="460"/>
      <c r="O173" s="460"/>
      <c r="P173" s="209"/>
      <c r="Q173" s="209"/>
      <c r="R173" s="214" t="e">
        <f t="shared" si="202"/>
        <v>#DIV/0!</v>
      </c>
      <c r="S173" s="211" t="e">
        <f t="shared" si="210"/>
        <v>#DIV/0!</v>
      </c>
      <c r="T173" s="501"/>
      <c r="U173" s="209"/>
      <c r="V173" s="209"/>
      <c r="W173" s="214" t="e">
        <f t="shared" si="203"/>
        <v>#DIV/0!</v>
      </c>
      <c r="X173" s="211" t="e">
        <f t="shared" si="211"/>
        <v>#DIV/0!</v>
      </c>
      <c r="Y173" s="501"/>
      <c r="Z173" s="209"/>
      <c r="AA173" s="209"/>
      <c r="AB173" s="214" t="e">
        <f t="shared" si="204"/>
        <v>#DIV/0!</v>
      </c>
      <c r="AC173" s="211" t="e">
        <f t="shared" si="212"/>
        <v>#DIV/0!</v>
      </c>
      <c r="AD173" s="501"/>
      <c r="AE173" s="209"/>
      <c r="AF173" s="209"/>
      <c r="AG173" s="214" t="e">
        <f t="shared" si="205"/>
        <v>#DIV/0!</v>
      </c>
      <c r="AH173" s="211" t="e">
        <f t="shared" si="213"/>
        <v>#DIV/0!</v>
      </c>
      <c r="AI173" s="501"/>
      <c r="AJ173" s="209"/>
      <c r="AK173" s="209"/>
      <c r="AL173" s="214" t="e">
        <f t="shared" si="206"/>
        <v>#DIV/0!</v>
      </c>
      <c r="AM173" s="211" t="e">
        <f t="shared" si="214"/>
        <v>#DIV/0!</v>
      </c>
      <c r="AN173" s="501"/>
      <c r="AO173" s="209"/>
      <c r="AP173" s="209"/>
      <c r="AQ173" s="214" t="e">
        <f t="shared" si="207"/>
        <v>#DIV/0!</v>
      </c>
      <c r="AR173" s="211" t="e">
        <f t="shared" si="215"/>
        <v>#DIV/0!</v>
      </c>
      <c r="AS173" s="501"/>
      <c r="AT173" s="209"/>
      <c r="AU173" s="209"/>
      <c r="AV173" s="214" t="e">
        <f t="shared" si="208"/>
        <v>#DIV/0!</v>
      </c>
      <c r="AW173" s="211" t="e">
        <f t="shared" si="216"/>
        <v>#DIV/0!</v>
      </c>
      <c r="AX173" s="501"/>
    </row>
    <row r="174" spans="2:50" ht="14.25" customHeight="1">
      <c r="B174" s="460"/>
      <c r="C174" s="209">
        <v>8</v>
      </c>
      <c r="D174" s="212"/>
      <c r="E174" s="209"/>
      <c r="F174" s="209"/>
      <c r="G174" s="214" t="e">
        <f t="shared" si="201"/>
        <v>#DIV/0!</v>
      </c>
      <c r="H174" s="501"/>
      <c r="I174" s="215" t="e">
        <f t="shared" si="209"/>
        <v>#DIV/0!</v>
      </c>
      <c r="J174" s="215" t="e">
        <f t="shared" si="209"/>
        <v>#DIV/0!</v>
      </c>
      <c r="K174" s="216" t="e">
        <f t="shared" si="209"/>
        <v>#DIV/0!</v>
      </c>
      <c r="L174" s="502"/>
      <c r="M174" s="215" t="e">
        <f>RANK(K174, K$167:$K$181)</f>
        <v>#DIV/0!</v>
      </c>
      <c r="N174" s="460"/>
      <c r="O174" s="460"/>
      <c r="P174" s="209"/>
      <c r="Q174" s="209"/>
      <c r="R174" s="214" t="e">
        <f t="shared" si="202"/>
        <v>#DIV/0!</v>
      </c>
      <c r="S174" s="211" t="e">
        <f t="shared" si="210"/>
        <v>#DIV/0!</v>
      </c>
      <c r="T174" s="501"/>
      <c r="U174" s="209"/>
      <c r="V174" s="209"/>
      <c r="W174" s="214" t="e">
        <f t="shared" si="203"/>
        <v>#DIV/0!</v>
      </c>
      <c r="X174" s="211" t="e">
        <f t="shared" si="211"/>
        <v>#DIV/0!</v>
      </c>
      <c r="Y174" s="501"/>
      <c r="Z174" s="209"/>
      <c r="AA174" s="209"/>
      <c r="AB174" s="214" t="e">
        <f t="shared" si="204"/>
        <v>#DIV/0!</v>
      </c>
      <c r="AC174" s="211" t="e">
        <f t="shared" si="212"/>
        <v>#DIV/0!</v>
      </c>
      <c r="AD174" s="501"/>
      <c r="AE174" s="209"/>
      <c r="AF174" s="209"/>
      <c r="AG174" s="214" t="e">
        <f t="shared" si="205"/>
        <v>#DIV/0!</v>
      </c>
      <c r="AH174" s="211" t="e">
        <f t="shared" si="213"/>
        <v>#DIV/0!</v>
      </c>
      <c r="AI174" s="501"/>
      <c r="AJ174" s="209"/>
      <c r="AK174" s="209"/>
      <c r="AL174" s="214" t="e">
        <f t="shared" si="206"/>
        <v>#DIV/0!</v>
      </c>
      <c r="AM174" s="211" t="e">
        <f t="shared" si="214"/>
        <v>#DIV/0!</v>
      </c>
      <c r="AN174" s="501"/>
      <c r="AO174" s="209"/>
      <c r="AP174" s="209"/>
      <c r="AQ174" s="214" t="e">
        <f t="shared" si="207"/>
        <v>#DIV/0!</v>
      </c>
      <c r="AR174" s="211" t="e">
        <f t="shared" si="215"/>
        <v>#DIV/0!</v>
      </c>
      <c r="AS174" s="501"/>
      <c r="AT174" s="209"/>
      <c r="AU174" s="209"/>
      <c r="AV174" s="214" t="e">
        <f t="shared" si="208"/>
        <v>#DIV/0!</v>
      </c>
      <c r="AW174" s="211" t="e">
        <f t="shared" si="216"/>
        <v>#DIV/0!</v>
      </c>
      <c r="AX174" s="501"/>
    </row>
    <row r="175" spans="2:50" ht="14.25" customHeight="1">
      <c r="B175" s="460"/>
      <c r="C175" s="209">
        <v>9</v>
      </c>
      <c r="D175" s="212"/>
      <c r="E175" s="209"/>
      <c r="F175" s="209"/>
      <c r="G175" s="214" t="e">
        <f t="shared" si="201"/>
        <v>#DIV/0!</v>
      </c>
      <c r="H175" s="501"/>
      <c r="I175" s="215" t="e">
        <f t="shared" si="209"/>
        <v>#DIV/0!</v>
      </c>
      <c r="J175" s="215" t="e">
        <f t="shared" si="209"/>
        <v>#DIV/0!</v>
      </c>
      <c r="K175" s="216" t="e">
        <f t="shared" si="209"/>
        <v>#DIV/0!</v>
      </c>
      <c r="L175" s="502"/>
      <c r="M175" s="215" t="e">
        <f>RANK(K175, K$167:$K$181)</f>
        <v>#DIV/0!</v>
      </c>
      <c r="N175" s="460"/>
      <c r="O175" s="460"/>
      <c r="P175" s="209"/>
      <c r="Q175" s="209"/>
      <c r="R175" s="214" t="e">
        <f t="shared" si="202"/>
        <v>#DIV/0!</v>
      </c>
      <c r="S175" s="211" t="e">
        <f t="shared" si="210"/>
        <v>#DIV/0!</v>
      </c>
      <c r="T175" s="501"/>
      <c r="U175" s="209"/>
      <c r="V175" s="209"/>
      <c r="W175" s="214" t="e">
        <f t="shared" si="203"/>
        <v>#DIV/0!</v>
      </c>
      <c r="X175" s="211" t="e">
        <f>RANK(W175, W$167:W$181)</f>
        <v>#DIV/0!</v>
      </c>
      <c r="Y175" s="501"/>
      <c r="Z175" s="209"/>
      <c r="AA175" s="209"/>
      <c r="AB175" s="214" t="e">
        <f t="shared" si="204"/>
        <v>#DIV/0!</v>
      </c>
      <c r="AC175" s="211" t="e">
        <f t="shared" si="212"/>
        <v>#DIV/0!</v>
      </c>
      <c r="AD175" s="501"/>
      <c r="AE175" s="209"/>
      <c r="AF175" s="209"/>
      <c r="AG175" s="214" t="e">
        <f t="shared" si="205"/>
        <v>#DIV/0!</v>
      </c>
      <c r="AH175" s="211" t="e">
        <f t="shared" si="213"/>
        <v>#DIV/0!</v>
      </c>
      <c r="AI175" s="501"/>
      <c r="AJ175" s="209"/>
      <c r="AK175" s="209"/>
      <c r="AL175" s="214" t="e">
        <f t="shared" si="206"/>
        <v>#DIV/0!</v>
      </c>
      <c r="AM175" s="211" t="e">
        <f t="shared" si="214"/>
        <v>#DIV/0!</v>
      </c>
      <c r="AN175" s="501"/>
      <c r="AO175" s="209"/>
      <c r="AP175" s="209"/>
      <c r="AQ175" s="214" t="e">
        <f t="shared" si="207"/>
        <v>#DIV/0!</v>
      </c>
      <c r="AR175" s="211" t="e">
        <f t="shared" si="215"/>
        <v>#DIV/0!</v>
      </c>
      <c r="AS175" s="501"/>
      <c r="AT175" s="209"/>
      <c r="AU175" s="209"/>
      <c r="AV175" s="214" t="e">
        <f t="shared" si="208"/>
        <v>#DIV/0!</v>
      </c>
      <c r="AW175" s="211" t="e">
        <f t="shared" si="216"/>
        <v>#DIV/0!</v>
      </c>
      <c r="AX175" s="501"/>
    </row>
    <row r="176" spans="2:50" ht="14.25" customHeight="1">
      <c r="B176" s="460"/>
      <c r="C176" s="209">
        <v>10</v>
      </c>
      <c r="D176" s="212"/>
      <c r="E176" s="209"/>
      <c r="F176" s="209"/>
      <c r="G176" s="214" t="e">
        <f t="shared" si="201"/>
        <v>#DIV/0!</v>
      </c>
      <c r="H176" s="501"/>
      <c r="I176" s="215" t="e">
        <f t="shared" si="209"/>
        <v>#DIV/0!</v>
      </c>
      <c r="J176" s="215" t="e">
        <f t="shared" si="209"/>
        <v>#DIV/0!</v>
      </c>
      <c r="K176" s="216" t="e">
        <f t="shared" si="209"/>
        <v>#DIV/0!</v>
      </c>
      <c r="L176" s="502"/>
      <c r="M176" s="215" t="e">
        <f>RANK(K176, K$167:$K$181)</f>
        <v>#DIV/0!</v>
      </c>
      <c r="N176" s="460"/>
      <c r="O176" s="460"/>
      <c r="P176" s="209"/>
      <c r="Q176" s="209"/>
      <c r="R176" s="214" t="e">
        <f t="shared" si="202"/>
        <v>#DIV/0!</v>
      </c>
      <c r="S176" s="211" t="e">
        <f t="shared" si="210"/>
        <v>#DIV/0!</v>
      </c>
      <c r="T176" s="501"/>
      <c r="U176" s="209"/>
      <c r="V176" s="209"/>
      <c r="W176" s="214" t="e">
        <f t="shared" si="203"/>
        <v>#DIV/0!</v>
      </c>
      <c r="X176" s="211" t="e">
        <f t="shared" si="211"/>
        <v>#DIV/0!</v>
      </c>
      <c r="Y176" s="501"/>
      <c r="Z176" s="209"/>
      <c r="AA176" s="209"/>
      <c r="AB176" s="214" t="e">
        <f t="shared" si="204"/>
        <v>#DIV/0!</v>
      </c>
      <c r="AC176" s="211" t="e">
        <f t="shared" si="212"/>
        <v>#DIV/0!</v>
      </c>
      <c r="AD176" s="501"/>
      <c r="AE176" s="209"/>
      <c r="AF176" s="209"/>
      <c r="AG176" s="214" t="e">
        <f t="shared" si="205"/>
        <v>#DIV/0!</v>
      </c>
      <c r="AH176" s="211" t="e">
        <f t="shared" si="213"/>
        <v>#DIV/0!</v>
      </c>
      <c r="AI176" s="501"/>
      <c r="AJ176" s="209"/>
      <c r="AK176" s="209"/>
      <c r="AL176" s="214" t="e">
        <f t="shared" si="206"/>
        <v>#DIV/0!</v>
      </c>
      <c r="AM176" s="211" t="e">
        <f t="shared" si="214"/>
        <v>#DIV/0!</v>
      </c>
      <c r="AN176" s="501"/>
      <c r="AO176" s="209"/>
      <c r="AP176" s="209"/>
      <c r="AQ176" s="214" t="e">
        <f t="shared" si="207"/>
        <v>#DIV/0!</v>
      </c>
      <c r="AR176" s="211" t="e">
        <f t="shared" si="215"/>
        <v>#DIV/0!</v>
      </c>
      <c r="AS176" s="501"/>
      <c r="AT176" s="209"/>
      <c r="AU176" s="209"/>
      <c r="AV176" s="214" t="e">
        <f t="shared" si="208"/>
        <v>#DIV/0!</v>
      </c>
      <c r="AW176" s="211" t="e">
        <f t="shared" si="216"/>
        <v>#DIV/0!</v>
      </c>
      <c r="AX176" s="501"/>
    </row>
    <row r="177" spans="2:50" ht="14.25" customHeight="1">
      <c r="B177" s="460"/>
      <c r="C177" s="209">
        <v>11</v>
      </c>
      <c r="D177" s="212"/>
      <c r="E177" s="209"/>
      <c r="F177" s="209"/>
      <c r="G177" s="214" t="e">
        <f t="shared" si="201"/>
        <v>#DIV/0!</v>
      </c>
      <c r="H177" s="501"/>
      <c r="I177" s="215" t="e">
        <f t="shared" si="209"/>
        <v>#DIV/0!</v>
      </c>
      <c r="J177" s="215" t="e">
        <f t="shared" si="209"/>
        <v>#DIV/0!</v>
      </c>
      <c r="K177" s="216" t="e">
        <f t="shared" si="209"/>
        <v>#DIV/0!</v>
      </c>
      <c r="L177" s="502"/>
      <c r="M177" s="215" t="e">
        <f>RANK(K177, K$167:$K$181)</f>
        <v>#DIV/0!</v>
      </c>
      <c r="N177" s="460"/>
      <c r="O177" s="460"/>
      <c r="P177" s="209"/>
      <c r="Q177" s="209"/>
      <c r="R177" s="214" t="e">
        <f t="shared" si="202"/>
        <v>#DIV/0!</v>
      </c>
      <c r="S177" s="211" t="e">
        <f t="shared" si="210"/>
        <v>#DIV/0!</v>
      </c>
      <c r="T177" s="501"/>
      <c r="U177" s="209"/>
      <c r="V177" s="209"/>
      <c r="W177" s="214" t="e">
        <f t="shared" si="203"/>
        <v>#DIV/0!</v>
      </c>
      <c r="X177" s="211" t="e">
        <f t="shared" si="211"/>
        <v>#DIV/0!</v>
      </c>
      <c r="Y177" s="501"/>
      <c r="Z177" s="209"/>
      <c r="AA177" s="209"/>
      <c r="AB177" s="214" t="e">
        <f t="shared" si="204"/>
        <v>#DIV/0!</v>
      </c>
      <c r="AC177" s="211" t="e">
        <f t="shared" si="212"/>
        <v>#DIV/0!</v>
      </c>
      <c r="AD177" s="501"/>
      <c r="AE177" s="209"/>
      <c r="AF177" s="209"/>
      <c r="AG177" s="214" t="e">
        <f t="shared" si="205"/>
        <v>#DIV/0!</v>
      </c>
      <c r="AH177" s="211" t="e">
        <f t="shared" si="213"/>
        <v>#DIV/0!</v>
      </c>
      <c r="AI177" s="501"/>
      <c r="AJ177" s="209"/>
      <c r="AK177" s="209"/>
      <c r="AL177" s="214" t="e">
        <f t="shared" si="206"/>
        <v>#DIV/0!</v>
      </c>
      <c r="AM177" s="211" t="e">
        <f t="shared" si="214"/>
        <v>#DIV/0!</v>
      </c>
      <c r="AN177" s="501"/>
      <c r="AO177" s="209"/>
      <c r="AP177" s="209"/>
      <c r="AQ177" s="214" t="e">
        <f t="shared" si="207"/>
        <v>#DIV/0!</v>
      </c>
      <c r="AR177" s="211" t="e">
        <f t="shared" si="215"/>
        <v>#DIV/0!</v>
      </c>
      <c r="AS177" s="501"/>
      <c r="AT177" s="209"/>
      <c r="AU177" s="209"/>
      <c r="AV177" s="214" t="e">
        <f t="shared" si="208"/>
        <v>#DIV/0!</v>
      </c>
      <c r="AW177" s="211" t="e">
        <f t="shared" si="216"/>
        <v>#DIV/0!</v>
      </c>
      <c r="AX177" s="501"/>
    </row>
    <row r="178" spans="2:50" ht="14.25" customHeight="1">
      <c r="B178" s="460"/>
      <c r="C178" s="209">
        <v>12</v>
      </c>
      <c r="D178" s="212"/>
      <c r="E178" s="209"/>
      <c r="F178" s="209"/>
      <c r="G178" s="214" t="e">
        <f t="shared" si="201"/>
        <v>#DIV/0!</v>
      </c>
      <c r="H178" s="501"/>
      <c r="I178" s="215" t="e">
        <f t="shared" si="209"/>
        <v>#DIV/0!</v>
      </c>
      <c r="J178" s="215" t="e">
        <f t="shared" si="209"/>
        <v>#DIV/0!</v>
      </c>
      <c r="K178" s="216" t="e">
        <f t="shared" si="209"/>
        <v>#DIV/0!</v>
      </c>
      <c r="L178" s="502"/>
      <c r="M178" s="215" t="e">
        <f>RANK(K178, K$167:$K$181)</f>
        <v>#DIV/0!</v>
      </c>
      <c r="N178" s="460"/>
      <c r="O178" s="460"/>
      <c r="P178" s="209"/>
      <c r="Q178" s="209"/>
      <c r="R178" s="214" t="e">
        <f t="shared" si="202"/>
        <v>#DIV/0!</v>
      </c>
      <c r="S178" s="211" t="e">
        <f t="shared" si="210"/>
        <v>#DIV/0!</v>
      </c>
      <c r="T178" s="501"/>
      <c r="U178" s="209"/>
      <c r="V178" s="209"/>
      <c r="W178" s="214" t="e">
        <f t="shared" si="203"/>
        <v>#DIV/0!</v>
      </c>
      <c r="X178" s="211" t="e">
        <f t="shared" si="211"/>
        <v>#DIV/0!</v>
      </c>
      <c r="Y178" s="501"/>
      <c r="Z178" s="209"/>
      <c r="AA178" s="209"/>
      <c r="AB178" s="214" t="e">
        <f t="shared" si="204"/>
        <v>#DIV/0!</v>
      </c>
      <c r="AC178" s="211" t="e">
        <f t="shared" si="212"/>
        <v>#DIV/0!</v>
      </c>
      <c r="AD178" s="501"/>
      <c r="AE178" s="209"/>
      <c r="AF178" s="209"/>
      <c r="AG178" s="214" t="e">
        <f t="shared" si="205"/>
        <v>#DIV/0!</v>
      </c>
      <c r="AH178" s="211" t="e">
        <f t="shared" si="213"/>
        <v>#DIV/0!</v>
      </c>
      <c r="AI178" s="501"/>
      <c r="AJ178" s="209"/>
      <c r="AK178" s="209"/>
      <c r="AL178" s="214" t="e">
        <f t="shared" si="206"/>
        <v>#DIV/0!</v>
      </c>
      <c r="AM178" s="211" t="e">
        <f t="shared" si="214"/>
        <v>#DIV/0!</v>
      </c>
      <c r="AN178" s="501"/>
      <c r="AO178" s="209"/>
      <c r="AP178" s="209"/>
      <c r="AQ178" s="214" t="e">
        <f t="shared" si="207"/>
        <v>#DIV/0!</v>
      </c>
      <c r="AR178" s="211" t="e">
        <f t="shared" si="215"/>
        <v>#DIV/0!</v>
      </c>
      <c r="AS178" s="501"/>
      <c r="AT178" s="209"/>
      <c r="AU178" s="209"/>
      <c r="AV178" s="214" t="e">
        <f t="shared" si="208"/>
        <v>#DIV/0!</v>
      </c>
      <c r="AW178" s="211" t="e">
        <f t="shared" si="216"/>
        <v>#DIV/0!</v>
      </c>
      <c r="AX178" s="501"/>
    </row>
    <row r="179" spans="2:50" ht="14.25" customHeight="1">
      <c r="B179" s="460"/>
      <c r="C179" s="209">
        <v>13</v>
      </c>
      <c r="D179" s="212"/>
      <c r="E179" s="209"/>
      <c r="F179" s="209"/>
      <c r="G179" s="214" t="e">
        <f t="shared" si="201"/>
        <v>#DIV/0!</v>
      </c>
      <c r="H179" s="501"/>
      <c r="I179" s="215" t="e">
        <f t="shared" si="209"/>
        <v>#DIV/0!</v>
      </c>
      <c r="J179" s="215" t="e">
        <f t="shared" si="209"/>
        <v>#DIV/0!</v>
      </c>
      <c r="K179" s="216" t="e">
        <f t="shared" si="209"/>
        <v>#DIV/0!</v>
      </c>
      <c r="L179" s="502"/>
      <c r="M179" s="215" t="e">
        <f>RANK(K179, K$167:$K$181)</f>
        <v>#DIV/0!</v>
      </c>
      <c r="N179" s="460"/>
      <c r="O179" s="460"/>
      <c r="P179" s="209"/>
      <c r="Q179" s="209"/>
      <c r="R179" s="214" t="e">
        <f t="shared" si="202"/>
        <v>#DIV/0!</v>
      </c>
      <c r="S179" s="211" t="e">
        <f t="shared" si="210"/>
        <v>#DIV/0!</v>
      </c>
      <c r="T179" s="501"/>
      <c r="U179" s="209"/>
      <c r="V179" s="209"/>
      <c r="W179" s="214" t="e">
        <f t="shared" si="203"/>
        <v>#DIV/0!</v>
      </c>
      <c r="X179" s="211" t="e">
        <f t="shared" si="211"/>
        <v>#DIV/0!</v>
      </c>
      <c r="Y179" s="501"/>
      <c r="Z179" s="209"/>
      <c r="AA179" s="209"/>
      <c r="AB179" s="214" t="e">
        <f t="shared" si="204"/>
        <v>#DIV/0!</v>
      </c>
      <c r="AC179" s="211" t="e">
        <f t="shared" si="212"/>
        <v>#DIV/0!</v>
      </c>
      <c r="AD179" s="501"/>
      <c r="AE179" s="209"/>
      <c r="AF179" s="209"/>
      <c r="AG179" s="214" t="e">
        <f t="shared" si="205"/>
        <v>#DIV/0!</v>
      </c>
      <c r="AH179" s="211" t="e">
        <f t="shared" si="213"/>
        <v>#DIV/0!</v>
      </c>
      <c r="AI179" s="501"/>
      <c r="AJ179" s="209"/>
      <c r="AK179" s="209"/>
      <c r="AL179" s="214" t="e">
        <f t="shared" si="206"/>
        <v>#DIV/0!</v>
      </c>
      <c r="AM179" s="211" t="e">
        <f t="shared" si="214"/>
        <v>#DIV/0!</v>
      </c>
      <c r="AN179" s="501"/>
      <c r="AO179" s="209"/>
      <c r="AP179" s="209"/>
      <c r="AQ179" s="214" t="e">
        <f t="shared" si="207"/>
        <v>#DIV/0!</v>
      </c>
      <c r="AR179" s="211" t="e">
        <f t="shared" si="215"/>
        <v>#DIV/0!</v>
      </c>
      <c r="AS179" s="501"/>
      <c r="AT179" s="209"/>
      <c r="AU179" s="209"/>
      <c r="AV179" s="214" t="e">
        <f t="shared" si="208"/>
        <v>#DIV/0!</v>
      </c>
      <c r="AW179" s="211" t="e">
        <f t="shared" si="216"/>
        <v>#DIV/0!</v>
      </c>
      <c r="AX179" s="501"/>
    </row>
    <row r="180" spans="2:50" ht="14.25" customHeight="1">
      <c r="B180" s="460"/>
      <c r="C180" s="209">
        <v>14</v>
      </c>
      <c r="D180" s="212"/>
      <c r="E180" s="209"/>
      <c r="F180" s="209"/>
      <c r="G180" s="214" t="e">
        <f t="shared" si="201"/>
        <v>#DIV/0!</v>
      </c>
      <c r="H180" s="501"/>
      <c r="I180" s="215" t="e">
        <f t="shared" si="209"/>
        <v>#DIV/0!</v>
      </c>
      <c r="J180" s="215" t="e">
        <f t="shared" si="209"/>
        <v>#DIV/0!</v>
      </c>
      <c r="K180" s="216" t="e">
        <f t="shared" si="209"/>
        <v>#DIV/0!</v>
      </c>
      <c r="L180" s="502"/>
      <c r="M180" s="215" t="e">
        <f>RANK(K180, K$167:$K$181)</f>
        <v>#DIV/0!</v>
      </c>
      <c r="N180" s="460"/>
      <c r="O180" s="460"/>
      <c r="P180" s="209"/>
      <c r="Q180" s="209"/>
      <c r="R180" s="214" t="e">
        <f t="shared" si="202"/>
        <v>#DIV/0!</v>
      </c>
      <c r="S180" s="211" t="e">
        <f t="shared" si="210"/>
        <v>#DIV/0!</v>
      </c>
      <c r="T180" s="501"/>
      <c r="U180" s="209"/>
      <c r="V180" s="209"/>
      <c r="W180" s="214" t="e">
        <f t="shared" si="203"/>
        <v>#DIV/0!</v>
      </c>
      <c r="X180" s="211" t="e">
        <f t="shared" si="211"/>
        <v>#DIV/0!</v>
      </c>
      <c r="Y180" s="501"/>
      <c r="Z180" s="209"/>
      <c r="AA180" s="209"/>
      <c r="AB180" s="214" t="e">
        <f t="shared" si="204"/>
        <v>#DIV/0!</v>
      </c>
      <c r="AC180" s="211" t="e">
        <f t="shared" si="212"/>
        <v>#DIV/0!</v>
      </c>
      <c r="AD180" s="501"/>
      <c r="AE180" s="209"/>
      <c r="AF180" s="209"/>
      <c r="AG180" s="214" t="e">
        <f t="shared" si="205"/>
        <v>#DIV/0!</v>
      </c>
      <c r="AH180" s="211" t="e">
        <f t="shared" si="213"/>
        <v>#DIV/0!</v>
      </c>
      <c r="AI180" s="501"/>
      <c r="AJ180" s="209"/>
      <c r="AK180" s="209"/>
      <c r="AL180" s="214" t="e">
        <f t="shared" si="206"/>
        <v>#DIV/0!</v>
      </c>
      <c r="AM180" s="211" t="e">
        <f t="shared" si="214"/>
        <v>#DIV/0!</v>
      </c>
      <c r="AN180" s="501"/>
      <c r="AO180" s="209"/>
      <c r="AP180" s="209"/>
      <c r="AQ180" s="214" t="e">
        <f t="shared" si="207"/>
        <v>#DIV/0!</v>
      </c>
      <c r="AR180" s="211" t="e">
        <f t="shared" si="215"/>
        <v>#DIV/0!</v>
      </c>
      <c r="AS180" s="501"/>
      <c r="AT180" s="209"/>
      <c r="AU180" s="209"/>
      <c r="AV180" s="214" t="e">
        <f t="shared" si="208"/>
        <v>#DIV/0!</v>
      </c>
      <c r="AW180" s="211" t="e">
        <f t="shared" si="216"/>
        <v>#DIV/0!</v>
      </c>
      <c r="AX180" s="501"/>
    </row>
    <row r="181" spans="2:50" ht="14.25" customHeight="1">
      <c r="B181" s="460"/>
      <c r="C181" s="209">
        <v>15</v>
      </c>
      <c r="D181" s="212"/>
      <c r="E181" s="209"/>
      <c r="F181" s="209"/>
      <c r="G181" s="214" t="e">
        <f t="shared" si="201"/>
        <v>#DIV/0!</v>
      </c>
      <c r="H181" s="501"/>
      <c r="I181" s="215" t="e">
        <f t="shared" si="209"/>
        <v>#DIV/0!</v>
      </c>
      <c r="J181" s="215" t="e">
        <f t="shared" si="209"/>
        <v>#DIV/0!</v>
      </c>
      <c r="K181" s="216" t="e">
        <f t="shared" si="209"/>
        <v>#DIV/0!</v>
      </c>
      <c r="L181" s="502"/>
      <c r="M181" s="215" t="e">
        <f>RANK(K181, K$167:$K$181)</f>
        <v>#DIV/0!</v>
      </c>
      <c r="N181" s="460"/>
      <c r="O181" s="460"/>
      <c r="P181" s="209"/>
      <c r="Q181" s="213"/>
      <c r="R181" s="214" t="e">
        <f>Q181/P181</f>
        <v>#DIV/0!</v>
      </c>
      <c r="S181" s="211" t="e">
        <f>RANK(R181, R$167:R$181)</f>
        <v>#DIV/0!</v>
      </c>
      <c r="T181" s="501"/>
      <c r="U181" s="209"/>
      <c r="V181" s="209"/>
      <c r="W181" s="214" t="e">
        <f>V181/U181</f>
        <v>#DIV/0!</v>
      </c>
      <c r="X181" s="211" t="e">
        <f>RANK(W181, W$167:W$181)</f>
        <v>#DIV/0!</v>
      </c>
      <c r="Y181" s="501"/>
      <c r="Z181" s="209"/>
      <c r="AA181" s="209"/>
      <c r="AB181" s="214" t="e">
        <f>AA181/Z181</f>
        <v>#DIV/0!</v>
      </c>
      <c r="AC181" s="211" t="e">
        <f>RANK(AB181, AB$167:AB$181)</f>
        <v>#DIV/0!</v>
      </c>
      <c r="AD181" s="501"/>
      <c r="AE181" s="209"/>
      <c r="AF181" s="209"/>
      <c r="AG181" s="214" t="e">
        <f>AF181/AE181</f>
        <v>#DIV/0!</v>
      </c>
      <c r="AH181" s="211" t="e">
        <f>RANK(AG181, AG$167:AG$181)</f>
        <v>#DIV/0!</v>
      </c>
      <c r="AI181" s="501"/>
      <c r="AJ181" s="209"/>
      <c r="AK181" s="209"/>
      <c r="AL181" s="214" t="e">
        <f>AK181/AJ181</f>
        <v>#DIV/0!</v>
      </c>
      <c r="AM181" s="211" t="e">
        <f>RANK(AL181, AL$167:AL$181)</f>
        <v>#DIV/0!</v>
      </c>
      <c r="AN181" s="501"/>
      <c r="AO181" s="209"/>
      <c r="AP181" s="209"/>
      <c r="AQ181" s="214" t="e">
        <f>AP181/AO181</f>
        <v>#DIV/0!</v>
      </c>
      <c r="AR181" s="211" t="e">
        <f>RANK(AQ181, AQ$167:AQ$181)</f>
        <v>#DIV/0!</v>
      </c>
      <c r="AS181" s="501"/>
      <c r="AT181" s="209"/>
      <c r="AU181" s="209"/>
      <c r="AV181" s="214" t="e">
        <f>AU181/AT181</f>
        <v>#DIV/0!</v>
      </c>
      <c r="AW181" s="211" t="e">
        <f>RANK(AV181, AV$167:AV$181)</f>
        <v>#DIV/0!</v>
      </c>
      <c r="AX181" s="501"/>
    </row>
    <row r="182" spans="2:50" ht="14.25" customHeight="1" collapsed="1">
      <c r="B182" s="503" t="s">
        <v>211</v>
      </c>
      <c r="C182" s="503"/>
      <c r="D182" s="503"/>
      <c r="E182" s="503"/>
      <c r="F182" s="503"/>
      <c r="G182" s="503"/>
      <c r="H182" s="503"/>
      <c r="I182" s="503"/>
      <c r="J182" s="503"/>
      <c r="K182" s="503"/>
      <c r="L182" s="503"/>
      <c r="M182" s="504"/>
      <c r="N182" s="521" t="s">
        <v>128</v>
      </c>
      <c r="O182" s="521" t="s">
        <v>77</v>
      </c>
      <c r="P182" s="559">
        <f>AT162+1</f>
        <v>45930</v>
      </c>
      <c r="Q182" s="560"/>
      <c r="R182" s="560"/>
      <c r="S182" s="560"/>
      <c r="T182" s="560"/>
      <c r="U182" s="561">
        <f>P182+1</f>
        <v>45931</v>
      </c>
      <c r="V182" s="562"/>
      <c r="W182" s="562"/>
      <c r="X182" s="562"/>
      <c r="Y182" s="562"/>
      <c r="Z182" s="559">
        <f t="shared" ref="Z182" si="217">U182+1</f>
        <v>45932</v>
      </c>
      <c r="AA182" s="560"/>
      <c r="AB182" s="560"/>
      <c r="AC182" s="560"/>
      <c r="AD182" s="560"/>
      <c r="AE182" s="561">
        <f t="shared" ref="AE182" si="218">Z182+1</f>
        <v>45933</v>
      </c>
      <c r="AF182" s="562"/>
      <c r="AG182" s="562"/>
      <c r="AH182" s="562"/>
      <c r="AI182" s="562"/>
      <c r="AJ182" s="563">
        <f t="shared" ref="AJ182" si="219">AE182+1</f>
        <v>45934</v>
      </c>
      <c r="AK182" s="564"/>
      <c r="AL182" s="564"/>
      <c r="AM182" s="564"/>
      <c r="AN182" s="565"/>
      <c r="AO182" s="561">
        <f t="shared" ref="AO182" si="220">AJ182+1</f>
        <v>45935</v>
      </c>
      <c r="AP182" s="562"/>
      <c r="AQ182" s="562"/>
      <c r="AR182" s="562"/>
      <c r="AS182" s="562"/>
      <c r="AT182" s="563">
        <f t="shared" ref="AT182" si="221">AO182+1</f>
        <v>45936</v>
      </c>
      <c r="AU182" s="564"/>
      <c r="AV182" s="564"/>
      <c r="AW182" s="564"/>
      <c r="AX182" s="565"/>
    </row>
    <row r="183" spans="2:50" ht="14.25" customHeight="1">
      <c r="B183" s="505"/>
      <c r="C183" s="505"/>
      <c r="D183" s="505"/>
      <c r="E183" s="505"/>
      <c r="F183" s="505"/>
      <c r="G183" s="505"/>
      <c r="H183" s="505"/>
      <c r="I183" s="505"/>
      <c r="J183" s="505"/>
      <c r="K183" s="505"/>
      <c r="L183" s="505"/>
      <c r="M183" s="506"/>
      <c r="N183" s="523"/>
      <c r="O183" s="523"/>
      <c r="P183" s="566">
        <f>P182</f>
        <v>45930</v>
      </c>
      <c r="Q183" s="566"/>
      <c r="R183" s="566"/>
      <c r="S183" s="566"/>
      <c r="T183" s="566"/>
      <c r="U183" s="567">
        <f>U182</f>
        <v>45931</v>
      </c>
      <c r="V183" s="567"/>
      <c r="W183" s="567"/>
      <c r="X183" s="567"/>
      <c r="Y183" s="567"/>
      <c r="Z183" s="566">
        <f t="shared" ref="Z183" si="222">Z182</f>
        <v>45932</v>
      </c>
      <c r="AA183" s="566"/>
      <c r="AB183" s="566"/>
      <c r="AC183" s="566"/>
      <c r="AD183" s="566"/>
      <c r="AE183" s="567">
        <f t="shared" ref="AE183" si="223">AE182</f>
        <v>45933</v>
      </c>
      <c r="AF183" s="567"/>
      <c r="AG183" s="567"/>
      <c r="AH183" s="567"/>
      <c r="AI183" s="567"/>
      <c r="AJ183" s="568">
        <f t="shared" ref="AJ183" si="224">AJ182</f>
        <v>45934</v>
      </c>
      <c r="AK183" s="569"/>
      <c r="AL183" s="569"/>
      <c r="AM183" s="569"/>
      <c r="AN183" s="570"/>
      <c r="AO183" s="567">
        <f t="shared" ref="AO183" si="225">AO182</f>
        <v>45935</v>
      </c>
      <c r="AP183" s="567"/>
      <c r="AQ183" s="567"/>
      <c r="AR183" s="567"/>
      <c r="AS183" s="567"/>
      <c r="AT183" s="568">
        <f t="shared" ref="AT183" si="226">AT182</f>
        <v>45936</v>
      </c>
      <c r="AU183" s="569"/>
      <c r="AV183" s="569"/>
      <c r="AW183" s="569"/>
      <c r="AX183" s="570"/>
    </row>
    <row r="184" spans="2:50" ht="14.25" customHeight="1">
      <c r="B184" s="460" t="s">
        <v>129</v>
      </c>
      <c r="C184" s="460" t="s">
        <v>130</v>
      </c>
      <c r="D184" s="460"/>
      <c r="E184" s="460" t="s">
        <v>131</v>
      </c>
      <c r="F184" s="460"/>
      <c r="G184" s="460"/>
      <c r="H184" s="460" t="s">
        <v>132</v>
      </c>
      <c r="I184" s="499" t="s">
        <v>133</v>
      </c>
      <c r="J184" s="499"/>
      <c r="K184" s="499"/>
      <c r="L184" s="499" t="s">
        <v>132</v>
      </c>
      <c r="M184" s="499" t="s">
        <v>134</v>
      </c>
      <c r="N184" s="460"/>
      <c r="O184" s="460" t="s">
        <v>135</v>
      </c>
      <c r="P184" s="460" t="s">
        <v>136</v>
      </c>
      <c r="Q184" s="460"/>
      <c r="R184" s="460"/>
      <c r="S184" s="460"/>
      <c r="T184" s="460" t="s">
        <v>132</v>
      </c>
      <c r="U184" s="460" t="s">
        <v>136</v>
      </c>
      <c r="V184" s="460"/>
      <c r="W184" s="460"/>
      <c r="X184" s="460"/>
      <c r="Y184" s="460" t="s">
        <v>132</v>
      </c>
      <c r="Z184" s="460" t="s">
        <v>136</v>
      </c>
      <c r="AA184" s="460"/>
      <c r="AB184" s="460"/>
      <c r="AC184" s="460"/>
      <c r="AD184" s="460" t="s">
        <v>132</v>
      </c>
      <c r="AE184" s="460" t="s">
        <v>136</v>
      </c>
      <c r="AF184" s="460"/>
      <c r="AG184" s="460"/>
      <c r="AH184" s="460"/>
      <c r="AI184" s="460" t="s">
        <v>132</v>
      </c>
      <c r="AJ184" s="460" t="s">
        <v>136</v>
      </c>
      <c r="AK184" s="460"/>
      <c r="AL184" s="460"/>
      <c r="AM184" s="460"/>
      <c r="AN184" s="460" t="s">
        <v>132</v>
      </c>
      <c r="AO184" s="460" t="s">
        <v>136</v>
      </c>
      <c r="AP184" s="460"/>
      <c r="AQ184" s="460"/>
      <c r="AR184" s="460"/>
      <c r="AS184" s="460" t="s">
        <v>132</v>
      </c>
      <c r="AT184" s="460" t="s">
        <v>136</v>
      </c>
      <c r="AU184" s="460"/>
      <c r="AV184" s="460"/>
      <c r="AW184" s="460"/>
      <c r="AX184" s="460" t="s">
        <v>132</v>
      </c>
    </row>
    <row r="185" spans="2:50" ht="14.25" customHeight="1">
      <c r="B185" s="460"/>
      <c r="C185" s="460"/>
      <c r="D185" s="460"/>
      <c r="E185" s="460" t="s">
        <v>137</v>
      </c>
      <c r="F185" s="460"/>
      <c r="G185" s="460"/>
      <c r="H185" s="460"/>
      <c r="I185" s="499" t="s">
        <v>137</v>
      </c>
      <c r="J185" s="499"/>
      <c r="K185" s="499"/>
      <c r="L185" s="499"/>
      <c r="M185" s="499"/>
      <c r="N185" s="460"/>
      <c r="O185" s="460"/>
      <c r="P185" s="460" t="s">
        <v>138</v>
      </c>
      <c r="Q185" s="460"/>
      <c r="R185" s="460"/>
      <c r="S185" s="460"/>
      <c r="T185" s="460"/>
      <c r="U185" s="460" t="s">
        <v>138</v>
      </c>
      <c r="V185" s="460"/>
      <c r="W185" s="460"/>
      <c r="X185" s="460"/>
      <c r="Y185" s="460"/>
      <c r="Z185" s="460" t="s">
        <v>138</v>
      </c>
      <c r="AA185" s="460"/>
      <c r="AB185" s="460"/>
      <c r="AC185" s="460"/>
      <c r="AD185" s="460"/>
      <c r="AE185" s="460" t="s">
        <v>138</v>
      </c>
      <c r="AF185" s="460"/>
      <c r="AG185" s="460"/>
      <c r="AH185" s="460"/>
      <c r="AI185" s="460"/>
      <c r="AJ185" s="460" t="s">
        <v>138</v>
      </c>
      <c r="AK185" s="460"/>
      <c r="AL185" s="460"/>
      <c r="AM185" s="460"/>
      <c r="AN185" s="460"/>
      <c r="AO185" s="460" t="s">
        <v>138</v>
      </c>
      <c r="AP185" s="460"/>
      <c r="AQ185" s="460"/>
      <c r="AR185" s="460"/>
      <c r="AS185" s="460"/>
      <c r="AT185" s="460" t="s">
        <v>138</v>
      </c>
      <c r="AU185" s="460"/>
      <c r="AV185" s="460"/>
      <c r="AW185" s="460"/>
      <c r="AX185" s="460"/>
    </row>
    <row r="186" spans="2:50" ht="14.25" customHeight="1">
      <c r="B186" s="460"/>
      <c r="C186" s="460"/>
      <c r="D186" s="460"/>
      <c r="E186" s="209" t="s">
        <v>139</v>
      </c>
      <c r="F186" s="209" t="s">
        <v>140</v>
      </c>
      <c r="G186" s="209" t="s">
        <v>141</v>
      </c>
      <c r="H186" s="460"/>
      <c r="I186" s="210" t="s">
        <v>139</v>
      </c>
      <c r="J186" s="210" t="s">
        <v>140</v>
      </c>
      <c r="K186" s="210" t="s">
        <v>141</v>
      </c>
      <c r="L186" s="499"/>
      <c r="M186" s="499"/>
      <c r="N186" s="460"/>
      <c r="O186" s="460"/>
      <c r="P186" s="209" t="s">
        <v>139</v>
      </c>
      <c r="Q186" s="209" t="s">
        <v>140</v>
      </c>
      <c r="R186" s="209" t="s">
        <v>141</v>
      </c>
      <c r="S186" s="211" t="s">
        <v>134</v>
      </c>
      <c r="T186" s="460"/>
      <c r="U186" s="209" t="s">
        <v>139</v>
      </c>
      <c r="V186" s="209" t="s">
        <v>140</v>
      </c>
      <c r="W186" s="209" t="s">
        <v>141</v>
      </c>
      <c r="X186" s="211" t="s">
        <v>134</v>
      </c>
      <c r="Y186" s="460"/>
      <c r="Z186" s="209" t="s">
        <v>139</v>
      </c>
      <c r="AA186" s="209" t="s">
        <v>140</v>
      </c>
      <c r="AB186" s="209" t="s">
        <v>141</v>
      </c>
      <c r="AC186" s="211" t="s">
        <v>134</v>
      </c>
      <c r="AD186" s="460"/>
      <c r="AE186" s="209" t="s">
        <v>139</v>
      </c>
      <c r="AF186" s="209" t="s">
        <v>140</v>
      </c>
      <c r="AG186" s="209" t="s">
        <v>141</v>
      </c>
      <c r="AH186" s="211" t="s">
        <v>134</v>
      </c>
      <c r="AI186" s="460"/>
      <c r="AJ186" s="209" t="s">
        <v>139</v>
      </c>
      <c r="AK186" s="209" t="s">
        <v>140</v>
      </c>
      <c r="AL186" s="209" t="s">
        <v>141</v>
      </c>
      <c r="AM186" s="211" t="s">
        <v>134</v>
      </c>
      <c r="AN186" s="460"/>
      <c r="AO186" s="209" t="s">
        <v>139</v>
      </c>
      <c r="AP186" s="209" t="s">
        <v>140</v>
      </c>
      <c r="AQ186" s="209" t="s">
        <v>141</v>
      </c>
      <c r="AR186" s="211" t="s">
        <v>134</v>
      </c>
      <c r="AS186" s="460"/>
      <c r="AT186" s="209" t="s">
        <v>139</v>
      </c>
      <c r="AU186" s="209" t="s">
        <v>140</v>
      </c>
      <c r="AV186" s="209" t="s">
        <v>141</v>
      </c>
      <c r="AW186" s="211" t="s">
        <v>134</v>
      </c>
      <c r="AX186" s="460"/>
    </row>
    <row r="187" spans="2:50" ht="14.25" customHeight="1">
      <c r="B187" s="460" t="s">
        <v>287</v>
      </c>
      <c r="C187" s="209">
        <v>1</v>
      </c>
      <c r="D187" s="212"/>
      <c r="E187" s="209"/>
      <c r="F187" s="209"/>
      <c r="G187" s="214" t="e">
        <f t="shared" ref="G187:G201" si="227">F187/E187</f>
        <v>#DIV/0!</v>
      </c>
      <c r="H187" s="501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502" t="str">
        <f>IFERROR(AVERAGE(K187:K201),"-")</f>
        <v>-</v>
      </c>
      <c r="M187" s="215" t="e">
        <f>RANK(K187, K$187:$K$201)</f>
        <v>#DIV/0!</v>
      </c>
      <c r="N187" s="460"/>
      <c r="O187" s="460"/>
      <c r="P187" s="209"/>
      <c r="Q187" s="209"/>
      <c r="R187" s="214" t="e">
        <f t="shared" ref="R187:R200" si="228">Q187/P187</f>
        <v>#DIV/0!</v>
      </c>
      <c r="S187" s="211" t="e">
        <f>RANK(R187, R$187:R$201)</f>
        <v>#DIV/0!</v>
      </c>
      <c r="T187" s="501" t="e">
        <f>AVERAGE(R187:R201)</f>
        <v>#DIV/0!</v>
      </c>
      <c r="U187" s="209"/>
      <c r="V187" s="209"/>
      <c r="W187" s="214" t="e">
        <f t="shared" ref="W187:W200" si="229">V187/U187</f>
        <v>#DIV/0!</v>
      </c>
      <c r="X187" s="211" t="e">
        <f>RANK(W187, W$187:W$201)</f>
        <v>#DIV/0!</v>
      </c>
      <c r="Y187" s="501" t="e">
        <f>AVERAGE(W187:W201)</f>
        <v>#DIV/0!</v>
      </c>
      <c r="Z187" s="209"/>
      <c r="AA187" s="209"/>
      <c r="AB187" s="214" t="e">
        <f t="shared" ref="AB187:AB200" si="230">AA187/Z187</f>
        <v>#DIV/0!</v>
      </c>
      <c r="AC187" s="211" t="e">
        <f>RANK(AB187, AB$187:AB$201)</f>
        <v>#DIV/0!</v>
      </c>
      <c r="AD187" s="501" t="e">
        <f>AVERAGE(AB187:AB201)</f>
        <v>#DIV/0!</v>
      </c>
      <c r="AE187" s="209"/>
      <c r="AF187" s="209"/>
      <c r="AG187" s="214" t="e">
        <f t="shared" ref="AG187:AG200" si="231">AF187/AE187</f>
        <v>#DIV/0!</v>
      </c>
      <c r="AH187" s="211" t="e">
        <f>RANK(AG187, AG$187:AG$201)</f>
        <v>#DIV/0!</v>
      </c>
      <c r="AI187" s="501" t="e">
        <f>AVERAGE(AG187:AG201)</f>
        <v>#DIV/0!</v>
      </c>
      <c r="AJ187" s="209"/>
      <c r="AK187" s="209"/>
      <c r="AL187" s="214" t="e">
        <f t="shared" ref="AL187:AL200" si="232">AK187/AJ187</f>
        <v>#DIV/0!</v>
      </c>
      <c r="AM187" s="211" t="e">
        <f>RANK(AL187, AL$187:AL$201)</f>
        <v>#DIV/0!</v>
      </c>
      <c r="AN187" s="501" t="e">
        <f>AVERAGE(AL187:AL201)</f>
        <v>#DIV/0!</v>
      </c>
      <c r="AO187" s="209"/>
      <c r="AP187" s="209"/>
      <c r="AQ187" s="214" t="e">
        <f t="shared" ref="AQ187:AQ200" si="233">AP187/AO187</f>
        <v>#DIV/0!</v>
      </c>
      <c r="AR187" s="211" t="e">
        <f>RANK(AQ187, AQ$187:AQ$201)</f>
        <v>#DIV/0!</v>
      </c>
      <c r="AS187" s="501" t="e">
        <f>AVERAGE(AQ187:AQ201)</f>
        <v>#DIV/0!</v>
      </c>
      <c r="AT187" s="209"/>
      <c r="AU187" s="209"/>
      <c r="AV187" s="214" t="e">
        <f t="shared" ref="AV187:AV200" si="234">AU187/AT187</f>
        <v>#DIV/0!</v>
      </c>
      <c r="AW187" s="211" t="e">
        <f>RANK(AV187, AV$187:AV$201)</f>
        <v>#DIV/0!</v>
      </c>
      <c r="AX187" s="501" t="e">
        <f>AVERAGE(AV187:AV201)</f>
        <v>#DIV/0!</v>
      </c>
    </row>
    <row r="188" spans="2:50" ht="14.25" customHeight="1">
      <c r="B188" s="460"/>
      <c r="C188" s="209">
        <v>2</v>
      </c>
      <c r="D188" s="212"/>
      <c r="E188" s="209"/>
      <c r="F188" s="209"/>
      <c r="G188" s="214" t="e">
        <f t="shared" si="227"/>
        <v>#DIV/0!</v>
      </c>
      <c r="H188" s="501"/>
      <c r="I188" s="215" t="e">
        <f t="shared" ref="I188:K201" si="235">AVERAGE(P188,U188,Z188,AE188,AJ188,AO188,AT188)</f>
        <v>#DIV/0!</v>
      </c>
      <c r="J188" s="215" t="e">
        <f t="shared" si="235"/>
        <v>#DIV/0!</v>
      </c>
      <c r="K188" s="216" t="e">
        <f t="shared" si="235"/>
        <v>#DIV/0!</v>
      </c>
      <c r="L188" s="502"/>
      <c r="M188" s="215" t="e">
        <f>RANK(K188, K$187:$K$201)</f>
        <v>#DIV/0!</v>
      </c>
      <c r="N188" s="460"/>
      <c r="O188" s="460"/>
      <c r="P188" s="209"/>
      <c r="Q188" s="209"/>
      <c r="R188" s="214" t="e">
        <f t="shared" si="228"/>
        <v>#DIV/0!</v>
      </c>
      <c r="S188" s="211" t="e">
        <f t="shared" ref="S188:S200" si="236">RANK(R188, R$187:R$201)</f>
        <v>#DIV/0!</v>
      </c>
      <c r="T188" s="501"/>
      <c r="U188" s="209"/>
      <c r="V188" s="209"/>
      <c r="W188" s="214" t="e">
        <f t="shared" si="229"/>
        <v>#DIV/0!</v>
      </c>
      <c r="X188" s="211" t="e">
        <f t="shared" ref="X188:X200" si="237">RANK(W188, W$187:W$201)</f>
        <v>#DIV/0!</v>
      </c>
      <c r="Y188" s="501"/>
      <c r="Z188" s="209"/>
      <c r="AA188" s="209"/>
      <c r="AB188" s="214" t="e">
        <f t="shared" si="230"/>
        <v>#DIV/0!</v>
      </c>
      <c r="AC188" s="211" t="e">
        <f t="shared" ref="AC188:AC200" si="238">RANK(AB188, AB$187:AB$201)</f>
        <v>#DIV/0!</v>
      </c>
      <c r="AD188" s="501"/>
      <c r="AE188" s="209"/>
      <c r="AF188" s="209"/>
      <c r="AG188" s="214" t="e">
        <f t="shared" si="231"/>
        <v>#DIV/0!</v>
      </c>
      <c r="AH188" s="211" t="e">
        <f t="shared" ref="AH188:AH200" si="239">RANK(AG188, AG$187:AG$201)</f>
        <v>#DIV/0!</v>
      </c>
      <c r="AI188" s="501"/>
      <c r="AJ188" s="209"/>
      <c r="AK188" s="209"/>
      <c r="AL188" s="214" t="e">
        <f t="shared" si="232"/>
        <v>#DIV/0!</v>
      </c>
      <c r="AM188" s="211" t="e">
        <f t="shared" ref="AM188:AM200" si="240">RANK(AL188, AL$187:AL$201)</f>
        <v>#DIV/0!</v>
      </c>
      <c r="AN188" s="501"/>
      <c r="AO188" s="209"/>
      <c r="AP188" s="209"/>
      <c r="AQ188" s="214" t="e">
        <f t="shared" si="233"/>
        <v>#DIV/0!</v>
      </c>
      <c r="AR188" s="211" t="e">
        <f t="shared" ref="AR188:AR200" si="241">RANK(AQ188, AQ$187:AQ$201)</f>
        <v>#DIV/0!</v>
      </c>
      <c r="AS188" s="501"/>
      <c r="AT188" s="209"/>
      <c r="AU188" s="209"/>
      <c r="AV188" s="214" t="e">
        <f t="shared" si="234"/>
        <v>#DIV/0!</v>
      </c>
      <c r="AW188" s="211" t="e">
        <f t="shared" ref="AW188:AW200" si="242">RANK(AV188, AV$187:AV$201)</f>
        <v>#DIV/0!</v>
      </c>
      <c r="AX188" s="501"/>
    </row>
    <row r="189" spans="2:50" ht="14.25" customHeight="1">
      <c r="B189" s="460"/>
      <c r="C189" s="209">
        <v>3</v>
      </c>
      <c r="D189" s="212"/>
      <c r="E189" s="209"/>
      <c r="F189" s="209"/>
      <c r="G189" s="214" t="e">
        <f t="shared" si="227"/>
        <v>#DIV/0!</v>
      </c>
      <c r="H189" s="501"/>
      <c r="I189" s="215" t="e">
        <f t="shared" si="235"/>
        <v>#DIV/0!</v>
      </c>
      <c r="J189" s="215" t="e">
        <f t="shared" si="235"/>
        <v>#DIV/0!</v>
      </c>
      <c r="K189" s="216" t="e">
        <f t="shared" si="235"/>
        <v>#DIV/0!</v>
      </c>
      <c r="L189" s="502"/>
      <c r="M189" s="215" t="e">
        <f>RANK(K189, K$187:$K$201)</f>
        <v>#DIV/0!</v>
      </c>
      <c r="N189" s="460"/>
      <c r="O189" s="460"/>
      <c r="P189" s="209"/>
      <c r="Q189" s="209"/>
      <c r="R189" s="214" t="e">
        <f t="shared" si="228"/>
        <v>#DIV/0!</v>
      </c>
      <c r="S189" s="211" t="e">
        <f>RANK(R189, R$187:R$201)</f>
        <v>#DIV/0!</v>
      </c>
      <c r="T189" s="501"/>
      <c r="U189" s="209"/>
      <c r="V189" s="209"/>
      <c r="W189" s="214" t="e">
        <f t="shared" si="229"/>
        <v>#DIV/0!</v>
      </c>
      <c r="X189" s="211" t="e">
        <f>RANK(W189, W$187:W$201)</f>
        <v>#DIV/0!</v>
      </c>
      <c r="Y189" s="501"/>
      <c r="Z189" s="209"/>
      <c r="AA189" s="209"/>
      <c r="AB189" s="214" t="e">
        <f t="shared" si="230"/>
        <v>#DIV/0!</v>
      </c>
      <c r="AC189" s="211" t="e">
        <f t="shared" si="238"/>
        <v>#DIV/0!</v>
      </c>
      <c r="AD189" s="501"/>
      <c r="AE189" s="209"/>
      <c r="AF189" s="209"/>
      <c r="AG189" s="214" t="e">
        <f t="shared" si="231"/>
        <v>#DIV/0!</v>
      </c>
      <c r="AH189" s="211" t="e">
        <f t="shared" si="239"/>
        <v>#DIV/0!</v>
      </c>
      <c r="AI189" s="501"/>
      <c r="AJ189" s="209"/>
      <c r="AK189" s="209"/>
      <c r="AL189" s="214" t="e">
        <f t="shared" si="232"/>
        <v>#DIV/0!</v>
      </c>
      <c r="AM189" s="211" t="e">
        <f t="shared" si="240"/>
        <v>#DIV/0!</v>
      </c>
      <c r="AN189" s="501"/>
      <c r="AO189" s="209"/>
      <c r="AP189" s="209"/>
      <c r="AQ189" s="214" t="e">
        <f t="shared" si="233"/>
        <v>#DIV/0!</v>
      </c>
      <c r="AR189" s="211" t="e">
        <f t="shared" si="241"/>
        <v>#DIV/0!</v>
      </c>
      <c r="AS189" s="501"/>
      <c r="AT189" s="209"/>
      <c r="AU189" s="209"/>
      <c r="AV189" s="214" t="e">
        <f t="shared" si="234"/>
        <v>#DIV/0!</v>
      </c>
      <c r="AW189" s="211" t="e">
        <f t="shared" si="242"/>
        <v>#DIV/0!</v>
      </c>
      <c r="AX189" s="501"/>
    </row>
    <row r="190" spans="2:50" ht="14.25" customHeight="1">
      <c r="B190" s="460"/>
      <c r="C190" s="209">
        <v>4</v>
      </c>
      <c r="D190" s="212"/>
      <c r="E190" s="209"/>
      <c r="F190" s="209"/>
      <c r="G190" s="214" t="e">
        <f t="shared" si="227"/>
        <v>#DIV/0!</v>
      </c>
      <c r="H190" s="501"/>
      <c r="I190" s="215" t="e">
        <f t="shared" si="235"/>
        <v>#DIV/0!</v>
      </c>
      <c r="J190" s="215" t="e">
        <f t="shared" si="235"/>
        <v>#DIV/0!</v>
      </c>
      <c r="K190" s="216" t="e">
        <f t="shared" si="235"/>
        <v>#DIV/0!</v>
      </c>
      <c r="L190" s="502"/>
      <c r="M190" s="215" t="e">
        <f>RANK(K190, K$187:$K$201)</f>
        <v>#DIV/0!</v>
      </c>
      <c r="N190" s="460"/>
      <c r="O190" s="460"/>
      <c r="P190" s="209"/>
      <c r="Q190" s="209"/>
      <c r="R190" s="214" t="e">
        <f t="shared" si="228"/>
        <v>#DIV/0!</v>
      </c>
      <c r="S190" s="211" t="e">
        <f t="shared" si="236"/>
        <v>#DIV/0!</v>
      </c>
      <c r="T190" s="501"/>
      <c r="U190" s="209"/>
      <c r="V190" s="209"/>
      <c r="W190" s="214" t="e">
        <f t="shared" si="229"/>
        <v>#DIV/0!</v>
      </c>
      <c r="X190" s="211" t="e">
        <f t="shared" si="237"/>
        <v>#DIV/0!</v>
      </c>
      <c r="Y190" s="501"/>
      <c r="Z190" s="209"/>
      <c r="AA190" s="209"/>
      <c r="AB190" s="214" t="e">
        <f t="shared" si="230"/>
        <v>#DIV/0!</v>
      </c>
      <c r="AC190" s="211" t="e">
        <f t="shared" si="238"/>
        <v>#DIV/0!</v>
      </c>
      <c r="AD190" s="501"/>
      <c r="AE190" s="209"/>
      <c r="AF190" s="209"/>
      <c r="AG190" s="214" t="e">
        <f t="shared" si="231"/>
        <v>#DIV/0!</v>
      </c>
      <c r="AH190" s="211" t="e">
        <f t="shared" si="239"/>
        <v>#DIV/0!</v>
      </c>
      <c r="AI190" s="501"/>
      <c r="AJ190" s="209"/>
      <c r="AK190" s="209"/>
      <c r="AL190" s="214" t="e">
        <f t="shared" si="232"/>
        <v>#DIV/0!</v>
      </c>
      <c r="AM190" s="211" t="e">
        <f t="shared" si="240"/>
        <v>#DIV/0!</v>
      </c>
      <c r="AN190" s="501"/>
      <c r="AO190" s="209"/>
      <c r="AP190" s="209"/>
      <c r="AQ190" s="214" t="e">
        <f t="shared" si="233"/>
        <v>#DIV/0!</v>
      </c>
      <c r="AR190" s="211" t="e">
        <f t="shared" si="241"/>
        <v>#DIV/0!</v>
      </c>
      <c r="AS190" s="501"/>
      <c r="AT190" s="209"/>
      <c r="AU190" s="209"/>
      <c r="AV190" s="214" t="e">
        <f t="shared" si="234"/>
        <v>#DIV/0!</v>
      </c>
      <c r="AW190" s="211" t="e">
        <f t="shared" si="242"/>
        <v>#DIV/0!</v>
      </c>
      <c r="AX190" s="501"/>
    </row>
    <row r="191" spans="2:50" ht="14.25" customHeight="1">
      <c r="B191" s="460"/>
      <c r="C191" s="209">
        <v>5</v>
      </c>
      <c r="D191" s="212"/>
      <c r="E191" s="209"/>
      <c r="F191" s="209"/>
      <c r="G191" s="214" t="e">
        <f t="shared" si="227"/>
        <v>#DIV/0!</v>
      </c>
      <c r="H191" s="501"/>
      <c r="I191" s="215" t="e">
        <f t="shared" si="235"/>
        <v>#DIV/0!</v>
      </c>
      <c r="J191" s="215" t="e">
        <f t="shared" si="235"/>
        <v>#DIV/0!</v>
      </c>
      <c r="K191" s="216" t="e">
        <f t="shared" si="235"/>
        <v>#DIV/0!</v>
      </c>
      <c r="L191" s="502"/>
      <c r="M191" s="215" t="e">
        <f>RANK(K191, K$187:$K$201)</f>
        <v>#DIV/0!</v>
      </c>
      <c r="N191" s="460"/>
      <c r="O191" s="460"/>
      <c r="P191" s="209"/>
      <c r="Q191" s="209"/>
      <c r="R191" s="214" t="e">
        <f t="shared" si="228"/>
        <v>#DIV/0!</v>
      </c>
      <c r="S191" s="211" t="e">
        <f t="shared" si="236"/>
        <v>#DIV/0!</v>
      </c>
      <c r="T191" s="501"/>
      <c r="U191" s="209"/>
      <c r="V191" s="209"/>
      <c r="W191" s="214" t="e">
        <f t="shared" si="229"/>
        <v>#DIV/0!</v>
      </c>
      <c r="X191" s="211" t="e">
        <f t="shared" si="237"/>
        <v>#DIV/0!</v>
      </c>
      <c r="Y191" s="501"/>
      <c r="Z191" s="209"/>
      <c r="AA191" s="209"/>
      <c r="AB191" s="214" t="e">
        <f t="shared" si="230"/>
        <v>#DIV/0!</v>
      </c>
      <c r="AC191" s="211" t="e">
        <f t="shared" si="238"/>
        <v>#DIV/0!</v>
      </c>
      <c r="AD191" s="501"/>
      <c r="AE191" s="209"/>
      <c r="AF191" s="209"/>
      <c r="AG191" s="214" t="e">
        <f t="shared" si="231"/>
        <v>#DIV/0!</v>
      </c>
      <c r="AH191" s="211" t="e">
        <f t="shared" si="239"/>
        <v>#DIV/0!</v>
      </c>
      <c r="AI191" s="501"/>
      <c r="AJ191" s="209"/>
      <c r="AK191" s="209"/>
      <c r="AL191" s="214" t="e">
        <f t="shared" si="232"/>
        <v>#DIV/0!</v>
      </c>
      <c r="AM191" s="211" t="e">
        <f t="shared" si="240"/>
        <v>#DIV/0!</v>
      </c>
      <c r="AN191" s="501"/>
      <c r="AO191" s="209"/>
      <c r="AP191" s="209"/>
      <c r="AQ191" s="214" t="e">
        <f t="shared" si="233"/>
        <v>#DIV/0!</v>
      </c>
      <c r="AR191" s="211" t="e">
        <f t="shared" si="241"/>
        <v>#DIV/0!</v>
      </c>
      <c r="AS191" s="501"/>
      <c r="AT191" s="209"/>
      <c r="AU191" s="209"/>
      <c r="AV191" s="214" t="e">
        <f t="shared" si="234"/>
        <v>#DIV/0!</v>
      </c>
      <c r="AW191" s="211" t="e">
        <f t="shared" si="242"/>
        <v>#DIV/0!</v>
      </c>
      <c r="AX191" s="501"/>
    </row>
    <row r="192" spans="2:50" ht="14.25" customHeight="1">
      <c r="B192" s="460"/>
      <c r="C192" s="209">
        <v>6</v>
      </c>
      <c r="D192" s="212"/>
      <c r="E192" s="209"/>
      <c r="F192" s="209"/>
      <c r="G192" s="214" t="e">
        <f t="shared" si="227"/>
        <v>#DIV/0!</v>
      </c>
      <c r="H192" s="501"/>
      <c r="I192" s="215" t="e">
        <f t="shared" si="235"/>
        <v>#DIV/0!</v>
      </c>
      <c r="J192" s="215" t="e">
        <f t="shared" si="235"/>
        <v>#DIV/0!</v>
      </c>
      <c r="K192" s="216" t="e">
        <f t="shared" si="235"/>
        <v>#DIV/0!</v>
      </c>
      <c r="L192" s="502"/>
      <c r="M192" s="215" t="e">
        <f>RANK(K192, K$187:$K$201)</f>
        <v>#DIV/0!</v>
      </c>
      <c r="N192" s="460"/>
      <c r="O192" s="460"/>
      <c r="P192" s="209"/>
      <c r="Q192" s="209"/>
      <c r="R192" s="214" t="e">
        <f t="shared" si="228"/>
        <v>#DIV/0!</v>
      </c>
      <c r="S192" s="211" t="e">
        <f t="shared" si="236"/>
        <v>#DIV/0!</v>
      </c>
      <c r="T192" s="501"/>
      <c r="U192" s="209"/>
      <c r="V192" s="209"/>
      <c r="W192" s="214" t="e">
        <f t="shared" si="229"/>
        <v>#DIV/0!</v>
      </c>
      <c r="X192" s="211" t="e">
        <f t="shared" si="237"/>
        <v>#DIV/0!</v>
      </c>
      <c r="Y192" s="501"/>
      <c r="Z192" s="209"/>
      <c r="AA192" s="209"/>
      <c r="AB192" s="214" t="e">
        <f t="shared" si="230"/>
        <v>#DIV/0!</v>
      </c>
      <c r="AC192" s="211" t="e">
        <f t="shared" si="238"/>
        <v>#DIV/0!</v>
      </c>
      <c r="AD192" s="501"/>
      <c r="AE192" s="209"/>
      <c r="AF192" s="209"/>
      <c r="AG192" s="214" t="e">
        <f t="shared" si="231"/>
        <v>#DIV/0!</v>
      </c>
      <c r="AH192" s="211" t="e">
        <f t="shared" si="239"/>
        <v>#DIV/0!</v>
      </c>
      <c r="AI192" s="501"/>
      <c r="AJ192" s="209"/>
      <c r="AK192" s="209"/>
      <c r="AL192" s="214" t="e">
        <f t="shared" si="232"/>
        <v>#DIV/0!</v>
      </c>
      <c r="AM192" s="211" t="e">
        <f t="shared" si="240"/>
        <v>#DIV/0!</v>
      </c>
      <c r="AN192" s="501"/>
      <c r="AO192" s="209"/>
      <c r="AP192" s="209"/>
      <c r="AQ192" s="214" t="e">
        <f t="shared" si="233"/>
        <v>#DIV/0!</v>
      </c>
      <c r="AR192" s="211" t="e">
        <f t="shared" si="241"/>
        <v>#DIV/0!</v>
      </c>
      <c r="AS192" s="501"/>
      <c r="AT192" s="209"/>
      <c r="AU192" s="209"/>
      <c r="AV192" s="214" t="e">
        <f t="shared" si="234"/>
        <v>#DIV/0!</v>
      </c>
      <c r="AW192" s="211" t="e">
        <f t="shared" si="242"/>
        <v>#DIV/0!</v>
      </c>
      <c r="AX192" s="501"/>
    </row>
    <row r="193" spans="2:50" ht="14.25" customHeight="1">
      <c r="B193" s="460"/>
      <c r="C193" s="209">
        <v>7</v>
      </c>
      <c r="D193" s="212"/>
      <c r="E193" s="209"/>
      <c r="F193" s="209"/>
      <c r="G193" s="214" t="e">
        <f t="shared" si="227"/>
        <v>#DIV/0!</v>
      </c>
      <c r="H193" s="501"/>
      <c r="I193" s="215" t="e">
        <f t="shared" si="235"/>
        <v>#DIV/0!</v>
      </c>
      <c r="J193" s="215" t="e">
        <f t="shared" si="235"/>
        <v>#DIV/0!</v>
      </c>
      <c r="K193" s="216" t="e">
        <f t="shared" si="235"/>
        <v>#DIV/0!</v>
      </c>
      <c r="L193" s="502"/>
      <c r="M193" s="215" t="e">
        <f>RANK(K193, K$187:$K$201)</f>
        <v>#DIV/0!</v>
      </c>
      <c r="N193" s="460"/>
      <c r="O193" s="460"/>
      <c r="P193" s="209"/>
      <c r="Q193" s="209"/>
      <c r="R193" s="214" t="e">
        <f t="shared" si="228"/>
        <v>#DIV/0!</v>
      </c>
      <c r="S193" s="211" t="e">
        <f t="shared" si="236"/>
        <v>#DIV/0!</v>
      </c>
      <c r="T193" s="501"/>
      <c r="U193" s="209"/>
      <c r="V193" s="209"/>
      <c r="W193" s="214" t="e">
        <f t="shared" si="229"/>
        <v>#DIV/0!</v>
      </c>
      <c r="X193" s="211" t="e">
        <f t="shared" si="237"/>
        <v>#DIV/0!</v>
      </c>
      <c r="Y193" s="501"/>
      <c r="Z193" s="209"/>
      <c r="AA193" s="209"/>
      <c r="AB193" s="214" t="e">
        <f t="shared" si="230"/>
        <v>#DIV/0!</v>
      </c>
      <c r="AC193" s="211" t="e">
        <f t="shared" si="238"/>
        <v>#DIV/0!</v>
      </c>
      <c r="AD193" s="501"/>
      <c r="AE193" s="209"/>
      <c r="AF193" s="209"/>
      <c r="AG193" s="214" t="e">
        <f t="shared" si="231"/>
        <v>#DIV/0!</v>
      </c>
      <c r="AH193" s="211" t="e">
        <f t="shared" si="239"/>
        <v>#DIV/0!</v>
      </c>
      <c r="AI193" s="501"/>
      <c r="AJ193" s="209"/>
      <c r="AK193" s="209"/>
      <c r="AL193" s="214" t="e">
        <f t="shared" si="232"/>
        <v>#DIV/0!</v>
      </c>
      <c r="AM193" s="211" t="e">
        <f t="shared" si="240"/>
        <v>#DIV/0!</v>
      </c>
      <c r="AN193" s="501"/>
      <c r="AO193" s="209"/>
      <c r="AP193" s="209"/>
      <c r="AQ193" s="214" t="e">
        <f t="shared" si="233"/>
        <v>#DIV/0!</v>
      </c>
      <c r="AR193" s="211" t="e">
        <f t="shared" si="241"/>
        <v>#DIV/0!</v>
      </c>
      <c r="AS193" s="501"/>
      <c r="AT193" s="209"/>
      <c r="AU193" s="209"/>
      <c r="AV193" s="214" t="e">
        <f t="shared" si="234"/>
        <v>#DIV/0!</v>
      </c>
      <c r="AW193" s="211" t="e">
        <f t="shared" si="242"/>
        <v>#DIV/0!</v>
      </c>
      <c r="AX193" s="501"/>
    </row>
    <row r="194" spans="2:50" ht="14.25" customHeight="1">
      <c r="B194" s="460"/>
      <c r="C194" s="209">
        <v>8</v>
      </c>
      <c r="D194" s="212"/>
      <c r="E194" s="209"/>
      <c r="F194" s="209"/>
      <c r="G194" s="214" t="e">
        <f t="shared" si="227"/>
        <v>#DIV/0!</v>
      </c>
      <c r="H194" s="501"/>
      <c r="I194" s="215" t="e">
        <f t="shared" si="235"/>
        <v>#DIV/0!</v>
      </c>
      <c r="J194" s="215" t="e">
        <f t="shared" si="235"/>
        <v>#DIV/0!</v>
      </c>
      <c r="K194" s="216" t="e">
        <f t="shared" si="235"/>
        <v>#DIV/0!</v>
      </c>
      <c r="L194" s="502"/>
      <c r="M194" s="215" t="e">
        <f>RANK(K194, K$187:$K$201)</f>
        <v>#DIV/0!</v>
      </c>
      <c r="N194" s="460"/>
      <c r="O194" s="460"/>
      <c r="P194" s="209"/>
      <c r="Q194" s="209"/>
      <c r="R194" s="214" t="e">
        <f t="shared" si="228"/>
        <v>#DIV/0!</v>
      </c>
      <c r="S194" s="211" t="e">
        <f t="shared" si="236"/>
        <v>#DIV/0!</v>
      </c>
      <c r="T194" s="501"/>
      <c r="U194" s="209"/>
      <c r="V194" s="209"/>
      <c r="W194" s="214" t="e">
        <f t="shared" si="229"/>
        <v>#DIV/0!</v>
      </c>
      <c r="X194" s="211" t="e">
        <f t="shared" si="237"/>
        <v>#DIV/0!</v>
      </c>
      <c r="Y194" s="501"/>
      <c r="Z194" s="209"/>
      <c r="AA194" s="209"/>
      <c r="AB194" s="214" t="e">
        <f t="shared" si="230"/>
        <v>#DIV/0!</v>
      </c>
      <c r="AC194" s="211" t="e">
        <f t="shared" si="238"/>
        <v>#DIV/0!</v>
      </c>
      <c r="AD194" s="501"/>
      <c r="AE194" s="209"/>
      <c r="AF194" s="209"/>
      <c r="AG194" s="214" t="e">
        <f t="shared" si="231"/>
        <v>#DIV/0!</v>
      </c>
      <c r="AH194" s="211" t="e">
        <f t="shared" si="239"/>
        <v>#DIV/0!</v>
      </c>
      <c r="AI194" s="501"/>
      <c r="AJ194" s="209"/>
      <c r="AK194" s="209"/>
      <c r="AL194" s="214" t="e">
        <f t="shared" si="232"/>
        <v>#DIV/0!</v>
      </c>
      <c r="AM194" s="211" t="e">
        <f t="shared" si="240"/>
        <v>#DIV/0!</v>
      </c>
      <c r="AN194" s="501"/>
      <c r="AO194" s="209"/>
      <c r="AP194" s="209"/>
      <c r="AQ194" s="214" t="e">
        <f t="shared" si="233"/>
        <v>#DIV/0!</v>
      </c>
      <c r="AR194" s="211" t="e">
        <f t="shared" si="241"/>
        <v>#DIV/0!</v>
      </c>
      <c r="AS194" s="501"/>
      <c r="AT194" s="209"/>
      <c r="AU194" s="209"/>
      <c r="AV194" s="214" t="e">
        <f t="shared" si="234"/>
        <v>#DIV/0!</v>
      </c>
      <c r="AW194" s="211" t="e">
        <f t="shared" si="242"/>
        <v>#DIV/0!</v>
      </c>
      <c r="AX194" s="501"/>
    </row>
    <row r="195" spans="2:50" ht="14.25" customHeight="1">
      <c r="B195" s="460"/>
      <c r="C195" s="209">
        <v>9</v>
      </c>
      <c r="D195" s="212"/>
      <c r="E195" s="209"/>
      <c r="F195" s="209"/>
      <c r="G195" s="214" t="e">
        <f t="shared" si="227"/>
        <v>#DIV/0!</v>
      </c>
      <c r="H195" s="501"/>
      <c r="I195" s="215" t="e">
        <f t="shared" si="235"/>
        <v>#DIV/0!</v>
      </c>
      <c r="J195" s="215" t="e">
        <f t="shared" si="235"/>
        <v>#DIV/0!</v>
      </c>
      <c r="K195" s="216" t="e">
        <f t="shared" si="235"/>
        <v>#DIV/0!</v>
      </c>
      <c r="L195" s="502"/>
      <c r="M195" s="215" t="e">
        <f>RANK(K195, K$187:$K$201)</f>
        <v>#DIV/0!</v>
      </c>
      <c r="N195" s="460"/>
      <c r="O195" s="460"/>
      <c r="P195" s="209"/>
      <c r="Q195" s="209"/>
      <c r="R195" s="214" t="e">
        <f t="shared" si="228"/>
        <v>#DIV/0!</v>
      </c>
      <c r="S195" s="211" t="e">
        <f t="shared" si="236"/>
        <v>#DIV/0!</v>
      </c>
      <c r="T195" s="501"/>
      <c r="U195" s="209"/>
      <c r="V195" s="209"/>
      <c r="W195" s="214" t="e">
        <f t="shared" si="229"/>
        <v>#DIV/0!</v>
      </c>
      <c r="X195" s="211" t="e">
        <f t="shared" si="237"/>
        <v>#DIV/0!</v>
      </c>
      <c r="Y195" s="501"/>
      <c r="Z195" s="209"/>
      <c r="AA195" s="209"/>
      <c r="AB195" s="214" t="e">
        <f t="shared" si="230"/>
        <v>#DIV/0!</v>
      </c>
      <c r="AC195" s="211" t="e">
        <f t="shared" si="238"/>
        <v>#DIV/0!</v>
      </c>
      <c r="AD195" s="501"/>
      <c r="AE195" s="209"/>
      <c r="AF195" s="209"/>
      <c r="AG195" s="214" t="e">
        <f t="shared" si="231"/>
        <v>#DIV/0!</v>
      </c>
      <c r="AH195" s="211" t="e">
        <f t="shared" si="239"/>
        <v>#DIV/0!</v>
      </c>
      <c r="AI195" s="501"/>
      <c r="AJ195" s="209"/>
      <c r="AK195" s="209"/>
      <c r="AL195" s="214" t="e">
        <f t="shared" si="232"/>
        <v>#DIV/0!</v>
      </c>
      <c r="AM195" s="211" t="e">
        <f t="shared" si="240"/>
        <v>#DIV/0!</v>
      </c>
      <c r="AN195" s="501"/>
      <c r="AO195" s="209"/>
      <c r="AP195" s="209"/>
      <c r="AQ195" s="214" t="e">
        <f t="shared" si="233"/>
        <v>#DIV/0!</v>
      </c>
      <c r="AR195" s="211" t="e">
        <f t="shared" si="241"/>
        <v>#DIV/0!</v>
      </c>
      <c r="AS195" s="501"/>
      <c r="AT195" s="209"/>
      <c r="AU195" s="209"/>
      <c r="AV195" s="214" t="e">
        <f t="shared" si="234"/>
        <v>#DIV/0!</v>
      </c>
      <c r="AW195" s="211" t="e">
        <f t="shared" si="242"/>
        <v>#DIV/0!</v>
      </c>
      <c r="AX195" s="501"/>
    </row>
    <row r="196" spans="2:50" ht="14.25" customHeight="1">
      <c r="B196" s="460"/>
      <c r="C196" s="209">
        <v>10</v>
      </c>
      <c r="D196" s="212"/>
      <c r="E196" s="209"/>
      <c r="F196" s="209"/>
      <c r="G196" s="214" t="e">
        <f t="shared" si="227"/>
        <v>#DIV/0!</v>
      </c>
      <c r="H196" s="501"/>
      <c r="I196" s="215" t="e">
        <f t="shared" si="235"/>
        <v>#DIV/0!</v>
      </c>
      <c r="J196" s="215" t="e">
        <f t="shared" si="235"/>
        <v>#DIV/0!</v>
      </c>
      <c r="K196" s="216" t="e">
        <f t="shared" si="235"/>
        <v>#DIV/0!</v>
      </c>
      <c r="L196" s="502"/>
      <c r="M196" s="215" t="e">
        <f>RANK(K196, K$187:$K$201)</f>
        <v>#DIV/0!</v>
      </c>
      <c r="N196" s="460"/>
      <c r="O196" s="460"/>
      <c r="P196" s="209"/>
      <c r="Q196" s="209"/>
      <c r="R196" s="214" t="e">
        <f t="shared" si="228"/>
        <v>#DIV/0!</v>
      </c>
      <c r="S196" s="211" t="e">
        <f t="shared" si="236"/>
        <v>#DIV/0!</v>
      </c>
      <c r="T196" s="501"/>
      <c r="U196" s="209"/>
      <c r="V196" s="209"/>
      <c r="W196" s="214" t="e">
        <f t="shared" si="229"/>
        <v>#DIV/0!</v>
      </c>
      <c r="X196" s="211" t="e">
        <f t="shared" si="237"/>
        <v>#DIV/0!</v>
      </c>
      <c r="Y196" s="501"/>
      <c r="Z196" s="209"/>
      <c r="AA196" s="209"/>
      <c r="AB196" s="214" t="e">
        <f t="shared" si="230"/>
        <v>#DIV/0!</v>
      </c>
      <c r="AC196" s="211" t="e">
        <f t="shared" si="238"/>
        <v>#DIV/0!</v>
      </c>
      <c r="AD196" s="501"/>
      <c r="AE196" s="209"/>
      <c r="AF196" s="209"/>
      <c r="AG196" s="214" t="e">
        <f t="shared" si="231"/>
        <v>#DIV/0!</v>
      </c>
      <c r="AH196" s="211" t="e">
        <f t="shared" si="239"/>
        <v>#DIV/0!</v>
      </c>
      <c r="AI196" s="501"/>
      <c r="AJ196" s="209"/>
      <c r="AK196" s="209"/>
      <c r="AL196" s="214" t="e">
        <f t="shared" si="232"/>
        <v>#DIV/0!</v>
      </c>
      <c r="AM196" s="211" t="e">
        <f t="shared" si="240"/>
        <v>#DIV/0!</v>
      </c>
      <c r="AN196" s="501"/>
      <c r="AO196" s="209"/>
      <c r="AP196" s="209"/>
      <c r="AQ196" s="214" t="e">
        <f t="shared" si="233"/>
        <v>#DIV/0!</v>
      </c>
      <c r="AR196" s="211" t="e">
        <f t="shared" si="241"/>
        <v>#DIV/0!</v>
      </c>
      <c r="AS196" s="501"/>
      <c r="AT196" s="209"/>
      <c r="AU196" s="209"/>
      <c r="AV196" s="214" t="e">
        <f t="shared" si="234"/>
        <v>#DIV/0!</v>
      </c>
      <c r="AW196" s="211" t="e">
        <f t="shared" si="242"/>
        <v>#DIV/0!</v>
      </c>
      <c r="AX196" s="501"/>
    </row>
    <row r="197" spans="2:50" ht="14.25" customHeight="1">
      <c r="B197" s="460"/>
      <c r="C197" s="209">
        <v>11</v>
      </c>
      <c r="D197" s="212"/>
      <c r="E197" s="209"/>
      <c r="F197" s="209"/>
      <c r="G197" s="214" t="e">
        <f t="shared" si="227"/>
        <v>#DIV/0!</v>
      </c>
      <c r="H197" s="501"/>
      <c r="I197" s="215" t="e">
        <f t="shared" si="235"/>
        <v>#DIV/0!</v>
      </c>
      <c r="J197" s="215" t="e">
        <f t="shared" si="235"/>
        <v>#DIV/0!</v>
      </c>
      <c r="K197" s="216" t="e">
        <f t="shared" si="235"/>
        <v>#DIV/0!</v>
      </c>
      <c r="L197" s="502"/>
      <c r="M197" s="215" t="e">
        <f>RANK(K197, K$187:$K$201)</f>
        <v>#DIV/0!</v>
      </c>
      <c r="N197" s="460"/>
      <c r="O197" s="460"/>
      <c r="P197" s="209"/>
      <c r="Q197" s="209"/>
      <c r="R197" s="214" t="e">
        <f t="shared" si="228"/>
        <v>#DIV/0!</v>
      </c>
      <c r="S197" s="211" t="e">
        <f t="shared" si="236"/>
        <v>#DIV/0!</v>
      </c>
      <c r="T197" s="501"/>
      <c r="U197" s="209"/>
      <c r="V197" s="209"/>
      <c r="W197" s="214" t="e">
        <f t="shared" si="229"/>
        <v>#DIV/0!</v>
      </c>
      <c r="X197" s="211" t="e">
        <f t="shared" si="237"/>
        <v>#DIV/0!</v>
      </c>
      <c r="Y197" s="501"/>
      <c r="Z197" s="209"/>
      <c r="AA197" s="209"/>
      <c r="AB197" s="214" t="e">
        <f t="shared" si="230"/>
        <v>#DIV/0!</v>
      </c>
      <c r="AC197" s="211" t="e">
        <f t="shared" si="238"/>
        <v>#DIV/0!</v>
      </c>
      <c r="AD197" s="501"/>
      <c r="AE197" s="209"/>
      <c r="AF197" s="209"/>
      <c r="AG197" s="214" t="e">
        <f t="shared" si="231"/>
        <v>#DIV/0!</v>
      </c>
      <c r="AH197" s="211" t="e">
        <f t="shared" si="239"/>
        <v>#DIV/0!</v>
      </c>
      <c r="AI197" s="501"/>
      <c r="AJ197" s="209"/>
      <c r="AK197" s="209"/>
      <c r="AL197" s="214" t="e">
        <f t="shared" si="232"/>
        <v>#DIV/0!</v>
      </c>
      <c r="AM197" s="211" t="e">
        <f t="shared" si="240"/>
        <v>#DIV/0!</v>
      </c>
      <c r="AN197" s="501"/>
      <c r="AO197" s="209"/>
      <c r="AP197" s="209"/>
      <c r="AQ197" s="214" t="e">
        <f t="shared" si="233"/>
        <v>#DIV/0!</v>
      </c>
      <c r="AR197" s="211" t="e">
        <f t="shared" si="241"/>
        <v>#DIV/0!</v>
      </c>
      <c r="AS197" s="501"/>
      <c r="AT197" s="209"/>
      <c r="AU197" s="209"/>
      <c r="AV197" s="214" t="e">
        <f t="shared" si="234"/>
        <v>#DIV/0!</v>
      </c>
      <c r="AW197" s="211" t="e">
        <f t="shared" si="242"/>
        <v>#DIV/0!</v>
      </c>
      <c r="AX197" s="501"/>
    </row>
    <row r="198" spans="2:50" ht="14.25" customHeight="1">
      <c r="B198" s="460"/>
      <c r="C198" s="209">
        <v>12</v>
      </c>
      <c r="D198" s="212"/>
      <c r="E198" s="209"/>
      <c r="F198" s="209"/>
      <c r="G198" s="214" t="e">
        <f t="shared" si="227"/>
        <v>#DIV/0!</v>
      </c>
      <c r="H198" s="501"/>
      <c r="I198" s="215" t="e">
        <f t="shared" si="235"/>
        <v>#DIV/0!</v>
      </c>
      <c r="J198" s="215" t="e">
        <f t="shared" si="235"/>
        <v>#DIV/0!</v>
      </c>
      <c r="K198" s="216" t="e">
        <f t="shared" si="235"/>
        <v>#DIV/0!</v>
      </c>
      <c r="L198" s="502"/>
      <c r="M198" s="215" t="e">
        <f>RANK(K198, K$187:$K$201)</f>
        <v>#DIV/0!</v>
      </c>
      <c r="N198" s="460"/>
      <c r="O198" s="460"/>
      <c r="P198" s="209"/>
      <c r="Q198" s="209"/>
      <c r="R198" s="214" t="e">
        <f t="shared" si="228"/>
        <v>#DIV/0!</v>
      </c>
      <c r="S198" s="211" t="e">
        <f t="shared" si="236"/>
        <v>#DIV/0!</v>
      </c>
      <c r="T198" s="501"/>
      <c r="U198" s="209"/>
      <c r="V198" s="209"/>
      <c r="W198" s="214" t="e">
        <f t="shared" si="229"/>
        <v>#DIV/0!</v>
      </c>
      <c r="X198" s="211" t="e">
        <f t="shared" si="237"/>
        <v>#DIV/0!</v>
      </c>
      <c r="Y198" s="501"/>
      <c r="Z198" s="209"/>
      <c r="AA198" s="209"/>
      <c r="AB198" s="214" t="e">
        <f t="shared" si="230"/>
        <v>#DIV/0!</v>
      </c>
      <c r="AC198" s="211" t="e">
        <f t="shared" si="238"/>
        <v>#DIV/0!</v>
      </c>
      <c r="AD198" s="501"/>
      <c r="AE198" s="209"/>
      <c r="AF198" s="209"/>
      <c r="AG198" s="214" t="e">
        <f t="shared" si="231"/>
        <v>#DIV/0!</v>
      </c>
      <c r="AH198" s="211" t="e">
        <f t="shared" si="239"/>
        <v>#DIV/0!</v>
      </c>
      <c r="AI198" s="501"/>
      <c r="AJ198" s="209"/>
      <c r="AK198" s="209"/>
      <c r="AL198" s="214" t="e">
        <f t="shared" si="232"/>
        <v>#DIV/0!</v>
      </c>
      <c r="AM198" s="211" t="e">
        <f t="shared" si="240"/>
        <v>#DIV/0!</v>
      </c>
      <c r="AN198" s="501"/>
      <c r="AO198" s="209"/>
      <c r="AP198" s="209"/>
      <c r="AQ198" s="214" t="e">
        <f t="shared" si="233"/>
        <v>#DIV/0!</v>
      </c>
      <c r="AR198" s="211" t="e">
        <f t="shared" si="241"/>
        <v>#DIV/0!</v>
      </c>
      <c r="AS198" s="501"/>
      <c r="AT198" s="209"/>
      <c r="AU198" s="209"/>
      <c r="AV198" s="214" t="e">
        <f t="shared" si="234"/>
        <v>#DIV/0!</v>
      </c>
      <c r="AW198" s="211" t="e">
        <f t="shared" si="242"/>
        <v>#DIV/0!</v>
      </c>
      <c r="AX198" s="501"/>
    </row>
    <row r="199" spans="2:50" ht="14.25" customHeight="1">
      <c r="B199" s="460"/>
      <c r="C199" s="209">
        <v>13</v>
      </c>
      <c r="D199" s="212"/>
      <c r="E199" s="209"/>
      <c r="F199" s="209"/>
      <c r="G199" s="214" t="e">
        <f t="shared" si="227"/>
        <v>#DIV/0!</v>
      </c>
      <c r="H199" s="501"/>
      <c r="I199" s="215" t="e">
        <f t="shared" si="235"/>
        <v>#DIV/0!</v>
      </c>
      <c r="J199" s="215" t="e">
        <f t="shared" si="235"/>
        <v>#DIV/0!</v>
      </c>
      <c r="K199" s="216" t="e">
        <f t="shared" si="235"/>
        <v>#DIV/0!</v>
      </c>
      <c r="L199" s="502"/>
      <c r="M199" s="215" t="e">
        <f>RANK(K199, K$187:$K$201)</f>
        <v>#DIV/0!</v>
      </c>
      <c r="N199" s="460"/>
      <c r="O199" s="460"/>
      <c r="P199" s="209"/>
      <c r="Q199" s="209"/>
      <c r="R199" s="214" t="e">
        <f t="shared" si="228"/>
        <v>#DIV/0!</v>
      </c>
      <c r="S199" s="211" t="e">
        <f t="shared" si="236"/>
        <v>#DIV/0!</v>
      </c>
      <c r="T199" s="501"/>
      <c r="U199" s="209"/>
      <c r="V199" s="209"/>
      <c r="W199" s="214" t="e">
        <f t="shared" si="229"/>
        <v>#DIV/0!</v>
      </c>
      <c r="X199" s="211" t="e">
        <f t="shared" si="237"/>
        <v>#DIV/0!</v>
      </c>
      <c r="Y199" s="501"/>
      <c r="Z199" s="209"/>
      <c r="AA199" s="209"/>
      <c r="AB199" s="214" t="e">
        <f t="shared" si="230"/>
        <v>#DIV/0!</v>
      </c>
      <c r="AC199" s="211" t="e">
        <f t="shared" si="238"/>
        <v>#DIV/0!</v>
      </c>
      <c r="AD199" s="501"/>
      <c r="AE199" s="209"/>
      <c r="AF199" s="209"/>
      <c r="AG199" s="214" t="e">
        <f t="shared" si="231"/>
        <v>#DIV/0!</v>
      </c>
      <c r="AH199" s="211" t="e">
        <f t="shared" si="239"/>
        <v>#DIV/0!</v>
      </c>
      <c r="AI199" s="501"/>
      <c r="AJ199" s="209"/>
      <c r="AK199" s="209"/>
      <c r="AL199" s="214" t="e">
        <f t="shared" si="232"/>
        <v>#DIV/0!</v>
      </c>
      <c r="AM199" s="211" t="e">
        <f t="shared" si="240"/>
        <v>#DIV/0!</v>
      </c>
      <c r="AN199" s="501"/>
      <c r="AO199" s="209"/>
      <c r="AP199" s="209"/>
      <c r="AQ199" s="214" t="e">
        <f t="shared" si="233"/>
        <v>#DIV/0!</v>
      </c>
      <c r="AR199" s="211" t="e">
        <f t="shared" si="241"/>
        <v>#DIV/0!</v>
      </c>
      <c r="AS199" s="501"/>
      <c r="AT199" s="209"/>
      <c r="AU199" s="209"/>
      <c r="AV199" s="214" t="e">
        <f t="shared" si="234"/>
        <v>#DIV/0!</v>
      </c>
      <c r="AW199" s="211" t="e">
        <f t="shared" si="242"/>
        <v>#DIV/0!</v>
      </c>
      <c r="AX199" s="501"/>
    </row>
    <row r="200" spans="2:50" ht="14.25" customHeight="1">
      <c r="B200" s="460"/>
      <c r="C200" s="209">
        <v>14</v>
      </c>
      <c r="D200" s="212"/>
      <c r="E200" s="209"/>
      <c r="F200" s="209"/>
      <c r="G200" s="214" t="e">
        <f t="shared" si="227"/>
        <v>#DIV/0!</v>
      </c>
      <c r="H200" s="501"/>
      <c r="I200" s="215" t="e">
        <f t="shared" si="235"/>
        <v>#DIV/0!</v>
      </c>
      <c r="J200" s="215" t="e">
        <f t="shared" si="235"/>
        <v>#DIV/0!</v>
      </c>
      <c r="K200" s="216" t="e">
        <f t="shared" si="235"/>
        <v>#DIV/0!</v>
      </c>
      <c r="L200" s="502"/>
      <c r="M200" s="215" t="e">
        <f>RANK(K200, K$187:$K$201)</f>
        <v>#DIV/0!</v>
      </c>
      <c r="N200" s="460"/>
      <c r="O200" s="460"/>
      <c r="P200" s="209"/>
      <c r="Q200" s="209"/>
      <c r="R200" s="214" t="e">
        <f t="shared" si="228"/>
        <v>#DIV/0!</v>
      </c>
      <c r="S200" s="211" t="e">
        <f t="shared" si="236"/>
        <v>#DIV/0!</v>
      </c>
      <c r="T200" s="501"/>
      <c r="U200" s="209"/>
      <c r="V200" s="209"/>
      <c r="W200" s="214" t="e">
        <f t="shared" si="229"/>
        <v>#DIV/0!</v>
      </c>
      <c r="X200" s="211" t="e">
        <f t="shared" si="237"/>
        <v>#DIV/0!</v>
      </c>
      <c r="Y200" s="501"/>
      <c r="Z200" s="209"/>
      <c r="AA200" s="209"/>
      <c r="AB200" s="214" t="e">
        <f t="shared" si="230"/>
        <v>#DIV/0!</v>
      </c>
      <c r="AC200" s="211" t="e">
        <f t="shared" si="238"/>
        <v>#DIV/0!</v>
      </c>
      <c r="AD200" s="501"/>
      <c r="AE200" s="209"/>
      <c r="AF200" s="209"/>
      <c r="AG200" s="214" t="e">
        <f t="shared" si="231"/>
        <v>#DIV/0!</v>
      </c>
      <c r="AH200" s="211" t="e">
        <f t="shared" si="239"/>
        <v>#DIV/0!</v>
      </c>
      <c r="AI200" s="501"/>
      <c r="AJ200" s="209"/>
      <c r="AK200" s="209"/>
      <c r="AL200" s="214" t="e">
        <f t="shared" si="232"/>
        <v>#DIV/0!</v>
      </c>
      <c r="AM200" s="211" t="e">
        <f t="shared" si="240"/>
        <v>#DIV/0!</v>
      </c>
      <c r="AN200" s="501"/>
      <c r="AO200" s="209"/>
      <c r="AP200" s="209"/>
      <c r="AQ200" s="214" t="e">
        <f t="shared" si="233"/>
        <v>#DIV/0!</v>
      </c>
      <c r="AR200" s="211" t="e">
        <f t="shared" si="241"/>
        <v>#DIV/0!</v>
      </c>
      <c r="AS200" s="501"/>
      <c r="AT200" s="209"/>
      <c r="AU200" s="209"/>
      <c r="AV200" s="214" t="e">
        <f t="shared" si="234"/>
        <v>#DIV/0!</v>
      </c>
      <c r="AW200" s="211" t="e">
        <f t="shared" si="242"/>
        <v>#DIV/0!</v>
      </c>
      <c r="AX200" s="501"/>
    </row>
    <row r="201" spans="2:50" ht="14.25" customHeight="1">
      <c r="B201" s="460"/>
      <c r="C201" s="209">
        <v>15</v>
      </c>
      <c r="D201" s="212"/>
      <c r="E201" s="209"/>
      <c r="F201" s="209"/>
      <c r="G201" s="214" t="e">
        <f t="shared" si="227"/>
        <v>#DIV/0!</v>
      </c>
      <c r="H201" s="501"/>
      <c r="I201" s="215" t="e">
        <f t="shared" si="235"/>
        <v>#DIV/0!</v>
      </c>
      <c r="J201" s="215" t="e">
        <f t="shared" si="235"/>
        <v>#DIV/0!</v>
      </c>
      <c r="K201" s="216" t="e">
        <f t="shared" si="235"/>
        <v>#DIV/0!</v>
      </c>
      <c r="L201" s="502"/>
      <c r="M201" s="215" t="e">
        <f>RANK(K201, K$187:$K$201)</f>
        <v>#DIV/0!</v>
      </c>
      <c r="N201" s="460"/>
      <c r="O201" s="460"/>
      <c r="P201" s="209"/>
      <c r="Q201" s="213"/>
      <c r="R201" s="214" t="e">
        <f>Q201/P201</f>
        <v>#DIV/0!</v>
      </c>
      <c r="S201" s="211" t="e">
        <f>RANK(R201, R$187:R$201)</f>
        <v>#DIV/0!</v>
      </c>
      <c r="T201" s="501"/>
      <c r="U201" s="209"/>
      <c r="V201" s="209"/>
      <c r="W201" s="214" t="e">
        <f>V201/U201</f>
        <v>#DIV/0!</v>
      </c>
      <c r="X201" s="211" t="e">
        <f>RANK(W201, W$187:W$201)</f>
        <v>#DIV/0!</v>
      </c>
      <c r="Y201" s="501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501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501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501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501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501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201"/>
  <sheetViews>
    <sheetView zoomScaleNormal="100" workbookViewId="0">
      <pane xSplit="13" ySplit="3" topLeftCell="N114" activePane="bottomRight" state="frozen"/>
      <selection pane="bottomRight" activeCell="A122" sqref="A122:XFD141"/>
      <selection pane="bottomLeft" activeCell="L95" sqref="L95"/>
      <selection pane="topRight" activeCell="L95" sqref="L95"/>
    </sheetView>
  </sheetViews>
  <sheetFormatPr defaultColWidth="8.85546875" defaultRowHeight="14.25" outlineLevelRow="1"/>
  <cols>
    <col min="1" max="1" width="5.5703125" style="79" customWidth="1"/>
    <col min="2" max="2" width="12.42578125" style="79" customWidth="1"/>
    <col min="3" max="3" width="9.28515625" style="206" bestFit="1" customWidth="1"/>
    <col min="4" max="4" width="26.42578125" style="205" customWidth="1"/>
    <col min="5" max="5" width="7.7109375" style="206" customWidth="1"/>
    <col min="6" max="7" width="8.7109375" style="206" customWidth="1"/>
    <col min="8" max="8" width="10.7109375" style="206" customWidth="1"/>
    <col min="9" max="9" width="7.7109375" style="207" customWidth="1"/>
    <col min="10" max="11" width="8.7109375" style="207" customWidth="1"/>
    <col min="12" max="12" width="10.7109375" style="207" customWidth="1"/>
    <col min="13" max="13" width="5.7109375" style="207" customWidth="1"/>
    <col min="14" max="14" width="9.85546875" style="206" customWidth="1"/>
    <col min="15" max="15" width="7.140625" style="206" customWidth="1"/>
    <col min="16" max="16" width="7.7109375" style="206" customWidth="1"/>
    <col min="17" max="18" width="8.7109375" style="206" customWidth="1"/>
    <col min="19" max="19" width="5.7109375" style="207" customWidth="1"/>
    <col min="20" max="20" width="10.7109375" style="206" customWidth="1"/>
    <col min="21" max="21" width="7.7109375" style="79" customWidth="1"/>
    <col min="22" max="23" width="8.7109375" style="79" customWidth="1"/>
    <col min="24" max="24" width="5.42578125" style="207" customWidth="1"/>
    <col min="25" max="25" width="10.7109375" style="79" customWidth="1"/>
    <col min="26" max="26" width="7.7109375" style="79" customWidth="1"/>
    <col min="27" max="28" width="8.7109375" style="79" customWidth="1"/>
    <col min="29" max="29" width="5.42578125" style="207" customWidth="1"/>
    <col min="30" max="30" width="10.7109375" style="79" customWidth="1"/>
    <col min="31" max="31" width="7.7109375" style="79" customWidth="1"/>
    <col min="32" max="33" width="8.7109375" style="79" customWidth="1"/>
    <col min="34" max="34" width="5.42578125" style="207" customWidth="1"/>
    <col min="35" max="35" width="10.7109375" style="79" customWidth="1"/>
    <col min="36" max="36" width="7.7109375" style="79" customWidth="1"/>
    <col min="37" max="38" width="8.7109375" style="79" customWidth="1"/>
    <col min="39" max="39" width="5.42578125" style="207" customWidth="1"/>
    <col min="40" max="40" width="10.7109375" style="79" customWidth="1"/>
    <col min="41" max="41" width="7.7109375" style="79" customWidth="1"/>
    <col min="42" max="43" width="8.7109375" style="79" customWidth="1"/>
    <col min="44" max="44" width="5.42578125" style="208" customWidth="1"/>
    <col min="45" max="45" width="10.7109375" style="79" customWidth="1"/>
    <col min="46" max="46" width="7.7109375" style="79" customWidth="1"/>
    <col min="47" max="48" width="8.7109375" style="79" customWidth="1"/>
    <col min="49" max="49" width="5.42578125" style="208" customWidth="1"/>
    <col min="50" max="50" width="10.7109375" style="79" customWidth="1"/>
    <col min="51" max="51" width="9" style="79" customWidth="1"/>
    <col min="52" max="16384" width="8.85546875" style="79"/>
  </cols>
  <sheetData>
    <row r="1" spans="1:50" ht="24">
      <c r="A1" s="74"/>
      <c r="B1" s="395" t="s">
        <v>126</v>
      </c>
      <c r="C1" s="204">
        <f>AVERAGE(L107,L127,L147,L167,L187)</f>
        <v>75.420247095296361</v>
      </c>
    </row>
    <row r="2" spans="1:50" ht="14.25" hidden="1" customHeight="1" outlineLevel="1">
      <c r="B2" s="553" t="s">
        <v>127</v>
      </c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5"/>
      <c r="N2" s="521" t="s">
        <v>128</v>
      </c>
      <c r="O2" s="521" t="s">
        <v>77</v>
      </c>
      <c r="P2" s="559"/>
      <c r="Q2" s="560"/>
      <c r="R2" s="560"/>
      <c r="S2" s="560"/>
      <c r="T2" s="560"/>
      <c r="U2" s="561"/>
      <c r="V2" s="562"/>
      <c r="W2" s="562"/>
      <c r="X2" s="562"/>
      <c r="Y2" s="562"/>
      <c r="Z2" s="559"/>
      <c r="AA2" s="560"/>
      <c r="AB2" s="560"/>
      <c r="AC2" s="560"/>
      <c r="AD2" s="560"/>
      <c r="AE2" s="561">
        <v>45870</v>
      </c>
      <c r="AF2" s="562"/>
      <c r="AG2" s="562"/>
      <c r="AH2" s="562"/>
      <c r="AI2" s="562"/>
      <c r="AJ2" s="563">
        <v>45871</v>
      </c>
      <c r="AK2" s="564"/>
      <c r="AL2" s="564"/>
      <c r="AM2" s="564"/>
      <c r="AN2" s="565"/>
      <c r="AO2" s="561">
        <v>45872</v>
      </c>
      <c r="AP2" s="562"/>
      <c r="AQ2" s="562"/>
      <c r="AR2" s="562"/>
      <c r="AS2" s="562"/>
      <c r="AT2" s="563">
        <v>45873</v>
      </c>
      <c r="AU2" s="564"/>
      <c r="AV2" s="564"/>
      <c r="AW2" s="564"/>
      <c r="AX2" s="565"/>
    </row>
    <row r="3" spans="1:50" ht="14.25" hidden="1" customHeight="1" outlineLevel="1"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6"/>
      <c r="N3" s="523"/>
      <c r="O3" s="523"/>
      <c r="P3" s="559" t="s">
        <v>91</v>
      </c>
      <c r="Q3" s="560"/>
      <c r="R3" s="560"/>
      <c r="S3" s="560"/>
      <c r="T3" s="560"/>
      <c r="U3" s="561" t="s">
        <v>92</v>
      </c>
      <c r="V3" s="562"/>
      <c r="W3" s="562"/>
      <c r="X3" s="562"/>
      <c r="Y3" s="562"/>
      <c r="Z3" s="559" t="s">
        <v>93</v>
      </c>
      <c r="AA3" s="560"/>
      <c r="AB3" s="560"/>
      <c r="AC3" s="560"/>
      <c r="AD3" s="560"/>
      <c r="AE3" s="567">
        <f>AE2</f>
        <v>45870</v>
      </c>
      <c r="AF3" s="567"/>
      <c r="AG3" s="567"/>
      <c r="AH3" s="567"/>
      <c r="AI3" s="567"/>
      <c r="AJ3" s="568">
        <f t="shared" ref="AJ3" si="0">AJ2</f>
        <v>45871</v>
      </c>
      <c r="AK3" s="569"/>
      <c r="AL3" s="569"/>
      <c r="AM3" s="569"/>
      <c r="AN3" s="570"/>
      <c r="AO3" s="567">
        <f t="shared" ref="AO3" si="1">AO2</f>
        <v>45872</v>
      </c>
      <c r="AP3" s="567"/>
      <c r="AQ3" s="567"/>
      <c r="AR3" s="567"/>
      <c r="AS3" s="567"/>
      <c r="AT3" s="568">
        <f t="shared" ref="AT3" si="2">AT2</f>
        <v>45873</v>
      </c>
      <c r="AU3" s="569"/>
      <c r="AV3" s="569"/>
      <c r="AW3" s="569"/>
      <c r="AX3" s="570"/>
    </row>
    <row r="4" spans="1:50" ht="14.25" hidden="1" customHeight="1" outlineLevel="1">
      <c r="B4" s="460" t="s">
        <v>129</v>
      </c>
      <c r="C4" s="460" t="s">
        <v>130</v>
      </c>
      <c r="D4" s="460"/>
      <c r="E4" s="460" t="s">
        <v>131</v>
      </c>
      <c r="F4" s="460"/>
      <c r="G4" s="460"/>
      <c r="H4" s="460" t="s">
        <v>132</v>
      </c>
      <c r="I4" s="499" t="s">
        <v>133</v>
      </c>
      <c r="J4" s="499"/>
      <c r="K4" s="499"/>
      <c r="L4" s="499" t="s">
        <v>132</v>
      </c>
      <c r="M4" s="499" t="s">
        <v>134</v>
      </c>
      <c r="N4" s="571"/>
      <c r="O4" s="460" t="s">
        <v>135</v>
      </c>
      <c r="P4" s="460" t="s">
        <v>136</v>
      </c>
      <c r="Q4" s="460"/>
      <c r="R4" s="460"/>
      <c r="S4" s="460"/>
      <c r="T4" s="460" t="s">
        <v>132</v>
      </c>
      <c r="U4" s="460" t="s">
        <v>136</v>
      </c>
      <c r="V4" s="460"/>
      <c r="W4" s="460"/>
      <c r="X4" s="460"/>
      <c r="Y4" s="460" t="s">
        <v>132</v>
      </c>
      <c r="Z4" s="460" t="s">
        <v>136</v>
      </c>
      <c r="AA4" s="460"/>
      <c r="AB4" s="460"/>
      <c r="AC4" s="460"/>
      <c r="AD4" s="460" t="s">
        <v>132</v>
      </c>
      <c r="AE4" s="460" t="s">
        <v>136</v>
      </c>
      <c r="AF4" s="460"/>
      <c r="AG4" s="460"/>
      <c r="AH4" s="460"/>
      <c r="AI4" s="460" t="s">
        <v>132</v>
      </c>
      <c r="AJ4" s="460" t="s">
        <v>136</v>
      </c>
      <c r="AK4" s="460"/>
      <c r="AL4" s="460"/>
      <c r="AM4" s="460"/>
      <c r="AN4" s="460" t="s">
        <v>132</v>
      </c>
      <c r="AO4" s="460" t="s">
        <v>136</v>
      </c>
      <c r="AP4" s="460"/>
      <c r="AQ4" s="460"/>
      <c r="AR4" s="460"/>
      <c r="AS4" s="460" t="s">
        <v>132</v>
      </c>
      <c r="AT4" s="460" t="s">
        <v>136</v>
      </c>
      <c r="AU4" s="460"/>
      <c r="AV4" s="460"/>
      <c r="AW4" s="460"/>
      <c r="AX4" s="460" t="s">
        <v>132</v>
      </c>
    </row>
    <row r="5" spans="1:50" ht="14.25" hidden="1" customHeight="1" outlineLevel="1">
      <c r="B5" s="460"/>
      <c r="C5" s="460"/>
      <c r="D5" s="460"/>
      <c r="E5" s="460" t="s">
        <v>137</v>
      </c>
      <c r="F5" s="460"/>
      <c r="G5" s="460"/>
      <c r="H5" s="460"/>
      <c r="I5" s="499" t="s">
        <v>137</v>
      </c>
      <c r="J5" s="499"/>
      <c r="K5" s="499"/>
      <c r="L5" s="499"/>
      <c r="M5" s="499"/>
      <c r="N5" s="571"/>
      <c r="O5" s="460"/>
      <c r="P5" s="460" t="s">
        <v>138</v>
      </c>
      <c r="Q5" s="460"/>
      <c r="R5" s="460"/>
      <c r="S5" s="460"/>
      <c r="T5" s="460"/>
      <c r="U5" s="460" t="s">
        <v>138</v>
      </c>
      <c r="V5" s="460"/>
      <c r="W5" s="460"/>
      <c r="X5" s="460"/>
      <c r="Y5" s="460"/>
      <c r="Z5" s="460" t="s">
        <v>138</v>
      </c>
      <c r="AA5" s="460"/>
      <c r="AB5" s="460"/>
      <c r="AC5" s="460"/>
      <c r="AD5" s="460"/>
      <c r="AE5" s="460" t="s">
        <v>138</v>
      </c>
      <c r="AF5" s="460"/>
      <c r="AG5" s="460"/>
      <c r="AH5" s="460"/>
      <c r="AI5" s="460"/>
      <c r="AJ5" s="460" t="s">
        <v>138</v>
      </c>
      <c r="AK5" s="460"/>
      <c r="AL5" s="460"/>
      <c r="AM5" s="460"/>
      <c r="AN5" s="460"/>
      <c r="AO5" s="460" t="s">
        <v>138</v>
      </c>
      <c r="AP5" s="460"/>
      <c r="AQ5" s="460"/>
      <c r="AR5" s="460"/>
      <c r="AS5" s="460"/>
      <c r="AT5" s="460" t="s">
        <v>138</v>
      </c>
      <c r="AU5" s="460"/>
      <c r="AV5" s="460"/>
      <c r="AW5" s="460"/>
      <c r="AX5" s="460"/>
    </row>
    <row r="6" spans="1:50" ht="14.25" hidden="1" customHeight="1" outlineLevel="1">
      <c r="A6" s="206"/>
      <c r="B6" s="460"/>
      <c r="C6" s="460"/>
      <c r="D6" s="460"/>
      <c r="E6" s="209" t="s">
        <v>139</v>
      </c>
      <c r="F6" s="209" t="s">
        <v>140</v>
      </c>
      <c r="G6" s="209" t="s">
        <v>141</v>
      </c>
      <c r="H6" s="460"/>
      <c r="I6" s="210" t="s">
        <v>139</v>
      </c>
      <c r="J6" s="210" t="s">
        <v>140</v>
      </c>
      <c r="K6" s="210" t="s">
        <v>141</v>
      </c>
      <c r="L6" s="499"/>
      <c r="M6" s="499"/>
      <c r="N6" s="571"/>
      <c r="O6" s="460"/>
      <c r="P6" s="209" t="s">
        <v>139</v>
      </c>
      <c r="Q6" s="209" t="s">
        <v>140</v>
      </c>
      <c r="R6" s="209" t="s">
        <v>141</v>
      </c>
      <c r="S6" s="211" t="s">
        <v>134</v>
      </c>
      <c r="T6" s="460"/>
      <c r="U6" s="209" t="s">
        <v>139</v>
      </c>
      <c r="V6" s="209" t="s">
        <v>140</v>
      </c>
      <c r="W6" s="209" t="s">
        <v>141</v>
      </c>
      <c r="X6" s="211" t="s">
        <v>134</v>
      </c>
      <c r="Y6" s="460"/>
      <c r="Z6" s="209" t="s">
        <v>139</v>
      </c>
      <c r="AA6" s="209" t="s">
        <v>140</v>
      </c>
      <c r="AB6" s="209" t="s">
        <v>141</v>
      </c>
      <c r="AC6" s="211" t="s">
        <v>134</v>
      </c>
      <c r="AD6" s="460"/>
      <c r="AE6" s="209" t="s">
        <v>139</v>
      </c>
      <c r="AF6" s="209" t="s">
        <v>140</v>
      </c>
      <c r="AG6" s="209" t="s">
        <v>141</v>
      </c>
      <c r="AH6" s="211" t="s">
        <v>134</v>
      </c>
      <c r="AI6" s="460"/>
      <c r="AJ6" s="209" t="s">
        <v>139</v>
      </c>
      <c r="AK6" s="209" t="s">
        <v>140</v>
      </c>
      <c r="AL6" s="209" t="s">
        <v>141</v>
      </c>
      <c r="AM6" s="211" t="s">
        <v>134</v>
      </c>
      <c r="AN6" s="460"/>
      <c r="AO6" s="209" t="s">
        <v>139</v>
      </c>
      <c r="AP6" s="209" t="s">
        <v>140</v>
      </c>
      <c r="AQ6" s="209" t="s">
        <v>141</v>
      </c>
      <c r="AR6" s="211" t="s">
        <v>134</v>
      </c>
      <c r="AS6" s="460"/>
      <c r="AT6" s="209" t="s">
        <v>139</v>
      </c>
      <c r="AU6" s="209" t="s">
        <v>140</v>
      </c>
      <c r="AV6" s="209" t="s">
        <v>141</v>
      </c>
      <c r="AW6" s="211" t="s">
        <v>134</v>
      </c>
      <c r="AX6" s="460"/>
    </row>
    <row r="7" spans="1:50" ht="14.25" hidden="1" customHeight="1" outlineLevel="1">
      <c r="B7" s="460" t="s">
        <v>116</v>
      </c>
      <c r="C7" s="209">
        <v>1</v>
      </c>
      <c r="D7" s="212" t="s">
        <v>312</v>
      </c>
      <c r="E7" s="213">
        <v>23</v>
      </c>
      <c r="F7" s="209">
        <v>1800</v>
      </c>
      <c r="G7" s="214">
        <f>F7/E7</f>
        <v>78.260869565217391</v>
      </c>
      <c r="H7" s="501">
        <f>AVERAGE(G7:G21)</f>
        <v>85.284280936454849</v>
      </c>
      <c r="I7" s="215">
        <f>AVERAGE(P7,U7,Z7,AE7,AJ7,AO7,AT7)</f>
        <v>23</v>
      </c>
      <c r="J7" s="215">
        <f>AVERAGE(Q7,V7,AA7,AF7,AK7,AP7,AU7)</f>
        <v>1531.2479973755023</v>
      </c>
      <c r="K7" s="216">
        <f>AVERAGE(R7,W7,AB7,AG7,AL7,AQ7,AV7)</f>
        <v>66.575999885891406</v>
      </c>
      <c r="L7" s="502">
        <f>IFERROR(AVERAGE(K7:K21),"-")</f>
        <v>73.977573839651939</v>
      </c>
      <c r="M7" s="215">
        <f>RANK(K7, K$7:$K$21)</f>
        <v>2</v>
      </c>
      <c r="N7" s="571"/>
      <c r="O7" s="460"/>
      <c r="P7" s="213"/>
      <c r="Q7" s="213"/>
      <c r="R7" s="214"/>
      <c r="S7" s="211"/>
      <c r="T7" s="501"/>
      <c r="U7" s="213"/>
      <c r="V7" s="213"/>
      <c r="W7" s="214"/>
      <c r="X7" s="211"/>
      <c r="Y7" s="501"/>
      <c r="Z7" s="209"/>
      <c r="AA7" s="213"/>
      <c r="AB7" s="214"/>
      <c r="AC7" s="211"/>
      <c r="AD7" s="501"/>
      <c r="AE7" s="213">
        <v>23</v>
      </c>
      <c r="AF7" s="213">
        <v>1530.4316930182983</v>
      </c>
      <c r="AG7" s="214">
        <v>66.540508392099923</v>
      </c>
      <c r="AH7" s="211">
        <f t="shared" ref="AH7:AH8" si="3">RANK(AG7, AG$7:AG$21)</f>
        <v>2</v>
      </c>
      <c r="AI7" s="501">
        <f>AVERAGE(AG7:AG21)</f>
        <v>73.939710262995575</v>
      </c>
      <c r="AJ7" s="209">
        <v>23</v>
      </c>
      <c r="AK7" s="213">
        <v>1530.0457549567866</v>
      </c>
      <c r="AL7" s="214">
        <v>66.523728476382033</v>
      </c>
      <c r="AM7" s="211">
        <f t="shared" ref="AM7:AM8" si="4">RANK(AL7, AL$7:AL$21)</f>
        <v>2</v>
      </c>
      <c r="AN7" s="501">
        <f>AVERAGE(AL7:AL21)</f>
        <v>73.93393839809832</v>
      </c>
      <c r="AO7" s="209">
        <v>23</v>
      </c>
      <c r="AP7" s="213">
        <v>1531.8412742001922</v>
      </c>
      <c r="AQ7" s="214">
        <v>66.601794530443144</v>
      </c>
      <c r="AR7" s="211">
        <f t="shared" ref="AR7:AR8" si="5">RANK(AQ7, AQ$7:AQ$21)</f>
        <v>2</v>
      </c>
      <c r="AS7" s="501">
        <f>AVERAGE(AQ7:AQ21)</f>
        <v>74.007090701450124</v>
      </c>
      <c r="AT7" s="209">
        <v>23</v>
      </c>
      <c r="AU7" s="213">
        <v>1532.6732673267325</v>
      </c>
      <c r="AV7" s="214">
        <v>66.637968144640539</v>
      </c>
      <c r="AW7" s="211">
        <f t="shared" ref="AW7:AW8" si="6">RANK(AV7, AV$7:AV$21)</f>
        <v>2</v>
      </c>
      <c r="AX7" s="501">
        <f>AVERAGE(AV7:AV21)</f>
        <v>74.029555996063777</v>
      </c>
    </row>
    <row r="8" spans="1:50" ht="14.25" hidden="1" customHeight="1" outlineLevel="1">
      <c r="B8" s="460"/>
      <c r="C8" s="209">
        <v>2</v>
      </c>
      <c r="D8" s="212" t="s">
        <v>313</v>
      </c>
      <c r="E8" s="213">
        <v>13</v>
      </c>
      <c r="F8" s="209">
        <v>1200</v>
      </c>
      <c r="G8" s="214">
        <f t="shared" ref="G8" si="7">F8/E8</f>
        <v>92.307692307692307</v>
      </c>
      <c r="H8" s="501"/>
      <c r="I8" s="215">
        <f t="shared" ref="I8:K8" si="8">AVERAGE(P8,U8,Z8,AE8,AJ8,AO8,AT8)</f>
        <v>13</v>
      </c>
      <c r="J8" s="215">
        <f t="shared" si="8"/>
        <v>1057.9289213143625</v>
      </c>
      <c r="K8" s="216">
        <f t="shared" si="8"/>
        <v>81.379147793412486</v>
      </c>
      <c r="L8" s="502"/>
      <c r="M8" s="215">
        <f>RANK(K8, K$7:$K$21)</f>
        <v>1</v>
      </c>
      <c r="N8" s="571"/>
      <c r="O8" s="460"/>
      <c r="P8" s="213"/>
      <c r="Q8" s="213"/>
      <c r="R8" s="214"/>
      <c r="S8" s="211"/>
      <c r="T8" s="501"/>
      <c r="U8" s="213"/>
      <c r="V8" s="213"/>
      <c r="W8" s="214"/>
      <c r="X8" s="211"/>
      <c r="Y8" s="501"/>
      <c r="Z8" s="209"/>
      <c r="AA8" s="213"/>
      <c r="AB8" s="214"/>
      <c r="AC8" s="211"/>
      <c r="AD8" s="501"/>
      <c r="AE8" s="213">
        <v>13</v>
      </c>
      <c r="AF8" s="213">
        <v>1057.405857740586</v>
      </c>
      <c r="AG8" s="214">
        <v>81.338912133891228</v>
      </c>
      <c r="AH8" s="211">
        <f t="shared" si="3"/>
        <v>1</v>
      </c>
      <c r="AI8" s="501"/>
      <c r="AJ8" s="209">
        <v>13</v>
      </c>
      <c r="AK8" s="213">
        <v>1057.4739281575896</v>
      </c>
      <c r="AL8" s="214">
        <v>81.344148319814593</v>
      </c>
      <c r="AM8" s="211">
        <f t="shared" si="4"/>
        <v>1</v>
      </c>
      <c r="AN8" s="501"/>
      <c r="AO8" s="209">
        <v>13</v>
      </c>
      <c r="AP8" s="213">
        <v>1058.3610293419426</v>
      </c>
      <c r="AQ8" s="214">
        <v>81.41238687245712</v>
      </c>
      <c r="AR8" s="211">
        <f t="shared" si="5"/>
        <v>1</v>
      </c>
      <c r="AS8" s="501"/>
      <c r="AT8" s="209">
        <v>13</v>
      </c>
      <c r="AU8" s="213">
        <v>1058.4748700173311</v>
      </c>
      <c r="AV8" s="214">
        <v>81.421143847487002</v>
      </c>
      <c r="AW8" s="211">
        <f t="shared" si="6"/>
        <v>1</v>
      </c>
      <c r="AX8" s="501"/>
    </row>
    <row r="9" spans="1:50" ht="14.25" hidden="1" customHeight="1" outlineLevel="1">
      <c r="B9" s="460"/>
      <c r="C9" s="209">
        <v>3</v>
      </c>
      <c r="D9" s="212"/>
      <c r="E9" s="213"/>
      <c r="F9" s="209"/>
      <c r="G9" s="214"/>
      <c r="H9" s="501"/>
      <c r="I9" s="215"/>
      <c r="J9" s="215"/>
      <c r="K9" s="216"/>
      <c r="L9" s="502"/>
      <c r="M9" s="215"/>
      <c r="N9" s="571"/>
      <c r="O9" s="460"/>
      <c r="P9" s="213"/>
      <c r="Q9" s="213"/>
      <c r="R9" s="214"/>
      <c r="S9" s="211"/>
      <c r="T9" s="501"/>
      <c r="U9" s="213"/>
      <c r="V9" s="213"/>
      <c r="W9" s="214"/>
      <c r="X9" s="211"/>
      <c r="Y9" s="501"/>
      <c r="Z9" s="209"/>
      <c r="AA9" s="213"/>
      <c r="AB9" s="214"/>
      <c r="AC9" s="211"/>
      <c r="AD9" s="501"/>
      <c r="AE9" s="213"/>
      <c r="AF9" s="213"/>
      <c r="AG9" s="214"/>
      <c r="AH9" s="211"/>
      <c r="AI9" s="501"/>
      <c r="AJ9" s="209"/>
      <c r="AK9" s="213"/>
      <c r="AL9" s="214"/>
      <c r="AM9" s="211"/>
      <c r="AN9" s="501"/>
      <c r="AO9" s="209"/>
      <c r="AP9" s="213"/>
      <c r="AQ9" s="214"/>
      <c r="AR9" s="211"/>
      <c r="AS9" s="501"/>
      <c r="AT9" s="209"/>
      <c r="AU9" s="213"/>
      <c r="AV9" s="214"/>
      <c r="AW9" s="211"/>
      <c r="AX9" s="501"/>
    </row>
    <row r="10" spans="1:50" ht="14.25" hidden="1" customHeight="1" outlineLevel="1">
      <c r="B10" s="460"/>
      <c r="C10" s="209">
        <v>4</v>
      </c>
      <c r="D10" s="212"/>
      <c r="E10" s="213"/>
      <c r="F10" s="209"/>
      <c r="G10" s="214"/>
      <c r="H10" s="501"/>
      <c r="I10" s="215"/>
      <c r="J10" s="215"/>
      <c r="K10" s="216"/>
      <c r="L10" s="502"/>
      <c r="M10" s="215"/>
      <c r="N10" s="571"/>
      <c r="O10" s="460"/>
      <c r="P10" s="213"/>
      <c r="Q10" s="213"/>
      <c r="R10" s="214"/>
      <c r="S10" s="211"/>
      <c r="T10" s="501"/>
      <c r="U10" s="213"/>
      <c r="V10" s="213"/>
      <c r="W10" s="214"/>
      <c r="X10" s="211"/>
      <c r="Y10" s="501"/>
      <c r="Z10" s="209"/>
      <c r="AA10" s="213"/>
      <c r="AB10" s="214"/>
      <c r="AC10" s="211"/>
      <c r="AD10" s="501"/>
      <c r="AE10" s="213"/>
      <c r="AF10" s="213"/>
      <c r="AG10" s="214"/>
      <c r="AH10" s="211"/>
      <c r="AI10" s="501"/>
      <c r="AJ10" s="209"/>
      <c r="AK10" s="213"/>
      <c r="AL10" s="214"/>
      <c r="AM10" s="211"/>
      <c r="AN10" s="501"/>
      <c r="AO10" s="209"/>
      <c r="AP10" s="213"/>
      <c r="AQ10" s="214"/>
      <c r="AR10" s="211"/>
      <c r="AS10" s="501"/>
      <c r="AT10" s="209"/>
      <c r="AU10" s="213"/>
      <c r="AV10" s="214"/>
      <c r="AW10" s="211"/>
      <c r="AX10" s="501"/>
    </row>
    <row r="11" spans="1:50" ht="14.25" hidden="1" customHeight="1" outlineLevel="1">
      <c r="B11" s="460"/>
      <c r="C11" s="209">
        <v>5</v>
      </c>
      <c r="D11" s="212"/>
      <c r="E11" s="213"/>
      <c r="F11" s="209"/>
      <c r="G11" s="214"/>
      <c r="H11" s="501"/>
      <c r="I11" s="215"/>
      <c r="J11" s="215"/>
      <c r="K11" s="216"/>
      <c r="L11" s="502"/>
      <c r="M11" s="215"/>
      <c r="N11" s="571"/>
      <c r="O11" s="460"/>
      <c r="P11" s="213"/>
      <c r="Q11" s="213"/>
      <c r="R11" s="214"/>
      <c r="S11" s="211"/>
      <c r="T11" s="501"/>
      <c r="U11" s="213"/>
      <c r="V11" s="213"/>
      <c r="W11" s="214"/>
      <c r="X11" s="211"/>
      <c r="Y11" s="501"/>
      <c r="Z11" s="209"/>
      <c r="AA11" s="213"/>
      <c r="AB11" s="214"/>
      <c r="AC11" s="211"/>
      <c r="AD11" s="501"/>
      <c r="AE11" s="213"/>
      <c r="AF11" s="213"/>
      <c r="AG11" s="214"/>
      <c r="AH11" s="211"/>
      <c r="AI11" s="501"/>
      <c r="AJ11" s="209"/>
      <c r="AK11" s="213"/>
      <c r="AL11" s="214"/>
      <c r="AM11" s="211"/>
      <c r="AN11" s="501"/>
      <c r="AO11" s="209"/>
      <c r="AP11" s="213"/>
      <c r="AQ11" s="214"/>
      <c r="AR11" s="211"/>
      <c r="AS11" s="501"/>
      <c r="AT11" s="209"/>
      <c r="AU11" s="213"/>
      <c r="AV11" s="214"/>
      <c r="AW11" s="211"/>
      <c r="AX11" s="501"/>
    </row>
    <row r="12" spans="1:50" ht="14.25" hidden="1" customHeight="1" outlineLevel="1">
      <c r="B12" s="460"/>
      <c r="C12" s="209">
        <v>6</v>
      </c>
      <c r="D12" s="212"/>
      <c r="E12" s="213"/>
      <c r="F12" s="209"/>
      <c r="G12" s="214"/>
      <c r="H12" s="501"/>
      <c r="I12" s="215"/>
      <c r="J12" s="215"/>
      <c r="K12" s="216"/>
      <c r="L12" s="502"/>
      <c r="M12" s="215"/>
      <c r="N12" s="571"/>
      <c r="O12" s="460"/>
      <c r="P12" s="213"/>
      <c r="Q12" s="213"/>
      <c r="R12" s="214"/>
      <c r="S12" s="211"/>
      <c r="T12" s="501"/>
      <c r="U12" s="213"/>
      <c r="V12" s="213"/>
      <c r="W12" s="214"/>
      <c r="X12" s="211"/>
      <c r="Y12" s="501"/>
      <c r="Z12" s="209"/>
      <c r="AA12" s="213"/>
      <c r="AB12" s="214"/>
      <c r="AC12" s="211"/>
      <c r="AD12" s="501"/>
      <c r="AE12" s="213"/>
      <c r="AF12" s="213"/>
      <c r="AG12" s="214"/>
      <c r="AH12" s="211"/>
      <c r="AI12" s="501"/>
      <c r="AJ12" s="209"/>
      <c r="AK12" s="213"/>
      <c r="AL12" s="214"/>
      <c r="AM12" s="211"/>
      <c r="AN12" s="501"/>
      <c r="AO12" s="209"/>
      <c r="AP12" s="213"/>
      <c r="AQ12" s="214"/>
      <c r="AR12" s="211"/>
      <c r="AS12" s="501"/>
      <c r="AT12" s="209"/>
      <c r="AU12" s="213"/>
      <c r="AV12" s="214"/>
      <c r="AW12" s="211"/>
      <c r="AX12" s="501"/>
    </row>
    <row r="13" spans="1:50" ht="14.25" hidden="1" customHeight="1" outlineLevel="1">
      <c r="B13" s="460"/>
      <c r="C13" s="209">
        <v>7</v>
      </c>
      <c r="D13" s="212"/>
      <c r="E13" s="213"/>
      <c r="F13" s="209"/>
      <c r="G13" s="214"/>
      <c r="H13" s="501"/>
      <c r="I13" s="215"/>
      <c r="J13" s="215"/>
      <c r="K13" s="216"/>
      <c r="L13" s="502"/>
      <c r="M13" s="215"/>
      <c r="N13" s="571"/>
      <c r="O13" s="460"/>
      <c r="P13" s="213"/>
      <c r="Q13" s="213"/>
      <c r="R13" s="214"/>
      <c r="S13" s="211"/>
      <c r="T13" s="501"/>
      <c r="U13" s="213"/>
      <c r="V13" s="213"/>
      <c r="W13" s="214"/>
      <c r="X13" s="211"/>
      <c r="Y13" s="501"/>
      <c r="Z13" s="209"/>
      <c r="AA13" s="213"/>
      <c r="AB13" s="214"/>
      <c r="AC13" s="211"/>
      <c r="AD13" s="501"/>
      <c r="AE13" s="213"/>
      <c r="AF13" s="213"/>
      <c r="AG13" s="214"/>
      <c r="AH13" s="211"/>
      <c r="AI13" s="501"/>
      <c r="AJ13" s="209"/>
      <c r="AK13" s="213"/>
      <c r="AL13" s="214"/>
      <c r="AM13" s="211"/>
      <c r="AN13" s="501"/>
      <c r="AO13" s="209"/>
      <c r="AP13" s="213"/>
      <c r="AQ13" s="214"/>
      <c r="AR13" s="211"/>
      <c r="AS13" s="501"/>
      <c r="AT13" s="209"/>
      <c r="AU13" s="213"/>
      <c r="AV13" s="214"/>
      <c r="AW13" s="211"/>
      <c r="AX13" s="501"/>
    </row>
    <row r="14" spans="1:50" ht="14.25" hidden="1" customHeight="1" outlineLevel="1">
      <c r="B14" s="460"/>
      <c r="C14" s="209">
        <v>8</v>
      </c>
      <c r="D14" s="212"/>
      <c r="E14" s="213"/>
      <c r="F14" s="209"/>
      <c r="G14" s="214"/>
      <c r="H14" s="501"/>
      <c r="I14" s="215"/>
      <c r="J14" s="215"/>
      <c r="K14" s="216"/>
      <c r="L14" s="502"/>
      <c r="M14" s="215"/>
      <c r="N14" s="571"/>
      <c r="O14" s="460"/>
      <c r="P14" s="213"/>
      <c r="Q14" s="213"/>
      <c r="R14" s="214"/>
      <c r="S14" s="211"/>
      <c r="T14" s="501"/>
      <c r="U14" s="213"/>
      <c r="V14" s="213"/>
      <c r="W14" s="214"/>
      <c r="X14" s="211"/>
      <c r="Y14" s="501"/>
      <c r="Z14" s="209"/>
      <c r="AA14" s="213"/>
      <c r="AB14" s="214"/>
      <c r="AC14" s="211"/>
      <c r="AD14" s="501"/>
      <c r="AE14" s="213"/>
      <c r="AF14" s="213"/>
      <c r="AG14" s="214"/>
      <c r="AH14" s="211"/>
      <c r="AI14" s="501"/>
      <c r="AJ14" s="209"/>
      <c r="AK14" s="213"/>
      <c r="AL14" s="214"/>
      <c r="AM14" s="211"/>
      <c r="AN14" s="501"/>
      <c r="AO14" s="209"/>
      <c r="AP14" s="213"/>
      <c r="AQ14" s="214"/>
      <c r="AR14" s="211"/>
      <c r="AS14" s="501"/>
      <c r="AT14" s="209"/>
      <c r="AU14" s="213"/>
      <c r="AV14" s="214"/>
      <c r="AW14" s="211"/>
      <c r="AX14" s="501"/>
    </row>
    <row r="15" spans="1:50" ht="14.25" hidden="1" customHeight="1" outlineLevel="1">
      <c r="B15" s="460"/>
      <c r="C15" s="209">
        <v>9</v>
      </c>
      <c r="D15" s="212"/>
      <c r="E15" s="213"/>
      <c r="F15" s="209"/>
      <c r="G15" s="214"/>
      <c r="H15" s="501"/>
      <c r="I15" s="215"/>
      <c r="J15" s="215"/>
      <c r="K15" s="216"/>
      <c r="L15" s="502"/>
      <c r="M15" s="215"/>
      <c r="N15" s="571"/>
      <c r="O15" s="460"/>
      <c r="P15" s="213"/>
      <c r="Q15" s="213"/>
      <c r="R15" s="214"/>
      <c r="S15" s="211"/>
      <c r="T15" s="501"/>
      <c r="U15" s="213"/>
      <c r="V15" s="213"/>
      <c r="W15" s="214"/>
      <c r="X15" s="211"/>
      <c r="Y15" s="501"/>
      <c r="Z15" s="209"/>
      <c r="AA15" s="213"/>
      <c r="AB15" s="214"/>
      <c r="AC15" s="211"/>
      <c r="AD15" s="501"/>
      <c r="AE15" s="213"/>
      <c r="AF15" s="213"/>
      <c r="AG15" s="214"/>
      <c r="AH15" s="211"/>
      <c r="AI15" s="501"/>
      <c r="AJ15" s="209"/>
      <c r="AK15" s="213"/>
      <c r="AL15" s="214"/>
      <c r="AM15" s="211"/>
      <c r="AN15" s="501"/>
      <c r="AO15" s="209"/>
      <c r="AP15" s="213"/>
      <c r="AQ15" s="214"/>
      <c r="AR15" s="211"/>
      <c r="AS15" s="501"/>
      <c r="AT15" s="209"/>
      <c r="AU15" s="213"/>
      <c r="AV15" s="214"/>
      <c r="AW15" s="211"/>
      <c r="AX15" s="501"/>
    </row>
    <row r="16" spans="1:50" ht="14.25" hidden="1" customHeight="1" outlineLevel="1">
      <c r="B16" s="460"/>
      <c r="C16" s="209">
        <v>10</v>
      </c>
      <c r="D16" s="212"/>
      <c r="E16" s="213"/>
      <c r="F16" s="209"/>
      <c r="G16" s="214"/>
      <c r="H16" s="501"/>
      <c r="I16" s="215"/>
      <c r="J16" s="215"/>
      <c r="K16" s="216"/>
      <c r="L16" s="502"/>
      <c r="M16" s="215"/>
      <c r="N16" s="571"/>
      <c r="O16" s="460"/>
      <c r="P16" s="213"/>
      <c r="Q16" s="213"/>
      <c r="R16" s="214"/>
      <c r="S16" s="211"/>
      <c r="T16" s="501"/>
      <c r="U16" s="213"/>
      <c r="V16" s="213"/>
      <c r="W16" s="214"/>
      <c r="X16" s="211"/>
      <c r="Y16" s="501"/>
      <c r="Z16" s="209"/>
      <c r="AA16" s="213"/>
      <c r="AB16" s="214"/>
      <c r="AC16" s="211"/>
      <c r="AD16" s="501"/>
      <c r="AE16" s="213"/>
      <c r="AF16" s="213"/>
      <c r="AG16" s="214"/>
      <c r="AH16" s="211"/>
      <c r="AI16" s="501"/>
      <c r="AJ16" s="209"/>
      <c r="AK16" s="213"/>
      <c r="AL16" s="214"/>
      <c r="AM16" s="211"/>
      <c r="AN16" s="501"/>
      <c r="AO16" s="209"/>
      <c r="AP16" s="213"/>
      <c r="AQ16" s="214"/>
      <c r="AR16" s="211"/>
      <c r="AS16" s="501"/>
      <c r="AT16" s="209"/>
      <c r="AU16" s="213"/>
      <c r="AV16" s="214"/>
      <c r="AW16" s="211"/>
      <c r="AX16" s="501"/>
    </row>
    <row r="17" spans="2:50" ht="14.25" hidden="1" customHeight="1" outlineLevel="1">
      <c r="B17" s="460"/>
      <c r="C17" s="209">
        <v>11</v>
      </c>
      <c r="D17" s="212"/>
      <c r="E17" s="213"/>
      <c r="F17" s="209"/>
      <c r="G17" s="214"/>
      <c r="H17" s="501"/>
      <c r="I17" s="215"/>
      <c r="J17" s="215"/>
      <c r="K17" s="216"/>
      <c r="L17" s="502"/>
      <c r="M17" s="215"/>
      <c r="N17" s="571"/>
      <c r="O17" s="460"/>
      <c r="P17" s="209"/>
      <c r="Q17" s="209"/>
      <c r="R17" s="209"/>
      <c r="S17" s="211"/>
      <c r="T17" s="501"/>
      <c r="U17" s="209"/>
      <c r="V17" s="209"/>
      <c r="W17" s="209"/>
      <c r="X17" s="211"/>
      <c r="Y17" s="501"/>
      <c r="Z17" s="209"/>
      <c r="AA17" s="209"/>
      <c r="AB17" s="209"/>
      <c r="AC17" s="211"/>
      <c r="AD17" s="501"/>
      <c r="AE17" s="209"/>
      <c r="AF17" s="213"/>
      <c r="AG17" s="214"/>
      <c r="AH17" s="211"/>
      <c r="AI17" s="501"/>
      <c r="AJ17" s="209"/>
      <c r="AK17" s="209"/>
      <c r="AL17" s="209"/>
      <c r="AM17" s="211"/>
      <c r="AN17" s="501"/>
      <c r="AO17" s="209"/>
      <c r="AP17" s="213"/>
      <c r="AQ17" s="214"/>
      <c r="AR17" s="211"/>
      <c r="AS17" s="501"/>
      <c r="AT17" s="209"/>
      <c r="AU17" s="209"/>
      <c r="AV17" s="209"/>
      <c r="AW17" s="211"/>
      <c r="AX17" s="501"/>
    </row>
    <row r="18" spans="2:50" ht="14.25" hidden="1" customHeight="1" outlineLevel="1">
      <c r="B18" s="460"/>
      <c r="C18" s="209">
        <v>12</v>
      </c>
      <c r="D18" s="212"/>
      <c r="E18" s="213"/>
      <c r="F18" s="209"/>
      <c r="G18" s="214"/>
      <c r="H18" s="501"/>
      <c r="I18" s="215"/>
      <c r="J18" s="215"/>
      <c r="K18" s="216"/>
      <c r="L18" s="502"/>
      <c r="M18" s="215"/>
      <c r="N18" s="571"/>
      <c r="O18" s="460"/>
      <c r="P18" s="209"/>
      <c r="Q18" s="209"/>
      <c r="R18" s="209"/>
      <c r="S18" s="211"/>
      <c r="T18" s="501"/>
      <c r="U18" s="209"/>
      <c r="V18" s="209"/>
      <c r="W18" s="209"/>
      <c r="X18" s="211"/>
      <c r="Y18" s="501"/>
      <c r="Z18" s="209"/>
      <c r="AA18" s="209"/>
      <c r="AB18" s="209"/>
      <c r="AC18" s="211"/>
      <c r="AD18" s="501"/>
      <c r="AE18" s="209"/>
      <c r="AF18" s="213"/>
      <c r="AG18" s="214"/>
      <c r="AH18" s="211"/>
      <c r="AI18" s="501"/>
      <c r="AJ18" s="209"/>
      <c r="AK18" s="209"/>
      <c r="AL18" s="209"/>
      <c r="AM18" s="211"/>
      <c r="AN18" s="501"/>
      <c r="AO18" s="209"/>
      <c r="AP18" s="213"/>
      <c r="AQ18" s="214"/>
      <c r="AR18" s="211"/>
      <c r="AS18" s="501"/>
      <c r="AT18" s="209"/>
      <c r="AU18" s="209"/>
      <c r="AV18" s="209"/>
      <c r="AW18" s="211"/>
      <c r="AX18" s="501"/>
    </row>
    <row r="19" spans="2:50" ht="14.25" hidden="1" customHeight="1" outlineLevel="1">
      <c r="B19" s="460"/>
      <c r="C19" s="209">
        <v>13</v>
      </c>
      <c r="D19" s="212"/>
      <c r="E19" s="213"/>
      <c r="F19" s="209"/>
      <c r="G19" s="214"/>
      <c r="H19" s="501"/>
      <c r="I19" s="215"/>
      <c r="J19" s="215"/>
      <c r="K19" s="216"/>
      <c r="L19" s="502"/>
      <c r="M19" s="215"/>
      <c r="N19" s="571"/>
      <c r="O19" s="460"/>
      <c r="P19" s="209"/>
      <c r="Q19" s="209"/>
      <c r="R19" s="209"/>
      <c r="S19" s="211"/>
      <c r="T19" s="501"/>
      <c r="U19" s="209"/>
      <c r="V19" s="209"/>
      <c r="W19" s="209"/>
      <c r="X19" s="211"/>
      <c r="Y19" s="501"/>
      <c r="Z19" s="209"/>
      <c r="AA19" s="209"/>
      <c r="AB19" s="209"/>
      <c r="AC19" s="211"/>
      <c r="AD19" s="501"/>
      <c r="AE19" s="209"/>
      <c r="AF19" s="213"/>
      <c r="AG19" s="214"/>
      <c r="AH19" s="211"/>
      <c r="AI19" s="501"/>
      <c r="AJ19" s="209"/>
      <c r="AK19" s="209"/>
      <c r="AL19" s="209"/>
      <c r="AM19" s="211"/>
      <c r="AN19" s="501"/>
      <c r="AO19" s="209"/>
      <c r="AP19" s="213"/>
      <c r="AQ19" s="214"/>
      <c r="AR19" s="211"/>
      <c r="AS19" s="501"/>
      <c r="AT19" s="209"/>
      <c r="AU19" s="209"/>
      <c r="AV19" s="209"/>
      <c r="AW19" s="211"/>
      <c r="AX19" s="501"/>
    </row>
    <row r="20" spans="2:50" ht="14.25" hidden="1" customHeight="1" outlineLevel="1">
      <c r="B20" s="460"/>
      <c r="C20" s="209">
        <v>14</v>
      </c>
      <c r="D20" s="212"/>
      <c r="E20" s="213"/>
      <c r="F20" s="209"/>
      <c r="G20" s="214"/>
      <c r="H20" s="501"/>
      <c r="I20" s="215"/>
      <c r="J20" s="215"/>
      <c r="K20" s="216"/>
      <c r="L20" s="502"/>
      <c r="M20" s="215"/>
      <c r="N20" s="571"/>
      <c r="O20" s="460"/>
      <c r="P20" s="209"/>
      <c r="Q20" s="209"/>
      <c r="R20" s="209"/>
      <c r="S20" s="211"/>
      <c r="T20" s="501"/>
      <c r="U20" s="209"/>
      <c r="V20" s="209"/>
      <c r="W20" s="209"/>
      <c r="X20" s="211"/>
      <c r="Y20" s="501"/>
      <c r="Z20" s="209"/>
      <c r="AA20" s="209"/>
      <c r="AB20" s="209"/>
      <c r="AC20" s="211"/>
      <c r="AD20" s="501"/>
      <c r="AE20" s="209"/>
      <c r="AF20" s="213"/>
      <c r="AG20" s="214"/>
      <c r="AH20" s="211"/>
      <c r="AI20" s="501"/>
      <c r="AJ20" s="209"/>
      <c r="AK20" s="209"/>
      <c r="AL20" s="209"/>
      <c r="AM20" s="211"/>
      <c r="AN20" s="501"/>
      <c r="AO20" s="209"/>
      <c r="AP20" s="213"/>
      <c r="AQ20" s="214"/>
      <c r="AR20" s="211"/>
      <c r="AS20" s="501"/>
      <c r="AT20" s="209"/>
      <c r="AU20" s="209"/>
      <c r="AV20" s="209"/>
      <c r="AW20" s="211"/>
      <c r="AX20" s="501"/>
    </row>
    <row r="21" spans="2:50" ht="14.25" hidden="1" customHeight="1" outlineLevel="1">
      <c r="B21" s="460"/>
      <c r="C21" s="209">
        <v>15</v>
      </c>
      <c r="D21" s="212"/>
      <c r="E21" s="213"/>
      <c r="F21" s="209"/>
      <c r="G21" s="214"/>
      <c r="H21" s="501"/>
      <c r="I21" s="215"/>
      <c r="J21" s="215"/>
      <c r="K21" s="216"/>
      <c r="L21" s="502"/>
      <c r="M21" s="215"/>
      <c r="N21" s="571"/>
      <c r="O21" s="460"/>
      <c r="P21" s="209"/>
      <c r="Q21" s="209"/>
      <c r="R21" s="209"/>
      <c r="S21" s="211"/>
      <c r="T21" s="501"/>
      <c r="U21" s="209"/>
      <c r="V21" s="209"/>
      <c r="W21" s="209"/>
      <c r="X21" s="211"/>
      <c r="Y21" s="501"/>
      <c r="Z21" s="209"/>
      <c r="AA21" s="209"/>
      <c r="AB21" s="209"/>
      <c r="AC21" s="211"/>
      <c r="AD21" s="501"/>
      <c r="AE21" s="209"/>
      <c r="AF21" s="213"/>
      <c r="AG21" s="214"/>
      <c r="AH21" s="211"/>
      <c r="AI21" s="501"/>
      <c r="AJ21" s="209"/>
      <c r="AK21" s="209"/>
      <c r="AL21" s="209"/>
      <c r="AM21" s="211"/>
      <c r="AN21" s="501"/>
      <c r="AO21" s="209"/>
      <c r="AP21" s="213"/>
      <c r="AQ21" s="214"/>
      <c r="AR21" s="211"/>
      <c r="AS21" s="501"/>
      <c r="AT21" s="209"/>
      <c r="AU21" s="213"/>
      <c r="AV21" s="214"/>
      <c r="AW21" s="211"/>
      <c r="AX21" s="501"/>
    </row>
    <row r="22" spans="2:50" ht="14.25" hidden="1" customHeight="1" outlineLevel="1" collapsed="1">
      <c r="B22" s="553" t="s">
        <v>170</v>
      </c>
      <c r="C22" s="554"/>
      <c r="D22" s="554"/>
      <c r="E22" s="554"/>
      <c r="F22" s="554"/>
      <c r="G22" s="554"/>
      <c r="H22" s="554"/>
      <c r="I22" s="195"/>
      <c r="J22" s="195"/>
      <c r="K22" s="195"/>
      <c r="L22" s="195"/>
      <c r="M22" s="219"/>
      <c r="N22" s="460" t="s">
        <v>128</v>
      </c>
      <c r="O22" s="460" t="s">
        <v>77</v>
      </c>
      <c r="P22" s="559">
        <f>AT2+1</f>
        <v>45874</v>
      </c>
      <c r="Q22" s="560"/>
      <c r="R22" s="560"/>
      <c r="S22" s="560"/>
      <c r="T22" s="560"/>
      <c r="U22" s="561">
        <f>P22+1</f>
        <v>45875</v>
      </c>
      <c r="V22" s="562"/>
      <c r="W22" s="562"/>
      <c r="X22" s="562"/>
      <c r="Y22" s="562"/>
      <c r="Z22" s="559">
        <f t="shared" ref="Z22" si="9">U22+1</f>
        <v>45876</v>
      </c>
      <c r="AA22" s="560"/>
      <c r="AB22" s="560"/>
      <c r="AC22" s="560"/>
      <c r="AD22" s="560"/>
      <c r="AE22" s="561">
        <f t="shared" ref="AE22" si="10">Z22+1</f>
        <v>45877</v>
      </c>
      <c r="AF22" s="562"/>
      <c r="AG22" s="562"/>
      <c r="AH22" s="562"/>
      <c r="AI22" s="562"/>
      <c r="AJ22" s="559">
        <f t="shared" ref="AJ22" si="11">AE22+1</f>
        <v>45878</v>
      </c>
      <c r="AK22" s="559"/>
      <c r="AL22" s="559"/>
      <c r="AM22" s="559"/>
      <c r="AN22" s="559"/>
      <c r="AO22" s="561">
        <f t="shared" ref="AO22" si="12">AJ22+1</f>
        <v>45879</v>
      </c>
      <c r="AP22" s="562"/>
      <c r="AQ22" s="562"/>
      <c r="AR22" s="562"/>
      <c r="AS22" s="562"/>
      <c r="AT22" s="559">
        <f t="shared" ref="AT22" si="13">AO22+1</f>
        <v>45880</v>
      </c>
      <c r="AU22" s="559"/>
      <c r="AV22" s="559"/>
      <c r="AW22" s="559"/>
      <c r="AX22" s="559"/>
    </row>
    <row r="23" spans="2:50" ht="14.25" hidden="1" customHeight="1" outlineLevel="1">
      <c r="B23" s="505"/>
      <c r="C23" s="505"/>
      <c r="D23" s="505"/>
      <c r="E23" s="505"/>
      <c r="F23" s="505"/>
      <c r="G23" s="505"/>
      <c r="H23" s="505"/>
      <c r="I23" s="197"/>
      <c r="J23" s="197"/>
      <c r="K23" s="197"/>
      <c r="L23" s="197"/>
      <c r="M23" s="220"/>
      <c r="N23" s="460"/>
      <c r="O23" s="460"/>
      <c r="P23" s="566">
        <f>P22</f>
        <v>45874</v>
      </c>
      <c r="Q23" s="566"/>
      <c r="R23" s="566"/>
      <c r="S23" s="566"/>
      <c r="T23" s="566"/>
      <c r="U23" s="567">
        <f>U22</f>
        <v>45875</v>
      </c>
      <c r="V23" s="567"/>
      <c r="W23" s="567"/>
      <c r="X23" s="567"/>
      <c r="Y23" s="567"/>
      <c r="Z23" s="566">
        <f t="shared" ref="Z23" si="14">Z22</f>
        <v>45876</v>
      </c>
      <c r="AA23" s="566"/>
      <c r="AB23" s="566"/>
      <c r="AC23" s="566"/>
      <c r="AD23" s="566"/>
      <c r="AE23" s="567">
        <f t="shared" ref="AE23" si="15">AE22</f>
        <v>45877</v>
      </c>
      <c r="AF23" s="567"/>
      <c r="AG23" s="567"/>
      <c r="AH23" s="567"/>
      <c r="AI23" s="567"/>
      <c r="AJ23" s="566">
        <f t="shared" ref="AJ23" si="16">AJ22</f>
        <v>45878</v>
      </c>
      <c r="AK23" s="566"/>
      <c r="AL23" s="566"/>
      <c r="AM23" s="566"/>
      <c r="AN23" s="566"/>
      <c r="AO23" s="567">
        <f t="shared" ref="AO23" si="17">AO22</f>
        <v>45879</v>
      </c>
      <c r="AP23" s="567"/>
      <c r="AQ23" s="567"/>
      <c r="AR23" s="567"/>
      <c r="AS23" s="567"/>
      <c r="AT23" s="566">
        <f t="shared" ref="AT23" si="18">AT22</f>
        <v>45880</v>
      </c>
      <c r="AU23" s="566"/>
      <c r="AV23" s="566"/>
      <c r="AW23" s="566"/>
      <c r="AX23" s="566"/>
    </row>
    <row r="24" spans="2:50" ht="14.25" hidden="1" customHeight="1" outlineLevel="1">
      <c r="B24" s="460" t="s">
        <v>129</v>
      </c>
      <c r="C24" s="460" t="s">
        <v>130</v>
      </c>
      <c r="D24" s="460"/>
      <c r="E24" s="460" t="s">
        <v>131</v>
      </c>
      <c r="F24" s="460"/>
      <c r="G24" s="460"/>
      <c r="H24" s="460" t="s">
        <v>132</v>
      </c>
      <c r="I24" s="499" t="s">
        <v>133</v>
      </c>
      <c r="J24" s="499"/>
      <c r="K24" s="499"/>
      <c r="L24" s="499" t="s">
        <v>132</v>
      </c>
      <c r="M24" s="499" t="s">
        <v>134</v>
      </c>
      <c r="N24" s="460"/>
      <c r="O24" s="460" t="s">
        <v>135</v>
      </c>
      <c r="P24" s="460" t="s">
        <v>136</v>
      </c>
      <c r="Q24" s="460"/>
      <c r="R24" s="460"/>
      <c r="S24" s="460"/>
      <c r="T24" s="460" t="s">
        <v>132</v>
      </c>
      <c r="U24" s="460" t="s">
        <v>136</v>
      </c>
      <c r="V24" s="460"/>
      <c r="W24" s="460"/>
      <c r="X24" s="460"/>
      <c r="Y24" s="460" t="s">
        <v>132</v>
      </c>
      <c r="Z24" s="460" t="s">
        <v>136</v>
      </c>
      <c r="AA24" s="460"/>
      <c r="AB24" s="460"/>
      <c r="AC24" s="460"/>
      <c r="AD24" s="460" t="s">
        <v>132</v>
      </c>
      <c r="AE24" s="460" t="s">
        <v>136</v>
      </c>
      <c r="AF24" s="460"/>
      <c r="AG24" s="460"/>
      <c r="AH24" s="460"/>
      <c r="AI24" s="460" t="s">
        <v>132</v>
      </c>
      <c r="AJ24" s="460" t="s">
        <v>136</v>
      </c>
      <c r="AK24" s="460"/>
      <c r="AL24" s="460"/>
      <c r="AM24" s="460"/>
      <c r="AN24" s="460" t="s">
        <v>132</v>
      </c>
      <c r="AO24" s="460" t="s">
        <v>136</v>
      </c>
      <c r="AP24" s="460"/>
      <c r="AQ24" s="460"/>
      <c r="AR24" s="460"/>
      <c r="AS24" s="460" t="s">
        <v>132</v>
      </c>
      <c r="AT24" s="460" t="s">
        <v>136</v>
      </c>
      <c r="AU24" s="460"/>
      <c r="AV24" s="460"/>
      <c r="AW24" s="460"/>
      <c r="AX24" s="460" t="s">
        <v>132</v>
      </c>
    </row>
    <row r="25" spans="2:50" ht="14.25" hidden="1" customHeight="1" outlineLevel="1">
      <c r="B25" s="460"/>
      <c r="C25" s="460"/>
      <c r="D25" s="460"/>
      <c r="E25" s="460" t="s">
        <v>137</v>
      </c>
      <c r="F25" s="460"/>
      <c r="G25" s="460"/>
      <c r="H25" s="460"/>
      <c r="I25" s="499" t="s">
        <v>137</v>
      </c>
      <c r="J25" s="499"/>
      <c r="K25" s="499"/>
      <c r="L25" s="499"/>
      <c r="M25" s="499"/>
      <c r="N25" s="460"/>
      <c r="O25" s="460"/>
      <c r="P25" s="460" t="s">
        <v>138</v>
      </c>
      <c r="Q25" s="460"/>
      <c r="R25" s="460"/>
      <c r="S25" s="460"/>
      <c r="T25" s="460"/>
      <c r="U25" s="460" t="s">
        <v>138</v>
      </c>
      <c r="V25" s="460"/>
      <c r="W25" s="460"/>
      <c r="X25" s="460"/>
      <c r="Y25" s="460"/>
      <c r="Z25" s="460" t="s">
        <v>138</v>
      </c>
      <c r="AA25" s="460"/>
      <c r="AB25" s="460"/>
      <c r="AC25" s="460"/>
      <c r="AD25" s="460"/>
      <c r="AE25" s="460" t="s">
        <v>138</v>
      </c>
      <c r="AF25" s="460"/>
      <c r="AG25" s="460"/>
      <c r="AH25" s="460"/>
      <c r="AI25" s="460"/>
      <c r="AJ25" s="460" t="s">
        <v>138</v>
      </c>
      <c r="AK25" s="460"/>
      <c r="AL25" s="460"/>
      <c r="AM25" s="460"/>
      <c r="AN25" s="460"/>
      <c r="AO25" s="460" t="s">
        <v>138</v>
      </c>
      <c r="AP25" s="460"/>
      <c r="AQ25" s="460"/>
      <c r="AR25" s="460"/>
      <c r="AS25" s="460"/>
      <c r="AT25" s="460" t="s">
        <v>138</v>
      </c>
      <c r="AU25" s="460"/>
      <c r="AV25" s="460"/>
      <c r="AW25" s="460"/>
      <c r="AX25" s="460"/>
    </row>
    <row r="26" spans="2:50" ht="14.25" hidden="1" customHeight="1" outlineLevel="1">
      <c r="B26" s="460"/>
      <c r="C26" s="460"/>
      <c r="D26" s="460"/>
      <c r="E26" s="209" t="s">
        <v>139</v>
      </c>
      <c r="F26" s="209" t="s">
        <v>140</v>
      </c>
      <c r="G26" s="209" t="s">
        <v>141</v>
      </c>
      <c r="H26" s="460"/>
      <c r="I26" s="210" t="s">
        <v>139</v>
      </c>
      <c r="J26" s="210" t="s">
        <v>140</v>
      </c>
      <c r="K26" s="210" t="s">
        <v>141</v>
      </c>
      <c r="L26" s="499"/>
      <c r="M26" s="499"/>
      <c r="N26" s="460"/>
      <c r="O26" s="460"/>
      <c r="P26" s="209" t="s">
        <v>139</v>
      </c>
      <c r="Q26" s="209" t="s">
        <v>140</v>
      </c>
      <c r="R26" s="209" t="s">
        <v>141</v>
      </c>
      <c r="S26" s="211" t="s">
        <v>134</v>
      </c>
      <c r="T26" s="460"/>
      <c r="U26" s="209" t="s">
        <v>139</v>
      </c>
      <c r="V26" s="209" t="s">
        <v>140</v>
      </c>
      <c r="W26" s="209" t="s">
        <v>141</v>
      </c>
      <c r="X26" s="211" t="s">
        <v>134</v>
      </c>
      <c r="Y26" s="460"/>
      <c r="Z26" s="209" t="s">
        <v>139</v>
      </c>
      <c r="AA26" s="209" t="s">
        <v>140</v>
      </c>
      <c r="AB26" s="209" t="s">
        <v>141</v>
      </c>
      <c r="AC26" s="211" t="s">
        <v>134</v>
      </c>
      <c r="AD26" s="460"/>
      <c r="AE26" s="209" t="s">
        <v>139</v>
      </c>
      <c r="AF26" s="209" t="s">
        <v>140</v>
      </c>
      <c r="AG26" s="209" t="s">
        <v>141</v>
      </c>
      <c r="AH26" s="211" t="s">
        <v>134</v>
      </c>
      <c r="AI26" s="460"/>
      <c r="AJ26" s="209" t="s">
        <v>139</v>
      </c>
      <c r="AK26" s="209" t="s">
        <v>140</v>
      </c>
      <c r="AL26" s="209" t="s">
        <v>141</v>
      </c>
      <c r="AM26" s="211" t="s">
        <v>134</v>
      </c>
      <c r="AN26" s="460"/>
      <c r="AO26" s="209" t="s">
        <v>139</v>
      </c>
      <c r="AP26" s="209" t="s">
        <v>140</v>
      </c>
      <c r="AQ26" s="209" t="s">
        <v>141</v>
      </c>
      <c r="AR26" s="211" t="s">
        <v>134</v>
      </c>
      <c r="AS26" s="460"/>
      <c r="AT26" s="209" t="s">
        <v>139</v>
      </c>
      <c r="AU26" s="209" t="s">
        <v>140</v>
      </c>
      <c r="AV26" s="209" t="s">
        <v>141</v>
      </c>
      <c r="AW26" s="211" t="s">
        <v>134</v>
      </c>
      <c r="AX26" s="460"/>
    </row>
    <row r="27" spans="2:50" ht="14.25" hidden="1" customHeight="1" outlineLevel="1">
      <c r="B27" s="460" t="s">
        <v>116</v>
      </c>
      <c r="C27" s="209">
        <v>1</v>
      </c>
      <c r="D27" s="212" t="s">
        <v>313</v>
      </c>
      <c r="E27" s="213">
        <v>13</v>
      </c>
      <c r="F27" s="209">
        <v>1200</v>
      </c>
      <c r="G27" s="214">
        <f t="shared" ref="G27:G28" si="19">F27/E27</f>
        <v>92.307692307692307</v>
      </c>
      <c r="H27" s="501">
        <f>AVERAGE(G27:G41)</f>
        <v>85.284280936454849</v>
      </c>
      <c r="I27" s="215">
        <f>AVERAGE(P27,U27,Z27,AE27,AJ27,AO27,AT27)</f>
        <v>13</v>
      </c>
      <c r="J27" s="215">
        <f>AVERAGE(Q27,V27,AA27,AF27,AK27,AP27,AU27)</f>
        <v>1057.7768411523793</v>
      </c>
      <c r="K27" s="216">
        <f>AVERAGE(R27,W27,AB27,AG27,AL27,AQ27,AV27)</f>
        <v>81.367449319413808</v>
      </c>
      <c r="L27" s="502">
        <f>IFERROR(AVERAGE(K27:K41),"-")</f>
        <v>74.027319464297989</v>
      </c>
      <c r="M27" s="215">
        <f>RANK(K27, K$27:$K$41)</f>
        <v>1</v>
      </c>
      <c r="N27" s="460"/>
      <c r="O27" s="460"/>
      <c r="P27" s="209">
        <v>13</v>
      </c>
      <c r="Q27" s="213">
        <v>1057.999650288511</v>
      </c>
      <c r="R27" s="214">
        <f t="shared" ref="R27:R28" si="20">Q27/P27</f>
        <v>81.384588483731619</v>
      </c>
      <c r="S27" s="211">
        <f>RANK(R27, R$27:R$41)</f>
        <v>1</v>
      </c>
      <c r="T27" s="501">
        <f>AVERAGE(R27:R41)</f>
        <v>74.023179098930456</v>
      </c>
      <c r="U27" s="209">
        <v>13</v>
      </c>
      <c r="V27" s="213">
        <v>1057.7594728171332</v>
      </c>
      <c r="W27" s="214">
        <f t="shared" ref="W27:W28" si="21">V27/U27</f>
        <v>81.366113293625631</v>
      </c>
      <c r="X27" s="211">
        <f>RANK(W27, W$27:W$41)</f>
        <v>1</v>
      </c>
      <c r="Y27" s="501">
        <f>AVERAGE(W27:W41)</f>
        <v>74.022671669023083</v>
      </c>
      <c r="Z27" s="209">
        <v>13</v>
      </c>
      <c r="AA27" s="213">
        <v>1057.7864838393734</v>
      </c>
      <c r="AB27" s="214">
        <f t="shared" ref="AB27:AB28" si="22">AA27/Z27</f>
        <v>81.368191064567185</v>
      </c>
      <c r="AC27" s="211">
        <f>RANK(AB27, AB$27:AB$41)</f>
        <v>1</v>
      </c>
      <c r="AD27" s="501">
        <f>AVERAGE(AB27:AB41)</f>
        <v>74.032689577652178</v>
      </c>
      <c r="AE27" s="209">
        <v>13</v>
      </c>
      <c r="AF27" s="213">
        <v>1057.786483839373</v>
      </c>
      <c r="AG27" s="214">
        <f t="shared" ref="AG27:AG28" si="23">AF27/AE27</f>
        <v>81.368191064567156</v>
      </c>
      <c r="AH27" s="211">
        <f>RANK(AG27, AG$27:AG$41)</f>
        <v>1</v>
      </c>
      <c r="AI27" s="501">
        <f>AVERAGE(AG27:AG41)</f>
        <v>74.031366940740313</v>
      </c>
      <c r="AJ27" s="209">
        <v>13</v>
      </c>
      <c r="AK27" s="213">
        <v>1057.7540106951872</v>
      </c>
      <c r="AL27" s="214">
        <f t="shared" ref="AL27:AL28" si="24">AK27/AJ27</f>
        <v>81.365693130399009</v>
      </c>
      <c r="AM27" s="211">
        <f>RANK(AL27, AL$27:AL$41)</f>
        <v>1</v>
      </c>
      <c r="AN27" s="501">
        <f>AVERAGE(AL27:AL41)</f>
        <v>74.018938321376964</v>
      </c>
      <c r="AO27" s="209">
        <v>13</v>
      </c>
      <c r="AP27" s="213">
        <v>1057.7377838233754</v>
      </c>
      <c r="AQ27" s="214">
        <f t="shared" ref="AQ27:AQ28" si="25">AP27/AO27</f>
        <v>81.364444909490416</v>
      </c>
      <c r="AR27" s="211">
        <f>RANK(AQ27, AQ$27:AQ$41)</f>
        <v>1</v>
      </c>
      <c r="AS27" s="501">
        <f>AVERAGE(AQ27:AQ41)</f>
        <v>74.027633082764524</v>
      </c>
      <c r="AT27" s="209">
        <v>13</v>
      </c>
      <c r="AU27" s="213">
        <v>1057.6140027637032</v>
      </c>
      <c r="AV27" s="214">
        <f t="shared" ref="AV27:AV28" si="26">AU27/AT27</f>
        <v>81.354923289515625</v>
      </c>
      <c r="AW27" s="211">
        <f>RANK(AV27, AV$27:AV$41)</f>
        <v>1</v>
      </c>
      <c r="AX27" s="501">
        <f>AVERAGE(AV27:AV41)</f>
        <v>74.034757559598489</v>
      </c>
    </row>
    <row r="28" spans="2:50" ht="14.25" hidden="1" customHeight="1" outlineLevel="1">
      <c r="B28" s="460"/>
      <c r="C28" s="209">
        <v>2</v>
      </c>
      <c r="D28" s="212" t="s">
        <v>312</v>
      </c>
      <c r="E28" s="213">
        <v>23</v>
      </c>
      <c r="F28" s="209">
        <v>1800</v>
      </c>
      <c r="G28" s="214">
        <f t="shared" si="19"/>
        <v>78.260869565217391</v>
      </c>
      <c r="H28" s="501"/>
      <c r="I28" s="215">
        <f t="shared" ref="I28:K28" si="27">AVERAGE(P28,U28,Z28,AE28,AJ28,AO28,AT28)</f>
        <v>23</v>
      </c>
      <c r="J28" s="215">
        <f t="shared" si="27"/>
        <v>1533.8053610111904</v>
      </c>
      <c r="K28" s="216">
        <f t="shared" si="27"/>
        <v>66.687189609182184</v>
      </c>
      <c r="L28" s="502"/>
      <c r="M28" s="215">
        <f>RANK(K28, K$27:$K$41)</f>
        <v>2</v>
      </c>
      <c r="N28" s="460"/>
      <c r="O28" s="460"/>
      <c r="P28" s="209">
        <v>23</v>
      </c>
      <c r="Q28" s="213">
        <v>1533.2207034249739</v>
      </c>
      <c r="R28" s="214">
        <f t="shared" si="20"/>
        <v>66.661769714129292</v>
      </c>
      <c r="S28" s="211">
        <f t="shared" ref="S28" si="28">RANK(R28, R$27:R$41)</f>
        <v>2</v>
      </c>
      <c r="T28" s="501"/>
      <c r="U28" s="209">
        <v>23</v>
      </c>
      <c r="V28" s="213">
        <v>1533.622291021672</v>
      </c>
      <c r="W28" s="214">
        <f t="shared" si="21"/>
        <v>66.679230044420521</v>
      </c>
      <c r="X28" s="211">
        <f t="shared" ref="X28" si="29">RANK(W28, W$27:W$41)</f>
        <v>2</v>
      </c>
      <c r="Y28" s="501"/>
      <c r="Z28" s="209">
        <v>23</v>
      </c>
      <c r="AA28" s="213">
        <v>1534.0353260869547</v>
      </c>
      <c r="AB28" s="214">
        <f t="shared" si="22"/>
        <v>66.697188090737157</v>
      </c>
      <c r="AC28" s="211">
        <f t="shared" ref="AC28" si="30">RANK(AB28, AB$27:AB$41)</f>
        <v>2</v>
      </c>
      <c r="AD28" s="501"/>
      <c r="AE28" s="209">
        <v>23</v>
      </c>
      <c r="AF28" s="213">
        <v>1533.9744847890097</v>
      </c>
      <c r="AG28" s="214">
        <f t="shared" si="23"/>
        <v>66.694542816913469</v>
      </c>
      <c r="AH28" s="211">
        <f t="shared" ref="AH28" si="31">RANK(AG28, AG$27:AG$41)</f>
        <v>2</v>
      </c>
      <c r="AI28" s="501"/>
      <c r="AJ28" s="209">
        <v>23</v>
      </c>
      <c r="AK28" s="213">
        <v>1533.4602207841635</v>
      </c>
      <c r="AL28" s="214">
        <f t="shared" si="24"/>
        <v>66.672183512354934</v>
      </c>
      <c r="AM28" s="211">
        <f t="shared" ref="AM28" si="32">RANK(AL28, AL$27:AL$41)</f>
        <v>2</v>
      </c>
      <c r="AN28" s="501"/>
      <c r="AO28" s="209">
        <v>23</v>
      </c>
      <c r="AP28" s="213">
        <v>1533.8888888888887</v>
      </c>
      <c r="AQ28" s="214">
        <f t="shared" si="25"/>
        <v>66.690821256038632</v>
      </c>
      <c r="AR28" s="211">
        <f t="shared" ref="AR28" si="33">RANK(AQ28, AQ$27:AQ$41)</f>
        <v>2</v>
      </c>
      <c r="AS28" s="501"/>
      <c r="AT28" s="209">
        <v>23</v>
      </c>
      <c r="AU28" s="213">
        <v>1534.4356120826712</v>
      </c>
      <c r="AV28" s="214">
        <f t="shared" si="26"/>
        <v>66.714591829681353</v>
      </c>
      <c r="AW28" s="211">
        <f t="shared" ref="AW28" si="34">RANK(AV28, AV$27:AV$41)</f>
        <v>2</v>
      </c>
      <c r="AX28" s="501"/>
    </row>
    <row r="29" spans="2:50" ht="14.25" hidden="1" customHeight="1" outlineLevel="1">
      <c r="B29" s="460"/>
      <c r="C29" s="209">
        <v>3</v>
      </c>
      <c r="D29" s="212"/>
      <c r="E29" s="209"/>
      <c r="F29" s="209"/>
      <c r="G29" s="209"/>
      <c r="H29" s="501"/>
      <c r="I29" s="215"/>
      <c r="J29" s="215"/>
      <c r="K29" s="216"/>
      <c r="L29" s="502"/>
      <c r="M29" s="215"/>
      <c r="N29" s="460"/>
      <c r="O29" s="460"/>
      <c r="P29" s="209"/>
      <c r="Q29" s="209"/>
      <c r="R29" s="209"/>
      <c r="S29" s="211"/>
      <c r="T29" s="501"/>
      <c r="U29" s="209"/>
      <c r="V29" s="213"/>
      <c r="W29" s="214"/>
      <c r="X29" s="211"/>
      <c r="Y29" s="501"/>
      <c r="Z29" s="209"/>
      <c r="AA29" s="213"/>
      <c r="AB29" s="214"/>
      <c r="AC29" s="211"/>
      <c r="AD29" s="501"/>
      <c r="AE29" s="209"/>
      <c r="AF29" s="213"/>
      <c r="AG29" s="214"/>
      <c r="AH29" s="211"/>
      <c r="AI29" s="501"/>
      <c r="AJ29" s="209"/>
      <c r="AK29" s="209"/>
      <c r="AL29" s="209"/>
      <c r="AM29" s="211"/>
      <c r="AN29" s="501"/>
      <c r="AO29" s="209"/>
      <c r="AP29" s="209"/>
      <c r="AQ29" s="209"/>
      <c r="AR29" s="211"/>
      <c r="AS29" s="501"/>
      <c r="AT29" s="209"/>
      <c r="AU29" s="209"/>
      <c r="AV29" s="209"/>
      <c r="AW29" s="211"/>
      <c r="AX29" s="501"/>
    </row>
    <row r="30" spans="2:50" ht="14.25" hidden="1" customHeight="1" outlineLevel="1">
      <c r="B30" s="460"/>
      <c r="C30" s="209">
        <v>4</v>
      </c>
      <c r="D30" s="212"/>
      <c r="E30" s="209"/>
      <c r="F30" s="209"/>
      <c r="G30" s="209"/>
      <c r="H30" s="501"/>
      <c r="I30" s="215"/>
      <c r="J30" s="215"/>
      <c r="K30" s="216"/>
      <c r="L30" s="502"/>
      <c r="M30" s="215"/>
      <c r="N30" s="460"/>
      <c r="O30" s="460"/>
      <c r="P30" s="209"/>
      <c r="Q30" s="209"/>
      <c r="R30" s="209"/>
      <c r="S30" s="211"/>
      <c r="T30" s="501"/>
      <c r="U30" s="209"/>
      <c r="V30" s="213"/>
      <c r="W30" s="214"/>
      <c r="X30" s="211"/>
      <c r="Y30" s="501"/>
      <c r="Z30" s="209"/>
      <c r="AA30" s="213"/>
      <c r="AB30" s="214"/>
      <c r="AC30" s="211"/>
      <c r="AD30" s="501"/>
      <c r="AE30" s="209"/>
      <c r="AF30" s="213"/>
      <c r="AG30" s="214"/>
      <c r="AH30" s="211"/>
      <c r="AI30" s="501"/>
      <c r="AJ30" s="209"/>
      <c r="AK30" s="209"/>
      <c r="AL30" s="209"/>
      <c r="AM30" s="211"/>
      <c r="AN30" s="501"/>
      <c r="AO30" s="209"/>
      <c r="AP30" s="209"/>
      <c r="AQ30" s="209"/>
      <c r="AR30" s="211"/>
      <c r="AS30" s="501"/>
      <c r="AT30" s="209"/>
      <c r="AU30" s="209"/>
      <c r="AV30" s="209"/>
      <c r="AW30" s="211"/>
      <c r="AX30" s="501"/>
    </row>
    <row r="31" spans="2:50" ht="14.25" hidden="1" customHeight="1" outlineLevel="1">
      <c r="B31" s="460"/>
      <c r="C31" s="209">
        <v>5</v>
      </c>
      <c r="D31" s="212"/>
      <c r="E31" s="209"/>
      <c r="F31" s="209"/>
      <c r="G31" s="209"/>
      <c r="H31" s="501"/>
      <c r="I31" s="215"/>
      <c r="J31" s="215"/>
      <c r="K31" s="216"/>
      <c r="L31" s="502"/>
      <c r="M31" s="215"/>
      <c r="N31" s="460"/>
      <c r="O31" s="460"/>
      <c r="P31" s="209"/>
      <c r="Q31" s="209"/>
      <c r="R31" s="209"/>
      <c r="S31" s="211"/>
      <c r="T31" s="501"/>
      <c r="U31" s="209"/>
      <c r="V31" s="213"/>
      <c r="W31" s="214"/>
      <c r="X31" s="211"/>
      <c r="Y31" s="501"/>
      <c r="Z31" s="209"/>
      <c r="AA31" s="213"/>
      <c r="AB31" s="214"/>
      <c r="AC31" s="211"/>
      <c r="AD31" s="501"/>
      <c r="AE31" s="209"/>
      <c r="AF31" s="213"/>
      <c r="AG31" s="214"/>
      <c r="AH31" s="211"/>
      <c r="AI31" s="501"/>
      <c r="AJ31" s="209"/>
      <c r="AK31" s="209"/>
      <c r="AL31" s="209"/>
      <c r="AM31" s="211"/>
      <c r="AN31" s="501"/>
      <c r="AO31" s="209"/>
      <c r="AP31" s="209"/>
      <c r="AQ31" s="209"/>
      <c r="AR31" s="211"/>
      <c r="AS31" s="501"/>
      <c r="AT31" s="209"/>
      <c r="AU31" s="209"/>
      <c r="AV31" s="209"/>
      <c r="AW31" s="211"/>
      <c r="AX31" s="501"/>
    </row>
    <row r="32" spans="2:50" ht="14.25" hidden="1" customHeight="1" outlineLevel="1">
      <c r="B32" s="460"/>
      <c r="C32" s="209">
        <v>6</v>
      </c>
      <c r="D32" s="212"/>
      <c r="E32" s="209"/>
      <c r="F32" s="209"/>
      <c r="G32" s="209"/>
      <c r="H32" s="501"/>
      <c r="I32" s="215"/>
      <c r="J32" s="215"/>
      <c r="K32" s="216"/>
      <c r="L32" s="502"/>
      <c r="M32" s="215"/>
      <c r="N32" s="460"/>
      <c r="O32" s="460"/>
      <c r="P32" s="209"/>
      <c r="Q32" s="209"/>
      <c r="R32" s="209"/>
      <c r="S32" s="211"/>
      <c r="T32" s="501"/>
      <c r="U32" s="209"/>
      <c r="V32" s="213"/>
      <c r="W32" s="214"/>
      <c r="X32" s="211"/>
      <c r="Y32" s="501"/>
      <c r="Z32" s="209"/>
      <c r="AA32" s="213"/>
      <c r="AB32" s="214"/>
      <c r="AC32" s="211"/>
      <c r="AD32" s="501"/>
      <c r="AE32" s="209"/>
      <c r="AF32" s="213"/>
      <c r="AG32" s="214"/>
      <c r="AH32" s="211"/>
      <c r="AI32" s="501"/>
      <c r="AJ32" s="209"/>
      <c r="AK32" s="209"/>
      <c r="AL32" s="209"/>
      <c r="AM32" s="211"/>
      <c r="AN32" s="501"/>
      <c r="AO32" s="209"/>
      <c r="AP32" s="209"/>
      <c r="AQ32" s="209"/>
      <c r="AR32" s="211"/>
      <c r="AS32" s="501"/>
      <c r="AT32" s="209"/>
      <c r="AU32" s="209"/>
      <c r="AV32" s="209"/>
      <c r="AW32" s="211"/>
      <c r="AX32" s="501"/>
    </row>
    <row r="33" spans="2:50" ht="14.25" hidden="1" customHeight="1" outlineLevel="1">
      <c r="B33" s="460"/>
      <c r="C33" s="209">
        <v>7</v>
      </c>
      <c r="D33" s="212"/>
      <c r="E33" s="209"/>
      <c r="F33" s="209"/>
      <c r="G33" s="209"/>
      <c r="H33" s="501"/>
      <c r="I33" s="215"/>
      <c r="J33" s="215"/>
      <c r="K33" s="216"/>
      <c r="L33" s="502"/>
      <c r="M33" s="215"/>
      <c r="N33" s="460"/>
      <c r="O33" s="460"/>
      <c r="P33" s="209"/>
      <c r="Q33" s="209"/>
      <c r="R33" s="209"/>
      <c r="S33" s="211"/>
      <c r="T33" s="501"/>
      <c r="U33" s="209"/>
      <c r="V33" s="213"/>
      <c r="W33" s="214"/>
      <c r="X33" s="211"/>
      <c r="Y33" s="501"/>
      <c r="Z33" s="209"/>
      <c r="AA33" s="213"/>
      <c r="AB33" s="214"/>
      <c r="AC33" s="211"/>
      <c r="AD33" s="501"/>
      <c r="AE33" s="209"/>
      <c r="AF33" s="213"/>
      <c r="AG33" s="214"/>
      <c r="AH33" s="211"/>
      <c r="AI33" s="501"/>
      <c r="AJ33" s="209"/>
      <c r="AK33" s="209"/>
      <c r="AL33" s="209"/>
      <c r="AM33" s="211"/>
      <c r="AN33" s="501"/>
      <c r="AO33" s="209"/>
      <c r="AP33" s="209"/>
      <c r="AQ33" s="209"/>
      <c r="AR33" s="211"/>
      <c r="AS33" s="501"/>
      <c r="AT33" s="209"/>
      <c r="AU33" s="209"/>
      <c r="AV33" s="209"/>
      <c r="AW33" s="211"/>
      <c r="AX33" s="501"/>
    </row>
    <row r="34" spans="2:50" ht="14.25" hidden="1" customHeight="1" outlineLevel="1">
      <c r="B34" s="460"/>
      <c r="C34" s="209">
        <v>8</v>
      </c>
      <c r="D34" s="212"/>
      <c r="E34" s="209"/>
      <c r="F34" s="209"/>
      <c r="G34" s="209"/>
      <c r="H34" s="501"/>
      <c r="I34" s="215"/>
      <c r="J34" s="215"/>
      <c r="K34" s="216"/>
      <c r="L34" s="502"/>
      <c r="M34" s="215"/>
      <c r="N34" s="460"/>
      <c r="O34" s="460"/>
      <c r="P34" s="209"/>
      <c r="Q34" s="209"/>
      <c r="R34" s="209"/>
      <c r="S34" s="211"/>
      <c r="T34" s="501"/>
      <c r="U34" s="209"/>
      <c r="V34" s="213"/>
      <c r="W34" s="214"/>
      <c r="X34" s="211"/>
      <c r="Y34" s="501"/>
      <c r="Z34" s="209"/>
      <c r="AA34" s="213"/>
      <c r="AB34" s="214"/>
      <c r="AC34" s="211"/>
      <c r="AD34" s="501"/>
      <c r="AE34" s="209"/>
      <c r="AF34" s="213"/>
      <c r="AG34" s="214"/>
      <c r="AH34" s="211"/>
      <c r="AI34" s="501"/>
      <c r="AJ34" s="209"/>
      <c r="AK34" s="209"/>
      <c r="AL34" s="209"/>
      <c r="AM34" s="211"/>
      <c r="AN34" s="501"/>
      <c r="AO34" s="209"/>
      <c r="AP34" s="209"/>
      <c r="AQ34" s="209"/>
      <c r="AR34" s="211"/>
      <c r="AS34" s="501"/>
      <c r="AT34" s="209"/>
      <c r="AU34" s="209"/>
      <c r="AV34" s="209"/>
      <c r="AW34" s="211"/>
      <c r="AX34" s="501"/>
    </row>
    <row r="35" spans="2:50" ht="14.25" hidden="1" customHeight="1" outlineLevel="1">
      <c r="B35" s="460"/>
      <c r="C35" s="209">
        <v>9</v>
      </c>
      <c r="D35" s="212"/>
      <c r="E35" s="209"/>
      <c r="F35" s="209"/>
      <c r="G35" s="209"/>
      <c r="H35" s="501"/>
      <c r="I35" s="215"/>
      <c r="J35" s="215"/>
      <c r="K35" s="216"/>
      <c r="L35" s="502"/>
      <c r="M35" s="215"/>
      <c r="N35" s="460"/>
      <c r="O35" s="460"/>
      <c r="P35" s="209"/>
      <c r="Q35" s="209"/>
      <c r="R35" s="209"/>
      <c r="S35" s="211"/>
      <c r="T35" s="501"/>
      <c r="U35" s="209"/>
      <c r="V35" s="213"/>
      <c r="W35" s="214"/>
      <c r="X35" s="211"/>
      <c r="Y35" s="501"/>
      <c r="Z35" s="209"/>
      <c r="AA35" s="213"/>
      <c r="AB35" s="214"/>
      <c r="AC35" s="211"/>
      <c r="AD35" s="501"/>
      <c r="AE35" s="209"/>
      <c r="AF35" s="213"/>
      <c r="AG35" s="214"/>
      <c r="AH35" s="211"/>
      <c r="AI35" s="501"/>
      <c r="AJ35" s="209"/>
      <c r="AK35" s="209"/>
      <c r="AL35" s="209"/>
      <c r="AM35" s="211"/>
      <c r="AN35" s="501"/>
      <c r="AO35" s="209"/>
      <c r="AP35" s="209"/>
      <c r="AQ35" s="209"/>
      <c r="AR35" s="211"/>
      <c r="AS35" s="501"/>
      <c r="AT35" s="209"/>
      <c r="AU35" s="209"/>
      <c r="AV35" s="209"/>
      <c r="AW35" s="211"/>
      <c r="AX35" s="501"/>
    </row>
    <row r="36" spans="2:50" ht="14.25" hidden="1" customHeight="1" outlineLevel="1">
      <c r="B36" s="460"/>
      <c r="C36" s="209">
        <v>10</v>
      </c>
      <c r="D36" s="212"/>
      <c r="E36" s="209"/>
      <c r="F36" s="209"/>
      <c r="G36" s="209"/>
      <c r="H36" s="501"/>
      <c r="I36" s="215"/>
      <c r="J36" s="215"/>
      <c r="K36" s="216"/>
      <c r="L36" s="502"/>
      <c r="M36" s="215"/>
      <c r="N36" s="460"/>
      <c r="O36" s="460"/>
      <c r="P36" s="209"/>
      <c r="Q36" s="209"/>
      <c r="R36" s="209"/>
      <c r="S36" s="211"/>
      <c r="T36" s="501"/>
      <c r="U36" s="209"/>
      <c r="V36" s="213"/>
      <c r="W36" s="214"/>
      <c r="X36" s="211"/>
      <c r="Y36" s="501"/>
      <c r="Z36" s="209"/>
      <c r="AA36" s="213"/>
      <c r="AB36" s="214"/>
      <c r="AC36" s="211"/>
      <c r="AD36" s="501"/>
      <c r="AE36" s="209"/>
      <c r="AF36" s="213"/>
      <c r="AG36" s="214"/>
      <c r="AH36" s="211"/>
      <c r="AI36" s="501"/>
      <c r="AJ36" s="209"/>
      <c r="AK36" s="209"/>
      <c r="AL36" s="209"/>
      <c r="AM36" s="211"/>
      <c r="AN36" s="501"/>
      <c r="AO36" s="209"/>
      <c r="AP36" s="209"/>
      <c r="AQ36" s="209"/>
      <c r="AR36" s="211"/>
      <c r="AS36" s="501"/>
      <c r="AT36" s="209"/>
      <c r="AU36" s="209"/>
      <c r="AV36" s="209"/>
      <c r="AW36" s="211"/>
      <c r="AX36" s="501"/>
    </row>
    <row r="37" spans="2:50" ht="14.25" hidden="1" customHeight="1" outlineLevel="1">
      <c r="B37" s="460"/>
      <c r="C37" s="209">
        <v>11</v>
      </c>
      <c r="D37" s="212"/>
      <c r="E37" s="209"/>
      <c r="F37" s="209"/>
      <c r="G37" s="209"/>
      <c r="H37" s="501"/>
      <c r="I37" s="215"/>
      <c r="J37" s="215"/>
      <c r="K37" s="216"/>
      <c r="L37" s="502"/>
      <c r="M37" s="215"/>
      <c r="N37" s="460"/>
      <c r="O37" s="460"/>
      <c r="P37" s="209"/>
      <c r="Q37" s="209"/>
      <c r="R37" s="209"/>
      <c r="S37" s="211"/>
      <c r="T37" s="501"/>
      <c r="U37" s="209"/>
      <c r="V37" s="213"/>
      <c r="W37" s="214"/>
      <c r="X37" s="211"/>
      <c r="Y37" s="501"/>
      <c r="Z37" s="209"/>
      <c r="AA37" s="213"/>
      <c r="AB37" s="214"/>
      <c r="AC37" s="211"/>
      <c r="AD37" s="501"/>
      <c r="AE37" s="209"/>
      <c r="AF37" s="213"/>
      <c r="AG37" s="214"/>
      <c r="AH37" s="211"/>
      <c r="AI37" s="501"/>
      <c r="AJ37" s="209"/>
      <c r="AK37" s="209"/>
      <c r="AL37" s="209"/>
      <c r="AM37" s="211"/>
      <c r="AN37" s="501"/>
      <c r="AO37" s="209"/>
      <c r="AP37" s="209"/>
      <c r="AQ37" s="209"/>
      <c r="AR37" s="211"/>
      <c r="AS37" s="501"/>
      <c r="AT37" s="209"/>
      <c r="AU37" s="209"/>
      <c r="AV37" s="209"/>
      <c r="AW37" s="211"/>
      <c r="AX37" s="501"/>
    </row>
    <row r="38" spans="2:50" ht="14.25" hidden="1" customHeight="1" outlineLevel="1">
      <c r="B38" s="460"/>
      <c r="C38" s="209">
        <v>12</v>
      </c>
      <c r="D38" s="212"/>
      <c r="E38" s="209"/>
      <c r="F38" s="209"/>
      <c r="G38" s="209"/>
      <c r="H38" s="501"/>
      <c r="I38" s="215"/>
      <c r="J38" s="215"/>
      <c r="K38" s="216"/>
      <c r="L38" s="502"/>
      <c r="M38" s="215"/>
      <c r="N38" s="460"/>
      <c r="O38" s="460"/>
      <c r="P38" s="209"/>
      <c r="Q38" s="209"/>
      <c r="R38" s="209"/>
      <c r="S38" s="211"/>
      <c r="T38" s="501"/>
      <c r="U38" s="209"/>
      <c r="V38" s="213"/>
      <c r="W38" s="214"/>
      <c r="X38" s="211"/>
      <c r="Y38" s="501"/>
      <c r="Z38" s="209"/>
      <c r="AA38" s="213"/>
      <c r="AB38" s="214"/>
      <c r="AC38" s="211"/>
      <c r="AD38" s="501"/>
      <c r="AE38" s="209"/>
      <c r="AF38" s="213"/>
      <c r="AG38" s="214"/>
      <c r="AH38" s="211"/>
      <c r="AI38" s="501"/>
      <c r="AJ38" s="209"/>
      <c r="AK38" s="209"/>
      <c r="AL38" s="209"/>
      <c r="AM38" s="211"/>
      <c r="AN38" s="501"/>
      <c r="AO38" s="209"/>
      <c r="AP38" s="209"/>
      <c r="AQ38" s="209"/>
      <c r="AR38" s="211"/>
      <c r="AS38" s="501"/>
      <c r="AT38" s="209"/>
      <c r="AU38" s="209"/>
      <c r="AV38" s="209"/>
      <c r="AW38" s="211"/>
      <c r="AX38" s="501"/>
    </row>
    <row r="39" spans="2:50" ht="14.25" hidden="1" customHeight="1" outlineLevel="1">
      <c r="B39" s="460"/>
      <c r="C39" s="209">
        <v>13</v>
      </c>
      <c r="D39" s="212"/>
      <c r="E39" s="209"/>
      <c r="F39" s="209"/>
      <c r="G39" s="209"/>
      <c r="H39" s="501"/>
      <c r="I39" s="215"/>
      <c r="J39" s="215"/>
      <c r="K39" s="216"/>
      <c r="L39" s="502"/>
      <c r="M39" s="215"/>
      <c r="N39" s="460"/>
      <c r="O39" s="460"/>
      <c r="P39" s="209"/>
      <c r="Q39" s="209"/>
      <c r="R39" s="209"/>
      <c r="S39" s="211"/>
      <c r="T39" s="501"/>
      <c r="U39" s="209"/>
      <c r="V39" s="213"/>
      <c r="W39" s="214"/>
      <c r="X39" s="211"/>
      <c r="Y39" s="501"/>
      <c r="Z39" s="209"/>
      <c r="AA39" s="213"/>
      <c r="AB39" s="214"/>
      <c r="AC39" s="211"/>
      <c r="AD39" s="501"/>
      <c r="AE39" s="209"/>
      <c r="AF39" s="213"/>
      <c r="AG39" s="214"/>
      <c r="AH39" s="211"/>
      <c r="AI39" s="501"/>
      <c r="AJ39" s="209"/>
      <c r="AK39" s="209"/>
      <c r="AL39" s="209"/>
      <c r="AM39" s="211"/>
      <c r="AN39" s="501"/>
      <c r="AO39" s="209"/>
      <c r="AP39" s="209"/>
      <c r="AQ39" s="209"/>
      <c r="AR39" s="211"/>
      <c r="AS39" s="501"/>
      <c r="AT39" s="209"/>
      <c r="AU39" s="209"/>
      <c r="AV39" s="209"/>
      <c r="AW39" s="211"/>
      <c r="AX39" s="501"/>
    </row>
    <row r="40" spans="2:50" ht="14.25" hidden="1" customHeight="1" outlineLevel="1">
      <c r="B40" s="460"/>
      <c r="C40" s="209">
        <v>14</v>
      </c>
      <c r="D40" s="212"/>
      <c r="E40" s="209"/>
      <c r="F40" s="209"/>
      <c r="G40" s="209"/>
      <c r="H40" s="501"/>
      <c r="I40" s="215"/>
      <c r="J40" s="215"/>
      <c r="K40" s="216"/>
      <c r="L40" s="502"/>
      <c r="M40" s="215"/>
      <c r="N40" s="460"/>
      <c r="O40" s="460"/>
      <c r="P40" s="209"/>
      <c r="Q40" s="209"/>
      <c r="R40" s="209"/>
      <c r="S40" s="211"/>
      <c r="T40" s="501"/>
      <c r="U40" s="209"/>
      <c r="V40" s="213"/>
      <c r="W40" s="214"/>
      <c r="X40" s="211"/>
      <c r="Y40" s="501"/>
      <c r="Z40" s="209"/>
      <c r="AA40" s="213"/>
      <c r="AB40" s="214"/>
      <c r="AC40" s="211"/>
      <c r="AD40" s="501"/>
      <c r="AE40" s="209"/>
      <c r="AF40" s="213"/>
      <c r="AG40" s="214"/>
      <c r="AH40" s="211"/>
      <c r="AI40" s="501"/>
      <c r="AJ40" s="209"/>
      <c r="AK40" s="209"/>
      <c r="AL40" s="209"/>
      <c r="AM40" s="211"/>
      <c r="AN40" s="501"/>
      <c r="AO40" s="209"/>
      <c r="AP40" s="209"/>
      <c r="AQ40" s="209"/>
      <c r="AR40" s="211"/>
      <c r="AS40" s="501"/>
      <c r="AT40" s="209"/>
      <c r="AU40" s="209"/>
      <c r="AV40" s="209"/>
      <c r="AW40" s="211"/>
      <c r="AX40" s="501"/>
    </row>
    <row r="41" spans="2:50" ht="14.25" hidden="1" customHeight="1" outlineLevel="1">
      <c r="B41" s="460"/>
      <c r="C41" s="209">
        <v>15</v>
      </c>
      <c r="D41" s="212"/>
      <c r="E41" s="209"/>
      <c r="F41" s="209"/>
      <c r="G41" s="209"/>
      <c r="H41" s="501"/>
      <c r="I41" s="215"/>
      <c r="J41" s="215"/>
      <c r="K41" s="216"/>
      <c r="L41" s="502"/>
      <c r="M41" s="215"/>
      <c r="N41" s="460"/>
      <c r="O41" s="460"/>
      <c r="P41" s="209"/>
      <c r="Q41" s="213"/>
      <c r="R41" s="214"/>
      <c r="S41" s="211"/>
      <c r="T41" s="501"/>
      <c r="U41" s="209"/>
      <c r="V41" s="213"/>
      <c r="W41" s="214"/>
      <c r="X41" s="211"/>
      <c r="Y41" s="501"/>
      <c r="Z41" s="209"/>
      <c r="AA41" s="213"/>
      <c r="AB41" s="214"/>
      <c r="AC41" s="211"/>
      <c r="AD41" s="501"/>
      <c r="AE41" s="209"/>
      <c r="AF41" s="213"/>
      <c r="AG41" s="214"/>
      <c r="AH41" s="211"/>
      <c r="AI41" s="501"/>
      <c r="AJ41" s="209"/>
      <c r="AK41" s="213"/>
      <c r="AL41" s="214"/>
      <c r="AM41" s="211"/>
      <c r="AN41" s="501"/>
      <c r="AO41" s="209"/>
      <c r="AP41" s="213"/>
      <c r="AQ41" s="214"/>
      <c r="AR41" s="211"/>
      <c r="AS41" s="501"/>
      <c r="AT41" s="209"/>
      <c r="AU41" s="213"/>
      <c r="AV41" s="214"/>
      <c r="AW41" s="211"/>
      <c r="AX41" s="501"/>
    </row>
    <row r="42" spans="2:50" ht="14.25" hidden="1" customHeight="1" outlineLevel="1" collapsed="1">
      <c r="B42" s="552" t="s">
        <v>224</v>
      </c>
      <c r="C42" s="503"/>
      <c r="D42" s="503"/>
      <c r="E42" s="503"/>
      <c r="F42" s="503"/>
      <c r="G42" s="503"/>
      <c r="H42" s="503"/>
      <c r="I42" s="503"/>
      <c r="J42" s="503"/>
      <c r="K42" s="503"/>
      <c r="L42" s="503"/>
      <c r="M42" s="504"/>
      <c r="N42" s="521" t="s">
        <v>128</v>
      </c>
      <c r="O42" s="521" t="s">
        <v>77</v>
      </c>
      <c r="P42" s="559">
        <v>45881</v>
      </c>
      <c r="Q42" s="560"/>
      <c r="R42" s="560"/>
      <c r="S42" s="560"/>
      <c r="T42" s="560"/>
      <c r="U42" s="561">
        <f>P42+1</f>
        <v>45882</v>
      </c>
      <c r="V42" s="562"/>
      <c r="W42" s="562"/>
      <c r="X42" s="562"/>
      <c r="Y42" s="562"/>
      <c r="Z42" s="559">
        <f t="shared" ref="Z42" si="35">U42+1</f>
        <v>45883</v>
      </c>
      <c r="AA42" s="560"/>
      <c r="AB42" s="560"/>
      <c r="AC42" s="560"/>
      <c r="AD42" s="560"/>
      <c r="AE42" s="561">
        <f t="shared" ref="AE42" si="36">Z42+1</f>
        <v>45884</v>
      </c>
      <c r="AF42" s="562"/>
      <c r="AG42" s="562"/>
      <c r="AH42" s="562"/>
      <c r="AI42" s="562"/>
      <c r="AJ42" s="563">
        <f t="shared" ref="AJ42" si="37">AE42+1</f>
        <v>45885</v>
      </c>
      <c r="AK42" s="564"/>
      <c r="AL42" s="564"/>
      <c r="AM42" s="564"/>
      <c r="AN42" s="565"/>
      <c r="AO42" s="561">
        <f t="shared" ref="AO42" si="38">AJ42+1</f>
        <v>45886</v>
      </c>
      <c r="AP42" s="562"/>
      <c r="AQ42" s="562"/>
      <c r="AR42" s="562"/>
      <c r="AS42" s="562"/>
      <c r="AT42" s="563">
        <f t="shared" ref="AT42" si="39">AO42+1</f>
        <v>45887</v>
      </c>
      <c r="AU42" s="564"/>
      <c r="AV42" s="564"/>
      <c r="AW42" s="564"/>
      <c r="AX42" s="565"/>
    </row>
    <row r="43" spans="2:50" ht="14.25" hidden="1" customHeight="1" outlineLevel="1">
      <c r="B43" s="505"/>
      <c r="C43" s="505"/>
      <c r="D43" s="505"/>
      <c r="E43" s="505"/>
      <c r="F43" s="505"/>
      <c r="G43" s="505"/>
      <c r="H43" s="505"/>
      <c r="I43" s="505"/>
      <c r="J43" s="505"/>
      <c r="K43" s="505"/>
      <c r="L43" s="505"/>
      <c r="M43" s="506"/>
      <c r="N43" s="523"/>
      <c r="O43" s="523"/>
      <c r="P43" s="566">
        <f>P42</f>
        <v>45881</v>
      </c>
      <c r="Q43" s="566"/>
      <c r="R43" s="566"/>
      <c r="S43" s="566"/>
      <c r="T43" s="566"/>
      <c r="U43" s="567">
        <f>U42</f>
        <v>45882</v>
      </c>
      <c r="V43" s="567"/>
      <c r="W43" s="567"/>
      <c r="X43" s="567"/>
      <c r="Y43" s="567"/>
      <c r="Z43" s="566">
        <f t="shared" ref="Z43" si="40">Z42</f>
        <v>45883</v>
      </c>
      <c r="AA43" s="566"/>
      <c r="AB43" s="566"/>
      <c r="AC43" s="566"/>
      <c r="AD43" s="566"/>
      <c r="AE43" s="567">
        <f t="shared" ref="AE43" si="41">AE42</f>
        <v>45884</v>
      </c>
      <c r="AF43" s="567"/>
      <c r="AG43" s="567"/>
      <c r="AH43" s="567"/>
      <c r="AI43" s="567"/>
      <c r="AJ43" s="568">
        <f t="shared" ref="AJ43" si="42">AJ42</f>
        <v>45885</v>
      </c>
      <c r="AK43" s="569"/>
      <c r="AL43" s="569"/>
      <c r="AM43" s="569"/>
      <c r="AN43" s="570"/>
      <c r="AO43" s="567">
        <f t="shared" ref="AO43" si="43">AO42</f>
        <v>45886</v>
      </c>
      <c r="AP43" s="567"/>
      <c r="AQ43" s="567"/>
      <c r="AR43" s="567"/>
      <c r="AS43" s="567"/>
      <c r="AT43" s="568">
        <f t="shared" ref="AT43" si="44">AT42</f>
        <v>45887</v>
      </c>
      <c r="AU43" s="569"/>
      <c r="AV43" s="569"/>
      <c r="AW43" s="569"/>
      <c r="AX43" s="570"/>
    </row>
    <row r="44" spans="2:50" ht="14.25" hidden="1" customHeight="1" outlineLevel="1">
      <c r="B44" s="460" t="s">
        <v>129</v>
      </c>
      <c r="C44" s="460" t="s">
        <v>130</v>
      </c>
      <c r="D44" s="460"/>
      <c r="E44" s="460" t="s">
        <v>131</v>
      </c>
      <c r="F44" s="460"/>
      <c r="G44" s="460"/>
      <c r="H44" s="460" t="s">
        <v>132</v>
      </c>
      <c r="I44" s="499" t="s">
        <v>133</v>
      </c>
      <c r="J44" s="499"/>
      <c r="K44" s="499"/>
      <c r="L44" s="499" t="s">
        <v>132</v>
      </c>
      <c r="M44" s="499" t="s">
        <v>134</v>
      </c>
      <c r="N44" s="460"/>
      <c r="O44" s="460" t="s">
        <v>135</v>
      </c>
      <c r="P44" s="460" t="s">
        <v>136</v>
      </c>
      <c r="Q44" s="460"/>
      <c r="R44" s="460"/>
      <c r="S44" s="460"/>
      <c r="T44" s="460" t="s">
        <v>132</v>
      </c>
      <c r="U44" s="460" t="s">
        <v>136</v>
      </c>
      <c r="V44" s="460"/>
      <c r="W44" s="460"/>
      <c r="X44" s="460"/>
      <c r="Y44" s="460" t="s">
        <v>132</v>
      </c>
      <c r="Z44" s="460" t="s">
        <v>136</v>
      </c>
      <c r="AA44" s="460"/>
      <c r="AB44" s="460"/>
      <c r="AC44" s="460"/>
      <c r="AD44" s="460" t="s">
        <v>132</v>
      </c>
      <c r="AE44" s="460" t="s">
        <v>136</v>
      </c>
      <c r="AF44" s="460"/>
      <c r="AG44" s="460"/>
      <c r="AH44" s="460"/>
      <c r="AI44" s="460" t="s">
        <v>132</v>
      </c>
      <c r="AJ44" s="460" t="s">
        <v>136</v>
      </c>
      <c r="AK44" s="460"/>
      <c r="AL44" s="460"/>
      <c r="AM44" s="460"/>
      <c r="AN44" s="460" t="s">
        <v>132</v>
      </c>
      <c r="AO44" s="460" t="s">
        <v>136</v>
      </c>
      <c r="AP44" s="460"/>
      <c r="AQ44" s="460"/>
      <c r="AR44" s="460"/>
      <c r="AS44" s="460" t="s">
        <v>132</v>
      </c>
      <c r="AT44" s="460" t="s">
        <v>136</v>
      </c>
      <c r="AU44" s="460"/>
      <c r="AV44" s="460"/>
      <c r="AW44" s="460"/>
      <c r="AX44" s="460" t="s">
        <v>132</v>
      </c>
    </row>
    <row r="45" spans="2:50" ht="14.25" hidden="1" customHeight="1" outlineLevel="1">
      <c r="B45" s="460"/>
      <c r="C45" s="460"/>
      <c r="D45" s="460"/>
      <c r="E45" s="460" t="s">
        <v>137</v>
      </c>
      <c r="F45" s="460"/>
      <c r="G45" s="460"/>
      <c r="H45" s="460"/>
      <c r="I45" s="499" t="s">
        <v>137</v>
      </c>
      <c r="J45" s="499"/>
      <c r="K45" s="499"/>
      <c r="L45" s="499"/>
      <c r="M45" s="499"/>
      <c r="N45" s="460"/>
      <c r="O45" s="460"/>
      <c r="P45" s="460" t="s">
        <v>138</v>
      </c>
      <c r="Q45" s="460"/>
      <c r="R45" s="460"/>
      <c r="S45" s="460"/>
      <c r="T45" s="460"/>
      <c r="U45" s="460" t="s">
        <v>138</v>
      </c>
      <c r="V45" s="460"/>
      <c r="W45" s="460"/>
      <c r="X45" s="460"/>
      <c r="Y45" s="460"/>
      <c r="Z45" s="460" t="s">
        <v>138</v>
      </c>
      <c r="AA45" s="460"/>
      <c r="AB45" s="460"/>
      <c r="AC45" s="460"/>
      <c r="AD45" s="460"/>
      <c r="AE45" s="460" t="s">
        <v>138</v>
      </c>
      <c r="AF45" s="460"/>
      <c r="AG45" s="460"/>
      <c r="AH45" s="460"/>
      <c r="AI45" s="460"/>
      <c r="AJ45" s="460" t="s">
        <v>138</v>
      </c>
      <c r="AK45" s="460"/>
      <c r="AL45" s="460"/>
      <c r="AM45" s="460"/>
      <c r="AN45" s="460"/>
      <c r="AO45" s="460" t="s">
        <v>138</v>
      </c>
      <c r="AP45" s="460"/>
      <c r="AQ45" s="460"/>
      <c r="AR45" s="460"/>
      <c r="AS45" s="460"/>
      <c r="AT45" s="460" t="s">
        <v>138</v>
      </c>
      <c r="AU45" s="460"/>
      <c r="AV45" s="460"/>
      <c r="AW45" s="460"/>
      <c r="AX45" s="460"/>
    </row>
    <row r="46" spans="2:50" ht="14.25" hidden="1" customHeight="1" outlineLevel="1">
      <c r="B46" s="460"/>
      <c r="C46" s="460"/>
      <c r="D46" s="460"/>
      <c r="E46" s="209" t="s">
        <v>139</v>
      </c>
      <c r="F46" s="209" t="s">
        <v>140</v>
      </c>
      <c r="G46" s="209" t="s">
        <v>141</v>
      </c>
      <c r="H46" s="460"/>
      <c r="I46" s="210" t="s">
        <v>139</v>
      </c>
      <c r="J46" s="210" t="s">
        <v>140</v>
      </c>
      <c r="K46" s="210" t="s">
        <v>141</v>
      </c>
      <c r="L46" s="499"/>
      <c r="M46" s="499"/>
      <c r="N46" s="460"/>
      <c r="O46" s="460"/>
      <c r="P46" s="209" t="s">
        <v>139</v>
      </c>
      <c r="Q46" s="209" t="s">
        <v>140</v>
      </c>
      <c r="R46" s="209" t="s">
        <v>141</v>
      </c>
      <c r="S46" s="211" t="s">
        <v>134</v>
      </c>
      <c r="T46" s="460"/>
      <c r="U46" s="209" t="s">
        <v>139</v>
      </c>
      <c r="V46" s="209" t="s">
        <v>140</v>
      </c>
      <c r="W46" s="209" t="s">
        <v>141</v>
      </c>
      <c r="X46" s="211" t="s">
        <v>134</v>
      </c>
      <c r="Y46" s="460"/>
      <c r="Z46" s="209" t="s">
        <v>139</v>
      </c>
      <c r="AA46" s="209" t="s">
        <v>140</v>
      </c>
      <c r="AB46" s="209" t="s">
        <v>141</v>
      </c>
      <c r="AC46" s="211" t="s">
        <v>134</v>
      </c>
      <c r="AD46" s="460"/>
      <c r="AE46" s="209" t="s">
        <v>139</v>
      </c>
      <c r="AF46" s="209" t="s">
        <v>140</v>
      </c>
      <c r="AG46" s="209" t="s">
        <v>141</v>
      </c>
      <c r="AH46" s="211" t="s">
        <v>134</v>
      </c>
      <c r="AI46" s="460"/>
      <c r="AJ46" s="209" t="s">
        <v>139</v>
      </c>
      <c r="AK46" s="209" t="s">
        <v>140</v>
      </c>
      <c r="AL46" s="209" t="s">
        <v>141</v>
      </c>
      <c r="AM46" s="211" t="s">
        <v>134</v>
      </c>
      <c r="AN46" s="460"/>
      <c r="AO46" s="209" t="s">
        <v>139</v>
      </c>
      <c r="AP46" s="209" t="s">
        <v>140</v>
      </c>
      <c r="AQ46" s="209" t="s">
        <v>141</v>
      </c>
      <c r="AR46" s="211" t="s">
        <v>134</v>
      </c>
      <c r="AS46" s="460"/>
      <c r="AT46" s="209" t="s">
        <v>139</v>
      </c>
      <c r="AU46" s="209" t="s">
        <v>140</v>
      </c>
      <c r="AV46" s="209" t="s">
        <v>141</v>
      </c>
      <c r="AW46" s="211" t="s">
        <v>134</v>
      </c>
      <c r="AX46" s="460"/>
    </row>
    <row r="47" spans="2:50" ht="14.25" hidden="1" customHeight="1" outlineLevel="1">
      <c r="B47" s="460" t="s">
        <v>116</v>
      </c>
      <c r="C47" s="209">
        <v>1</v>
      </c>
      <c r="D47" s="212" t="s">
        <v>313</v>
      </c>
      <c r="E47" s="209">
        <v>13</v>
      </c>
      <c r="F47" s="209">
        <v>1200</v>
      </c>
      <c r="G47" s="214">
        <f t="shared" ref="G47:G48" si="45">F47/E47</f>
        <v>92.307692307692307</v>
      </c>
      <c r="H47" s="501">
        <f>AVERAGE(G47:G61)</f>
        <v>85.284280936454849</v>
      </c>
      <c r="I47" s="215">
        <f>AVERAGE(P47,U47,Z47,AE47,AJ47,AO47,AT47)</f>
        <v>13</v>
      </c>
      <c r="J47" s="215">
        <f>AVERAGE(Q47,V47,AA47,AF47,AK47,AP47,AU47)</f>
        <v>1057.0835397766182</v>
      </c>
      <c r="K47" s="216">
        <f>AVERAGE(R47,W47,AB47,AG47,AL47,AQ47,AV47)</f>
        <v>81.314118444355245</v>
      </c>
      <c r="L47" s="502">
        <f>IFERROR(AVERAGE(K47:K61),"-")</f>
        <v>74.018555335133996</v>
      </c>
      <c r="M47" s="215">
        <f>RANK(K47, K$47:$K$61)</f>
        <v>1</v>
      </c>
      <c r="N47" s="460"/>
      <c r="O47" s="460"/>
      <c r="P47" s="209">
        <v>13</v>
      </c>
      <c r="Q47" s="213">
        <v>1057.7894637994179</v>
      </c>
      <c r="R47" s="214">
        <f t="shared" ref="R47:R48" si="46">Q47/P47</f>
        <v>81.368420292262925</v>
      </c>
      <c r="S47" s="211">
        <f>RANK(R47, R$47:R$61)</f>
        <v>1</v>
      </c>
      <c r="T47" s="501">
        <f>AVERAGE(R47:R61)</f>
        <v>74.042379851601311</v>
      </c>
      <c r="U47" s="209">
        <v>13</v>
      </c>
      <c r="V47" s="213">
        <v>1056.1546321453525</v>
      </c>
      <c r="W47" s="214">
        <f t="shared" ref="W47:W48" si="47">V47/U47</f>
        <v>81.242664011180963</v>
      </c>
      <c r="X47" s="211">
        <f>RANK(W47, W$47:W$61)</f>
        <v>1</v>
      </c>
      <c r="Y47" s="501">
        <f>AVERAGE(W47:W61)</f>
        <v>73.978647425567289</v>
      </c>
      <c r="Z47" s="209">
        <v>13</v>
      </c>
      <c r="AA47" s="213">
        <v>1056.6637856525499</v>
      </c>
      <c r="AB47" s="214">
        <f t="shared" ref="AB47:AB48" si="48">AA47/Z47</f>
        <v>81.281829665580759</v>
      </c>
      <c r="AC47" s="211">
        <f>RANK(AB47, AB$47:AB$61)</f>
        <v>1</v>
      </c>
      <c r="AD47" s="501">
        <f>AVERAGE(AB47:AB61)</f>
        <v>73.996218362416045</v>
      </c>
      <c r="AE47" s="209">
        <v>13</v>
      </c>
      <c r="AF47" s="213">
        <v>1056.6357615894044</v>
      </c>
      <c r="AG47" s="214">
        <f t="shared" ref="AG47:AG48" si="49">AF47/AE47</f>
        <v>81.279673968415722</v>
      </c>
      <c r="AH47" s="211">
        <f>RANK(AG47, AG$47:AG$61)</f>
        <v>1</v>
      </c>
      <c r="AI47" s="501">
        <f>AVERAGE(AG47:AG61)</f>
        <v>73.990420229170695</v>
      </c>
      <c r="AJ47" s="209">
        <v>13</v>
      </c>
      <c r="AK47" s="213">
        <v>1056.6480774875256</v>
      </c>
      <c r="AL47" s="214">
        <f t="shared" ref="AL47:AL48" si="50">AK47/AJ47</f>
        <v>81.280621345194277</v>
      </c>
      <c r="AM47" s="211">
        <f>RANK(AL47, AL$47:AL$61)</f>
        <v>1</v>
      </c>
      <c r="AN47" s="501">
        <f>AVERAGE(AL47:AL61)</f>
        <v>73.993404285510181</v>
      </c>
      <c r="AO47" s="209">
        <v>13</v>
      </c>
      <c r="AP47" s="213">
        <v>1057.8246392896779</v>
      </c>
      <c r="AQ47" s="214">
        <f t="shared" ref="AQ47:AQ48" si="51">AP47/AO47</f>
        <v>81.371126099205995</v>
      </c>
      <c r="AR47" s="211">
        <f>RANK(AQ47, AQ$47:AQ$61)</f>
        <v>1</v>
      </c>
      <c r="AS47" s="501">
        <f>AVERAGE(AQ47:AQ61)</f>
        <v>74.050265979523317</v>
      </c>
      <c r="AT47" s="209">
        <v>13</v>
      </c>
      <c r="AU47" s="213">
        <v>1057.8684184723993</v>
      </c>
      <c r="AV47" s="214">
        <f t="shared" ref="AV47:AV48" si="52">AU47/AT47</f>
        <v>81.374493728646101</v>
      </c>
      <c r="AW47" s="211">
        <f>RANK(AV47, AV$47:AV$61)</f>
        <v>1</v>
      </c>
      <c r="AX47" s="501">
        <f>AVERAGE(AV47:AV61)</f>
        <v>74.078551212149137</v>
      </c>
    </row>
    <row r="48" spans="2:50" ht="14.25" hidden="1" customHeight="1" outlineLevel="1">
      <c r="B48" s="460"/>
      <c r="C48" s="209">
        <v>2</v>
      </c>
      <c r="D48" s="212" t="s">
        <v>312</v>
      </c>
      <c r="E48" s="209">
        <v>23</v>
      </c>
      <c r="F48" s="209">
        <v>1800</v>
      </c>
      <c r="G48" s="214">
        <f t="shared" si="45"/>
        <v>78.260869565217391</v>
      </c>
      <c r="H48" s="501"/>
      <c r="I48" s="215">
        <f t="shared" ref="I48:K48" si="53">AVERAGE(P48,U48,Z48,AE48,AJ48,AO48,AT48)</f>
        <v>23</v>
      </c>
      <c r="J48" s="215">
        <f t="shared" si="53"/>
        <v>1534.6288211959932</v>
      </c>
      <c r="K48" s="216">
        <f t="shared" si="53"/>
        <v>66.722992225912748</v>
      </c>
      <c r="L48" s="502"/>
      <c r="M48" s="215">
        <f>RANK(K48, K$47:$K$61)</f>
        <v>2</v>
      </c>
      <c r="N48" s="460"/>
      <c r="O48" s="460"/>
      <c r="P48" s="209">
        <v>23</v>
      </c>
      <c r="Q48" s="213">
        <v>1534.4758064516129</v>
      </c>
      <c r="R48" s="214">
        <f t="shared" si="46"/>
        <v>66.716339410939696</v>
      </c>
      <c r="S48" s="211">
        <f t="shared" ref="S48" si="54">RANK(R48, R$47:R$61)</f>
        <v>2</v>
      </c>
      <c r="T48" s="501"/>
      <c r="U48" s="209">
        <v>23</v>
      </c>
      <c r="V48" s="213">
        <v>1534.4365093189331</v>
      </c>
      <c r="W48" s="214">
        <f t="shared" si="47"/>
        <v>66.714630839953614</v>
      </c>
      <c r="X48" s="211">
        <f t="shared" ref="X48" si="55">RANK(W48, W$47:W$61)</f>
        <v>2</v>
      </c>
      <c r="Y48" s="501"/>
      <c r="Z48" s="209">
        <v>23</v>
      </c>
      <c r="AA48" s="213">
        <v>1534.343962362781</v>
      </c>
      <c r="AB48" s="214">
        <f t="shared" si="48"/>
        <v>66.710607059251345</v>
      </c>
      <c r="AC48" s="211">
        <f t="shared" ref="AC48" si="56">RANK(AB48, AB$47:AB$61)</f>
        <v>2</v>
      </c>
      <c r="AD48" s="501"/>
      <c r="AE48" s="209">
        <v>23</v>
      </c>
      <c r="AF48" s="213">
        <v>1534.1268292682907</v>
      </c>
      <c r="AG48" s="214">
        <f t="shared" si="49"/>
        <v>66.701166489925683</v>
      </c>
      <c r="AH48" s="211">
        <f t="shared" ref="AH48" si="57">RANK(AG48, AG$47:AG$61)</f>
        <v>2</v>
      </c>
      <c r="AI48" s="501"/>
      <c r="AJ48" s="209">
        <v>23</v>
      </c>
      <c r="AK48" s="213">
        <v>1534.2423061939999</v>
      </c>
      <c r="AL48" s="214">
        <f t="shared" si="50"/>
        <v>66.706187225826085</v>
      </c>
      <c r="AM48" s="211">
        <f t="shared" ref="AM48" si="58">RANK(AL48, AL$47:AL$61)</f>
        <v>2</v>
      </c>
      <c r="AN48" s="501"/>
      <c r="AO48" s="209">
        <v>23</v>
      </c>
      <c r="AP48" s="213">
        <v>1534.7763347763346</v>
      </c>
      <c r="AQ48" s="214">
        <f t="shared" si="51"/>
        <v>66.729405859840639</v>
      </c>
      <c r="AR48" s="211">
        <f t="shared" ref="AR48" si="59">RANK(AQ48, AQ$47:AQ$61)</f>
        <v>2</v>
      </c>
      <c r="AS48" s="501"/>
      <c r="AT48" s="209">
        <v>23</v>
      </c>
      <c r="AU48" s="213">
        <v>1535.9999999999995</v>
      </c>
      <c r="AV48" s="214">
        <f t="shared" si="52"/>
        <v>66.782608695652158</v>
      </c>
      <c r="AW48" s="211">
        <f t="shared" ref="AW48" si="60">RANK(AV48, AV$47:AV$61)</f>
        <v>2</v>
      </c>
      <c r="AX48" s="501"/>
    </row>
    <row r="49" spans="2:50" ht="14.25" hidden="1" customHeight="1" outlineLevel="1">
      <c r="B49" s="460"/>
      <c r="C49" s="209">
        <v>3</v>
      </c>
      <c r="D49" s="212"/>
      <c r="E49" s="209"/>
      <c r="F49" s="209"/>
      <c r="G49" s="209"/>
      <c r="H49" s="501"/>
      <c r="I49" s="215"/>
      <c r="J49" s="215"/>
      <c r="K49" s="216"/>
      <c r="L49" s="502"/>
      <c r="M49" s="215"/>
      <c r="N49" s="460"/>
      <c r="O49" s="460"/>
      <c r="P49" s="209"/>
      <c r="Q49" s="209"/>
      <c r="R49" s="209"/>
      <c r="S49" s="211"/>
      <c r="T49" s="501"/>
      <c r="U49" s="209"/>
      <c r="V49" s="209"/>
      <c r="W49" s="209"/>
      <c r="X49" s="211"/>
      <c r="Y49" s="501"/>
      <c r="Z49" s="209"/>
      <c r="AA49" s="209"/>
      <c r="AB49" s="209"/>
      <c r="AC49" s="211"/>
      <c r="AD49" s="501"/>
      <c r="AE49" s="209"/>
      <c r="AF49" s="209"/>
      <c r="AG49" s="209"/>
      <c r="AH49" s="211"/>
      <c r="AI49" s="501"/>
      <c r="AJ49" s="209"/>
      <c r="AK49" s="213"/>
      <c r="AL49" s="214"/>
      <c r="AM49" s="211"/>
      <c r="AN49" s="501"/>
      <c r="AO49" s="209"/>
      <c r="AP49" s="213"/>
      <c r="AQ49" s="214"/>
      <c r="AR49" s="211"/>
      <c r="AS49" s="501"/>
      <c r="AT49" s="209"/>
      <c r="AU49" s="213"/>
      <c r="AV49" s="214"/>
      <c r="AW49" s="211"/>
      <c r="AX49" s="501"/>
    </row>
    <row r="50" spans="2:50" ht="14.25" hidden="1" customHeight="1" outlineLevel="1">
      <c r="B50" s="460"/>
      <c r="C50" s="209">
        <v>4</v>
      </c>
      <c r="D50" s="212"/>
      <c r="E50" s="209"/>
      <c r="F50" s="209"/>
      <c r="G50" s="209"/>
      <c r="H50" s="501"/>
      <c r="I50" s="215"/>
      <c r="J50" s="215"/>
      <c r="K50" s="216"/>
      <c r="L50" s="502"/>
      <c r="M50" s="215"/>
      <c r="N50" s="460"/>
      <c r="O50" s="460"/>
      <c r="P50" s="209"/>
      <c r="Q50" s="209"/>
      <c r="R50" s="209"/>
      <c r="S50" s="211"/>
      <c r="T50" s="501"/>
      <c r="U50" s="209"/>
      <c r="V50" s="209"/>
      <c r="W50" s="209"/>
      <c r="X50" s="211"/>
      <c r="Y50" s="501"/>
      <c r="Z50" s="209"/>
      <c r="AA50" s="209"/>
      <c r="AB50" s="209"/>
      <c r="AC50" s="211"/>
      <c r="AD50" s="501"/>
      <c r="AE50" s="209"/>
      <c r="AF50" s="209"/>
      <c r="AG50" s="209"/>
      <c r="AH50" s="211"/>
      <c r="AI50" s="501"/>
      <c r="AJ50" s="209"/>
      <c r="AK50" s="213"/>
      <c r="AL50" s="214"/>
      <c r="AM50" s="211"/>
      <c r="AN50" s="501"/>
      <c r="AO50" s="209"/>
      <c r="AP50" s="213"/>
      <c r="AQ50" s="214"/>
      <c r="AR50" s="211"/>
      <c r="AS50" s="501"/>
      <c r="AT50" s="209"/>
      <c r="AU50" s="213"/>
      <c r="AV50" s="214"/>
      <c r="AW50" s="211"/>
      <c r="AX50" s="501"/>
    </row>
    <row r="51" spans="2:50" ht="14.25" hidden="1" customHeight="1" outlineLevel="1">
      <c r="B51" s="460"/>
      <c r="C51" s="209">
        <v>5</v>
      </c>
      <c r="D51" s="212"/>
      <c r="E51" s="209"/>
      <c r="F51" s="209"/>
      <c r="G51" s="209"/>
      <c r="H51" s="501"/>
      <c r="I51" s="215"/>
      <c r="J51" s="215"/>
      <c r="K51" s="216"/>
      <c r="L51" s="502"/>
      <c r="M51" s="215"/>
      <c r="N51" s="460"/>
      <c r="O51" s="460"/>
      <c r="P51" s="209"/>
      <c r="Q51" s="209"/>
      <c r="R51" s="209"/>
      <c r="S51" s="211"/>
      <c r="T51" s="501"/>
      <c r="U51" s="209"/>
      <c r="V51" s="209"/>
      <c r="W51" s="209"/>
      <c r="X51" s="211"/>
      <c r="Y51" s="501"/>
      <c r="Z51" s="209"/>
      <c r="AA51" s="209"/>
      <c r="AB51" s="209"/>
      <c r="AC51" s="211"/>
      <c r="AD51" s="501"/>
      <c r="AE51" s="209"/>
      <c r="AF51" s="209"/>
      <c r="AG51" s="209"/>
      <c r="AH51" s="211"/>
      <c r="AI51" s="501"/>
      <c r="AJ51" s="209"/>
      <c r="AK51" s="213"/>
      <c r="AL51" s="214"/>
      <c r="AM51" s="211"/>
      <c r="AN51" s="501"/>
      <c r="AO51" s="209"/>
      <c r="AP51" s="213"/>
      <c r="AQ51" s="214"/>
      <c r="AR51" s="211"/>
      <c r="AS51" s="501"/>
      <c r="AT51" s="209"/>
      <c r="AU51" s="213"/>
      <c r="AV51" s="214"/>
      <c r="AW51" s="211"/>
      <c r="AX51" s="501"/>
    </row>
    <row r="52" spans="2:50" ht="14.25" hidden="1" customHeight="1" outlineLevel="1">
      <c r="B52" s="460"/>
      <c r="C52" s="209">
        <v>6</v>
      </c>
      <c r="D52" s="212"/>
      <c r="E52" s="209"/>
      <c r="F52" s="209"/>
      <c r="G52" s="209"/>
      <c r="H52" s="501"/>
      <c r="I52" s="215"/>
      <c r="J52" s="215"/>
      <c r="K52" s="216"/>
      <c r="L52" s="502"/>
      <c r="M52" s="215"/>
      <c r="N52" s="460"/>
      <c r="O52" s="460"/>
      <c r="P52" s="209"/>
      <c r="Q52" s="209"/>
      <c r="R52" s="209"/>
      <c r="S52" s="211"/>
      <c r="T52" s="501"/>
      <c r="U52" s="209"/>
      <c r="V52" s="209"/>
      <c r="W52" s="209"/>
      <c r="X52" s="211"/>
      <c r="Y52" s="501"/>
      <c r="Z52" s="209"/>
      <c r="AA52" s="209"/>
      <c r="AB52" s="209"/>
      <c r="AC52" s="211"/>
      <c r="AD52" s="501"/>
      <c r="AE52" s="209"/>
      <c r="AF52" s="209"/>
      <c r="AG52" s="209"/>
      <c r="AH52" s="211"/>
      <c r="AI52" s="501"/>
      <c r="AJ52" s="209"/>
      <c r="AK52" s="213"/>
      <c r="AL52" s="214"/>
      <c r="AM52" s="211"/>
      <c r="AN52" s="501"/>
      <c r="AO52" s="209"/>
      <c r="AP52" s="213"/>
      <c r="AQ52" s="214"/>
      <c r="AR52" s="211"/>
      <c r="AS52" s="501"/>
      <c r="AT52" s="209"/>
      <c r="AU52" s="213"/>
      <c r="AV52" s="214"/>
      <c r="AW52" s="211"/>
      <c r="AX52" s="501"/>
    </row>
    <row r="53" spans="2:50" ht="14.25" hidden="1" customHeight="1" outlineLevel="1">
      <c r="B53" s="460"/>
      <c r="C53" s="209">
        <v>7</v>
      </c>
      <c r="D53" s="212"/>
      <c r="E53" s="209"/>
      <c r="F53" s="209"/>
      <c r="G53" s="209"/>
      <c r="H53" s="501"/>
      <c r="I53" s="215"/>
      <c r="J53" s="215"/>
      <c r="K53" s="216"/>
      <c r="L53" s="502"/>
      <c r="M53" s="215"/>
      <c r="N53" s="460"/>
      <c r="O53" s="460"/>
      <c r="P53" s="209"/>
      <c r="Q53" s="209"/>
      <c r="R53" s="209"/>
      <c r="S53" s="211"/>
      <c r="T53" s="501"/>
      <c r="U53" s="209"/>
      <c r="V53" s="209"/>
      <c r="W53" s="209"/>
      <c r="X53" s="211"/>
      <c r="Y53" s="501"/>
      <c r="Z53" s="209"/>
      <c r="AA53" s="209"/>
      <c r="AB53" s="209"/>
      <c r="AC53" s="211"/>
      <c r="AD53" s="501"/>
      <c r="AE53" s="209"/>
      <c r="AF53" s="209"/>
      <c r="AG53" s="209"/>
      <c r="AH53" s="211"/>
      <c r="AI53" s="501"/>
      <c r="AJ53" s="209"/>
      <c r="AK53" s="213"/>
      <c r="AL53" s="214"/>
      <c r="AM53" s="211"/>
      <c r="AN53" s="501"/>
      <c r="AO53" s="209"/>
      <c r="AP53" s="213"/>
      <c r="AQ53" s="214"/>
      <c r="AR53" s="211"/>
      <c r="AS53" s="501"/>
      <c r="AT53" s="209"/>
      <c r="AU53" s="213"/>
      <c r="AV53" s="214"/>
      <c r="AW53" s="211"/>
      <c r="AX53" s="501"/>
    </row>
    <row r="54" spans="2:50" ht="14.25" hidden="1" customHeight="1" outlineLevel="1">
      <c r="B54" s="460"/>
      <c r="C54" s="209">
        <v>8</v>
      </c>
      <c r="D54" s="212"/>
      <c r="E54" s="209"/>
      <c r="F54" s="209"/>
      <c r="G54" s="209"/>
      <c r="H54" s="501"/>
      <c r="I54" s="215"/>
      <c r="J54" s="215"/>
      <c r="K54" s="216"/>
      <c r="L54" s="502"/>
      <c r="M54" s="215"/>
      <c r="N54" s="460"/>
      <c r="O54" s="460"/>
      <c r="P54" s="209"/>
      <c r="Q54" s="209"/>
      <c r="R54" s="209"/>
      <c r="S54" s="211"/>
      <c r="T54" s="501"/>
      <c r="U54" s="209"/>
      <c r="V54" s="209"/>
      <c r="W54" s="209"/>
      <c r="X54" s="211"/>
      <c r="Y54" s="501"/>
      <c r="Z54" s="209"/>
      <c r="AA54" s="209"/>
      <c r="AB54" s="209"/>
      <c r="AC54" s="211"/>
      <c r="AD54" s="501"/>
      <c r="AE54" s="209"/>
      <c r="AF54" s="209"/>
      <c r="AG54" s="209"/>
      <c r="AH54" s="211"/>
      <c r="AI54" s="501"/>
      <c r="AJ54" s="209"/>
      <c r="AK54" s="213"/>
      <c r="AL54" s="214"/>
      <c r="AM54" s="211"/>
      <c r="AN54" s="501"/>
      <c r="AO54" s="209"/>
      <c r="AP54" s="213"/>
      <c r="AQ54" s="214"/>
      <c r="AR54" s="211"/>
      <c r="AS54" s="501"/>
      <c r="AT54" s="209"/>
      <c r="AU54" s="213"/>
      <c r="AV54" s="214"/>
      <c r="AW54" s="211"/>
      <c r="AX54" s="501"/>
    </row>
    <row r="55" spans="2:50" ht="14.25" hidden="1" customHeight="1" outlineLevel="1">
      <c r="B55" s="460"/>
      <c r="C55" s="209">
        <v>9</v>
      </c>
      <c r="D55" s="212"/>
      <c r="E55" s="209"/>
      <c r="F55" s="209"/>
      <c r="G55" s="209"/>
      <c r="H55" s="501"/>
      <c r="I55" s="215"/>
      <c r="J55" s="215"/>
      <c r="K55" s="216"/>
      <c r="L55" s="502"/>
      <c r="M55" s="215"/>
      <c r="N55" s="460"/>
      <c r="O55" s="460"/>
      <c r="P55" s="209"/>
      <c r="Q55" s="209"/>
      <c r="R55" s="209"/>
      <c r="S55" s="211"/>
      <c r="T55" s="501"/>
      <c r="U55" s="209"/>
      <c r="V55" s="209"/>
      <c r="W55" s="209"/>
      <c r="X55" s="211"/>
      <c r="Y55" s="501"/>
      <c r="Z55" s="209"/>
      <c r="AA55" s="209"/>
      <c r="AB55" s="209"/>
      <c r="AC55" s="211"/>
      <c r="AD55" s="501"/>
      <c r="AE55" s="209"/>
      <c r="AF55" s="209"/>
      <c r="AG55" s="209"/>
      <c r="AH55" s="211"/>
      <c r="AI55" s="501"/>
      <c r="AJ55" s="209"/>
      <c r="AK55" s="213"/>
      <c r="AL55" s="214"/>
      <c r="AM55" s="211"/>
      <c r="AN55" s="501"/>
      <c r="AO55" s="209"/>
      <c r="AP55" s="213"/>
      <c r="AQ55" s="214"/>
      <c r="AR55" s="211"/>
      <c r="AS55" s="501"/>
      <c r="AT55" s="209"/>
      <c r="AU55" s="213"/>
      <c r="AV55" s="214"/>
      <c r="AW55" s="211"/>
      <c r="AX55" s="501"/>
    </row>
    <row r="56" spans="2:50" ht="14.25" hidden="1" customHeight="1" outlineLevel="1">
      <c r="B56" s="460"/>
      <c r="C56" s="209">
        <v>10</v>
      </c>
      <c r="D56" s="212"/>
      <c r="E56" s="209"/>
      <c r="F56" s="209"/>
      <c r="G56" s="209"/>
      <c r="H56" s="501"/>
      <c r="I56" s="215"/>
      <c r="J56" s="215"/>
      <c r="K56" s="216"/>
      <c r="L56" s="502"/>
      <c r="M56" s="215"/>
      <c r="N56" s="460"/>
      <c r="O56" s="460"/>
      <c r="P56" s="209"/>
      <c r="Q56" s="209"/>
      <c r="R56" s="209"/>
      <c r="S56" s="211"/>
      <c r="T56" s="501"/>
      <c r="U56" s="209"/>
      <c r="V56" s="209"/>
      <c r="W56" s="209"/>
      <c r="X56" s="211"/>
      <c r="Y56" s="501"/>
      <c r="Z56" s="209"/>
      <c r="AA56" s="209"/>
      <c r="AB56" s="209"/>
      <c r="AC56" s="211"/>
      <c r="AD56" s="501"/>
      <c r="AE56" s="209"/>
      <c r="AF56" s="209"/>
      <c r="AG56" s="209"/>
      <c r="AH56" s="211"/>
      <c r="AI56" s="501"/>
      <c r="AJ56" s="209"/>
      <c r="AK56" s="213"/>
      <c r="AL56" s="214"/>
      <c r="AM56" s="211"/>
      <c r="AN56" s="501"/>
      <c r="AO56" s="209"/>
      <c r="AP56" s="213"/>
      <c r="AQ56" s="214"/>
      <c r="AR56" s="211"/>
      <c r="AS56" s="501"/>
      <c r="AT56" s="209"/>
      <c r="AU56" s="213"/>
      <c r="AV56" s="214"/>
      <c r="AW56" s="211"/>
      <c r="AX56" s="501"/>
    </row>
    <row r="57" spans="2:50" ht="14.25" hidden="1" customHeight="1" outlineLevel="1">
      <c r="B57" s="460"/>
      <c r="C57" s="209">
        <v>11</v>
      </c>
      <c r="D57" s="212"/>
      <c r="E57" s="209"/>
      <c r="F57" s="209"/>
      <c r="G57" s="209"/>
      <c r="H57" s="501"/>
      <c r="I57" s="215"/>
      <c r="J57" s="215"/>
      <c r="K57" s="216"/>
      <c r="L57" s="502"/>
      <c r="M57" s="215"/>
      <c r="N57" s="460"/>
      <c r="O57" s="460"/>
      <c r="P57" s="209"/>
      <c r="Q57" s="209"/>
      <c r="R57" s="209"/>
      <c r="S57" s="211"/>
      <c r="T57" s="501"/>
      <c r="U57" s="209"/>
      <c r="V57" s="209"/>
      <c r="W57" s="209"/>
      <c r="X57" s="211"/>
      <c r="Y57" s="501"/>
      <c r="Z57" s="209"/>
      <c r="AA57" s="209"/>
      <c r="AB57" s="209"/>
      <c r="AC57" s="211"/>
      <c r="AD57" s="501"/>
      <c r="AE57" s="209"/>
      <c r="AF57" s="209"/>
      <c r="AG57" s="209"/>
      <c r="AH57" s="211"/>
      <c r="AI57" s="501"/>
      <c r="AJ57" s="209"/>
      <c r="AK57" s="213"/>
      <c r="AL57" s="214"/>
      <c r="AM57" s="211"/>
      <c r="AN57" s="501"/>
      <c r="AO57" s="209"/>
      <c r="AP57" s="213"/>
      <c r="AQ57" s="214"/>
      <c r="AR57" s="211"/>
      <c r="AS57" s="501"/>
      <c r="AT57" s="209"/>
      <c r="AU57" s="213"/>
      <c r="AV57" s="214"/>
      <c r="AW57" s="211"/>
      <c r="AX57" s="501"/>
    </row>
    <row r="58" spans="2:50" ht="14.25" hidden="1" customHeight="1" outlineLevel="1">
      <c r="B58" s="460"/>
      <c r="C58" s="209">
        <v>12</v>
      </c>
      <c r="D58" s="212"/>
      <c r="E58" s="209"/>
      <c r="F58" s="209"/>
      <c r="G58" s="209"/>
      <c r="H58" s="501"/>
      <c r="I58" s="215"/>
      <c r="J58" s="215"/>
      <c r="K58" s="216"/>
      <c r="L58" s="502"/>
      <c r="M58" s="215"/>
      <c r="N58" s="460"/>
      <c r="O58" s="460"/>
      <c r="P58" s="209"/>
      <c r="Q58" s="209"/>
      <c r="R58" s="209"/>
      <c r="S58" s="211"/>
      <c r="T58" s="501"/>
      <c r="U58" s="209"/>
      <c r="V58" s="209"/>
      <c r="W58" s="209"/>
      <c r="X58" s="211"/>
      <c r="Y58" s="501"/>
      <c r="Z58" s="209"/>
      <c r="AA58" s="209"/>
      <c r="AB58" s="209"/>
      <c r="AC58" s="211"/>
      <c r="AD58" s="501"/>
      <c r="AE58" s="209"/>
      <c r="AF58" s="209"/>
      <c r="AG58" s="209"/>
      <c r="AH58" s="211"/>
      <c r="AI58" s="501"/>
      <c r="AJ58" s="209"/>
      <c r="AK58" s="213"/>
      <c r="AL58" s="214"/>
      <c r="AM58" s="211"/>
      <c r="AN58" s="501"/>
      <c r="AO58" s="209"/>
      <c r="AP58" s="213"/>
      <c r="AQ58" s="214"/>
      <c r="AR58" s="211"/>
      <c r="AS58" s="501"/>
      <c r="AT58" s="209"/>
      <c r="AU58" s="213"/>
      <c r="AV58" s="214"/>
      <c r="AW58" s="211"/>
      <c r="AX58" s="501"/>
    </row>
    <row r="59" spans="2:50" ht="14.25" hidden="1" customHeight="1" outlineLevel="1">
      <c r="B59" s="460"/>
      <c r="C59" s="209">
        <v>13</v>
      </c>
      <c r="D59" s="212"/>
      <c r="E59" s="209"/>
      <c r="F59" s="209"/>
      <c r="G59" s="209"/>
      <c r="H59" s="501"/>
      <c r="I59" s="215"/>
      <c r="J59" s="215"/>
      <c r="K59" s="216"/>
      <c r="L59" s="502"/>
      <c r="M59" s="215"/>
      <c r="N59" s="460"/>
      <c r="O59" s="460"/>
      <c r="P59" s="209"/>
      <c r="Q59" s="209"/>
      <c r="R59" s="209"/>
      <c r="S59" s="211"/>
      <c r="T59" s="501"/>
      <c r="U59" s="209"/>
      <c r="V59" s="209"/>
      <c r="W59" s="209"/>
      <c r="X59" s="211"/>
      <c r="Y59" s="501"/>
      <c r="Z59" s="209"/>
      <c r="AA59" s="209"/>
      <c r="AB59" s="209"/>
      <c r="AC59" s="211"/>
      <c r="AD59" s="501"/>
      <c r="AE59" s="209"/>
      <c r="AF59" s="209"/>
      <c r="AG59" s="209"/>
      <c r="AH59" s="211"/>
      <c r="AI59" s="501"/>
      <c r="AJ59" s="209"/>
      <c r="AK59" s="213"/>
      <c r="AL59" s="214"/>
      <c r="AM59" s="211"/>
      <c r="AN59" s="501"/>
      <c r="AO59" s="209"/>
      <c r="AP59" s="213"/>
      <c r="AQ59" s="214"/>
      <c r="AR59" s="211"/>
      <c r="AS59" s="501"/>
      <c r="AT59" s="209"/>
      <c r="AU59" s="213"/>
      <c r="AV59" s="214"/>
      <c r="AW59" s="211"/>
      <c r="AX59" s="501"/>
    </row>
    <row r="60" spans="2:50" ht="14.25" hidden="1" customHeight="1" outlineLevel="1">
      <c r="B60" s="460"/>
      <c r="C60" s="209">
        <v>14</v>
      </c>
      <c r="D60" s="212"/>
      <c r="E60" s="209"/>
      <c r="F60" s="209"/>
      <c r="G60" s="209"/>
      <c r="H60" s="501"/>
      <c r="I60" s="215"/>
      <c r="J60" s="215"/>
      <c r="K60" s="216"/>
      <c r="L60" s="502"/>
      <c r="M60" s="215"/>
      <c r="N60" s="460"/>
      <c r="O60" s="460"/>
      <c r="P60" s="209"/>
      <c r="Q60" s="209"/>
      <c r="R60" s="209"/>
      <c r="S60" s="211"/>
      <c r="T60" s="501"/>
      <c r="U60" s="209"/>
      <c r="V60" s="209"/>
      <c r="W60" s="209"/>
      <c r="X60" s="211"/>
      <c r="Y60" s="501"/>
      <c r="Z60" s="209"/>
      <c r="AA60" s="209"/>
      <c r="AB60" s="209"/>
      <c r="AC60" s="211"/>
      <c r="AD60" s="501"/>
      <c r="AE60" s="209"/>
      <c r="AF60" s="209"/>
      <c r="AG60" s="209"/>
      <c r="AH60" s="211"/>
      <c r="AI60" s="501"/>
      <c r="AJ60" s="209"/>
      <c r="AK60" s="213"/>
      <c r="AL60" s="214"/>
      <c r="AM60" s="211"/>
      <c r="AN60" s="501"/>
      <c r="AO60" s="209"/>
      <c r="AP60" s="213"/>
      <c r="AQ60" s="214"/>
      <c r="AR60" s="211"/>
      <c r="AS60" s="501"/>
      <c r="AT60" s="209"/>
      <c r="AU60" s="213"/>
      <c r="AV60" s="214"/>
      <c r="AW60" s="211"/>
      <c r="AX60" s="501"/>
    </row>
    <row r="61" spans="2:50" ht="14.25" hidden="1" customHeight="1" outlineLevel="1">
      <c r="B61" s="460"/>
      <c r="C61" s="209">
        <v>15</v>
      </c>
      <c r="D61" s="212"/>
      <c r="E61" s="209"/>
      <c r="F61" s="209"/>
      <c r="G61" s="209"/>
      <c r="H61" s="501"/>
      <c r="I61" s="215"/>
      <c r="J61" s="215"/>
      <c r="K61" s="216"/>
      <c r="L61" s="502"/>
      <c r="M61" s="215"/>
      <c r="N61" s="460"/>
      <c r="O61" s="460"/>
      <c r="P61" s="209"/>
      <c r="Q61" s="213"/>
      <c r="R61" s="214"/>
      <c r="S61" s="211"/>
      <c r="T61" s="501"/>
      <c r="U61" s="209"/>
      <c r="V61" s="209"/>
      <c r="W61" s="209"/>
      <c r="X61" s="211"/>
      <c r="Y61" s="501"/>
      <c r="Z61" s="209"/>
      <c r="AA61" s="209"/>
      <c r="AB61" s="209"/>
      <c r="AC61" s="211"/>
      <c r="AD61" s="501"/>
      <c r="AE61" s="209"/>
      <c r="AF61" s="209"/>
      <c r="AG61" s="209"/>
      <c r="AH61" s="211"/>
      <c r="AI61" s="501"/>
      <c r="AJ61" s="209"/>
      <c r="AK61" s="213"/>
      <c r="AL61" s="214"/>
      <c r="AM61" s="211"/>
      <c r="AN61" s="501"/>
      <c r="AO61" s="209"/>
      <c r="AP61" s="213"/>
      <c r="AQ61" s="214"/>
      <c r="AR61" s="211"/>
      <c r="AS61" s="501"/>
      <c r="AT61" s="209"/>
      <c r="AU61" s="213"/>
      <c r="AV61" s="214"/>
      <c r="AW61" s="211"/>
      <c r="AX61" s="501"/>
    </row>
    <row r="62" spans="2:50" ht="14.25" hidden="1" customHeight="1" outlineLevel="1" collapsed="1">
      <c r="B62" s="552" t="s">
        <v>314</v>
      </c>
      <c r="C62" s="503"/>
      <c r="D62" s="503"/>
      <c r="E62" s="503"/>
      <c r="F62" s="503"/>
      <c r="G62" s="503"/>
      <c r="H62" s="503"/>
      <c r="I62" s="503"/>
      <c r="J62" s="503"/>
      <c r="K62" s="503"/>
      <c r="L62" s="503"/>
      <c r="M62" s="504"/>
      <c r="N62" s="521" t="s">
        <v>128</v>
      </c>
      <c r="O62" s="521" t="s">
        <v>77</v>
      </c>
      <c r="P62" s="559">
        <v>45888</v>
      </c>
      <c r="Q62" s="560"/>
      <c r="R62" s="560"/>
      <c r="S62" s="560"/>
      <c r="T62" s="560"/>
      <c r="U62" s="561">
        <f>P62+1</f>
        <v>45889</v>
      </c>
      <c r="V62" s="562"/>
      <c r="W62" s="562"/>
      <c r="X62" s="562"/>
      <c r="Y62" s="562"/>
      <c r="Z62" s="559">
        <f t="shared" ref="Z62" si="61">U62+1</f>
        <v>45890</v>
      </c>
      <c r="AA62" s="560"/>
      <c r="AB62" s="560"/>
      <c r="AC62" s="560"/>
      <c r="AD62" s="560"/>
      <c r="AE62" s="561">
        <f t="shared" ref="AE62" si="62">Z62+1</f>
        <v>45891</v>
      </c>
      <c r="AF62" s="562"/>
      <c r="AG62" s="562"/>
      <c r="AH62" s="562"/>
      <c r="AI62" s="562"/>
      <c r="AJ62" s="563">
        <f t="shared" ref="AJ62" si="63">AE62+1</f>
        <v>45892</v>
      </c>
      <c r="AK62" s="564"/>
      <c r="AL62" s="564"/>
      <c r="AM62" s="564"/>
      <c r="AN62" s="565"/>
      <c r="AO62" s="561">
        <f t="shared" ref="AO62" si="64">AJ62+1</f>
        <v>45893</v>
      </c>
      <c r="AP62" s="562"/>
      <c r="AQ62" s="562"/>
      <c r="AR62" s="562"/>
      <c r="AS62" s="562"/>
      <c r="AT62" s="563">
        <f t="shared" ref="AT62" si="65">AO62+1</f>
        <v>45894</v>
      </c>
      <c r="AU62" s="564"/>
      <c r="AV62" s="564"/>
      <c r="AW62" s="564"/>
      <c r="AX62" s="565"/>
    </row>
    <row r="63" spans="2:50" ht="14.25" hidden="1" customHeight="1" outlineLevel="1">
      <c r="B63" s="505"/>
      <c r="C63" s="505"/>
      <c r="D63" s="505"/>
      <c r="E63" s="505"/>
      <c r="F63" s="505"/>
      <c r="G63" s="505"/>
      <c r="H63" s="505"/>
      <c r="I63" s="505"/>
      <c r="J63" s="505"/>
      <c r="K63" s="505"/>
      <c r="L63" s="505"/>
      <c r="M63" s="506"/>
      <c r="N63" s="523"/>
      <c r="O63" s="523"/>
      <c r="P63" s="566">
        <f>P62</f>
        <v>45888</v>
      </c>
      <c r="Q63" s="566"/>
      <c r="R63" s="566"/>
      <c r="S63" s="566"/>
      <c r="T63" s="566"/>
      <c r="U63" s="567">
        <f>U62</f>
        <v>45889</v>
      </c>
      <c r="V63" s="567"/>
      <c r="W63" s="567"/>
      <c r="X63" s="567"/>
      <c r="Y63" s="567"/>
      <c r="Z63" s="566">
        <f t="shared" ref="Z63" si="66">Z62</f>
        <v>45890</v>
      </c>
      <c r="AA63" s="566"/>
      <c r="AB63" s="566"/>
      <c r="AC63" s="566"/>
      <c r="AD63" s="566"/>
      <c r="AE63" s="567">
        <f t="shared" ref="AE63" si="67">AE62</f>
        <v>45891</v>
      </c>
      <c r="AF63" s="567"/>
      <c r="AG63" s="567"/>
      <c r="AH63" s="567"/>
      <c r="AI63" s="567"/>
      <c r="AJ63" s="568">
        <f t="shared" ref="AJ63" si="68">AJ62</f>
        <v>45892</v>
      </c>
      <c r="AK63" s="569"/>
      <c r="AL63" s="569"/>
      <c r="AM63" s="569"/>
      <c r="AN63" s="570"/>
      <c r="AO63" s="567">
        <f t="shared" ref="AO63" si="69">AO62</f>
        <v>45893</v>
      </c>
      <c r="AP63" s="567"/>
      <c r="AQ63" s="567"/>
      <c r="AR63" s="567"/>
      <c r="AS63" s="567"/>
      <c r="AT63" s="568">
        <f t="shared" ref="AT63" si="70">AT62</f>
        <v>45894</v>
      </c>
      <c r="AU63" s="569"/>
      <c r="AV63" s="569"/>
      <c r="AW63" s="569"/>
      <c r="AX63" s="570"/>
    </row>
    <row r="64" spans="2:50" ht="14.25" hidden="1" customHeight="1" outlineLevel="1">
      <c r="B64" s="460" t="s">
        <v>129</v>
      </c>
      <c r="C64" s="460" t="s">
        <v>130</v>
      </c>
      <c r="D64" s="460"/>
      <c r="E64" s="460" t="s">
        <v>131</v>
      </c>
      <c r="F64" s="460"/>
      <c r="G64" s="460"/>
      <c r="H64" s="460" t="s">
        <v>132</v>
      </c>
      <c r="I64" s="499" t="s">
        <v>133</v>
      </c>
      <c r="J64" s="499"/>
      <c r="K64" s="499"/>
      <c r="L64" s="499" t="s">
        <v>132</v>
      </c>
      <c r="M64" s="499" t="s">
        <v>134</v>
      </c>
      <c r="N64" s="460"/>
      <c r="O64" s="460" t="s">
        <v>135</v>
      </c>
      <c r="P64" s="460" t="s">
        <v>136</v>
      </c>
      <c r="Q64" s="460"/>
      <c r="R64" s="460"/>
      <c r="S64" s="460"/>
      <c r="T64" s="460" t="s">
        <v>132</v>
      </c>
      <c r="U64" s="460" t="s">
        <v>136</v>
      </c>
      <c r="V64" s="460"/>
      <c r="W64" s="460"/>
      <c r="X64" s="460"/>
      <c r="Y64" s="460" t="s">
        <v>132</v>
      </c>
      <c r="Z64" s="460" t="s">
        <v>136</v>
      </c>
      <c r="AA64" s="460"/>
      <c r="AB64" s="460"/>
      <c r="AC64" s="460"/>
      <c r="AD64" s="460" t="s">
        <v>132</v>
      </c>
      <c r="AE64" s="460" t="s">
        <v>136</v>
      </c>
      <c r="AF64" s="460"/>
      <c r="AG64" s="460"/>
      <c r="AH64" s="460"/>
      <c r="AI64" s="460" t="s">
        <v>132</v>
      </c>
      <c r="AJ64" s="460" t="s">
        <v>136</v>
      </c>
      <c r="AK64" s="460"/>
      <c r="AL64" s="460"/>
      <c r="AM64" s="460"/>
      <c r="AN64" s="460" t="s">
        <v>132</v>
      </c>
      <c r="AO64" s="460" t="s">
        <v>136</v>
      </c>
      <c r="AP64" s="460"/>
      <c r="AQ64" s="460"/>
      <c r="AR64" s="460"/>
      <c r="AS64" s="460" t="s">
        <v>132</v>
      </c>
      <c r="AT64" s="460" t="s">
        <v>136</v>
      </c>
      <c r="AU64" s="460"/>
      <c r="AV64" s="460"/>
      <c r="AW64" s="460"/>
      <c r="AX64" s="460" t="s">
        <v>132</v>
      </c>
    </row>
    <row r="65" spans="2:50" ht="14.25" hidden="1" customHeight="1" outlineLevel="1">
      <c r="B65" s="460"/>
      <c r="C65" s="460"/>
      <c r="D65" s="460"/>
      <c r="E65" s="460" t="s">
        <v>137</v>
      </c>
      <c r="F65" s="460"/>
      <c r="G65" s="460"/>
      <c r="H65" s="460"/>
      <c r="I65" s="499" t="s">
        <v>137</v>
      </c>
      <c r="J65" s="499"/>
      <c r="K65" s="499"/>
      <c r="L65" s="499"/>
      <c r="M65" s="499"/>
      <c r="N65" s="460"/>
      <c r="O65" s="460"/>
      <c r="P65" s="460" t="s">
        <v>138</v>
      </c>
      <c r="Q65" s="460"/>
      <c r="R65" s="460"/>
      <c r="S65" s="460"/>
      <c r="T65" s="460"/>
      <c r="U65" s="460" t="s">
        <v>138</v>
      </c>
      <c r="V65" s="460"/>
      <c r="W65" s="460"/>
      <c r="X65" s="460"/>
      <c r="Y65" s="460"/>
      <c r="Z65" s="460" t="s">
        <v>138</v>
      </c>
      <c r="AA65" s="460"/>
      <c r="AB65" s="460"/>
      <c r="AC65" s="460"/>
      <c r="AD65" s="460"/>
      <c r="AE65" s="460" t="s">
        <v>138</v>
      </c>
      <c r="AF65" s="460"/>
      <c r="AG65" s="460"/>
      <c r="AH65" s="460"/>
      <c r="AI65" s="460"/>
      <c r="AJ65" s="460" t="s">
        <v>138</v>
      </c>
      <c r="AK65" s="460"/>
      <c r="AL65" s="460"/>
      <c r="AM65" s="460"/>
      <c r="AN65" s="460"/>
      <c r="AO65" s="460" t="s">
        <v>138</v>
      </c>
      <c r="AP65" s="460"/>
      <c r="AQ65" s="460"/>
      <c r="AR65" s="460"/>
      <c r="AS65" s="460"/>
      <c r="AT65" s="460" t="s">
        <v>138</v>
      </c>
      <c r="AU65" s="460"/>
      <c r="AV65" s="460"/>
      <c r="AW65" s="460"/>
      <c r="AX65" s="460"/>
    </row>
    <row r="66" spans="2:50" ht="14.25" hidden="1" customHeight="1" outlineLevel="1">
      <c r="B66" s="460"/>
      <c r="C66" s="460"/>
      <c r="D66" s="460"/>
      <c r="E66" s="209" t="s">
        <v>139</v>
      </c>
      <c r="F66" s="209" t="s">
        <v>140</v>
      </c>
      <c r="G66" s="209" t="s">
        <v>141</v>
      </c>
      <c r="H66" s="460"/>
      <c r="I66" s="210" t="s">
        <v>139</v>
      </c>
      <c r="J66" s="210" t="s">
        <v>140</v>
      </c>
      <c r="K66" s="210" t="s">
        <v>141</v>
      </c>
      <c r="L66" s="499"/>
      <c r="M66" s="499"/>
      <c r="N66" s="460"/>
      <c r="O66" s="460"/>
      <c r="P66" s="209" t="s">
        <v>139</v>
      </c>
      <c r="Q66" s="209" t="s">
        <v>140</v>
      </c>
      <c r="R66" s="209" t="s">
        <v>141</v>
      </c>
      <c r="S66" s="211" t="s">
        <v>134</v>
      </c>
      <c r="T66" s="460"/>
      <c r="U66" s="209" t="s">
        <v>139</v>
      </c>
      <c r="V66" s="209" t="s">
        <v>140</v>
      </c>
      <c r="W66" s="209" t="s">
        <v>141</v>
      </c>
      <c r="X66" s="211" t="s">
        <v>134</v>
      </c>
      <c r="Y66" s="460"/>
      <c r="Z66" s="209" t="s">
        <v>139</v>
      </c>
      <c r="AA66" s="209" t="s">
        <v>140</v>
      </c>
      <c r="AB66" s="209" t="s">
        <v>141</v>
      </c>
      <c r="AC66" s="211" t="s">
        <v>134</v>
      </c>
      <c r="AD66" s="460"/>
      <c r="AE66" s="209" t="s">
        <v>139</v>
      </c>
      <c r="AF66" s="209" t="s">
        <v>140</v>
      </c>
      <c r="AG66" s="209" t="s">
        <v>141</v>
      </c>
      <c r="AH66" s="211" t="s">
        <v>134</v>
      </c>
      <c r="AI66" s="460"/>
      <c r="AJ66" s="209" t="s">
        <v>139</v>
      </c>
      <c r="AK66" s="209" t="s">
        <v>140</v>
      </c>
      <c r="AL66" s="209" t="s">
        <v>141</v>
      </c>
      <c r="AM66" s="211" t="s">
        <v>134</v>
      </c>
      <c r="AN66" s="460"/>
      <c r="AO66" s="209" t="s">
        <v>139</v>
      </c>
      <c r="AP66" s="209" t="s">
        <v>140</v>
      </c>
      <c r="AQ66" s="209" t="s">
        <v>141</v>
      </c>
      <c r="AR66" s="211" t="s">
        <v>134</v>
      </c>
      <c r="AS66" s="460"/>
      <c r="AT66" s="209" t="s">
        <v>139</v>
      </c>
      <c r="AU66" s="209" t="s">
        <v>140</v>
      </c>
      <c r="AV66" s="209" t="s">
        <v>141</v>
      </c>
      <c r="AW66" s="211" t="s">
        <v>134</v>
      </c>
      <c r="AX66" s="460"/>
    </row>
    <row r="67" spans="2:50" ht="14.25" hidden="1" customHeight="1" outlineLevel="1">
      <c r="B67" s="460" t="s">
        <v>116</v>
      </c>
      <c r="C67" s="209">
        <v>1</v>
      </c>
      <c r="D67" s="212" t="s">
        <v>313</v>
      </c>
      <c r="E67" s="209">
        <v>13</v>
      </c>
      <c r="F67" s="209">
        <v>1200</v>
      </c>
      <c r="G67" s="214">
        <f t="shared" ref="G67:G68" si="71">F67/E67</f>
        <v>92.307692307692307</v>
      </c>
      <c r="H67" s="501">
        <f>AVERAGE(G67:G81)</f>
        <v>85.284280936454849</v>
      </c>
      <c r="I67" s="215">
        <f>AVERAGE(P67,U67,Z67,AE67,AJ67,AO67,AT67)</f>
        <v>13</v>
      </c>
      <c r="J67" s="215">
        <f>AVERAGE(Q67,V67,AA67,AF67,AK67,AP67,AU67)</f>
        <v>1058.4098531020238</v>
      </c>
      <c r="K67" s="216">
        <f>AVERAGE(R67,W67,AB67,AG67,AL67,AQ67,AV67)</f>
        <v>81.41614254630953</v>
      </c>
      <c r="L67" s="502">
        <f>IFERROR(AVERAGE(K67:K81),"-")</f>
        <v>74.181922844245804</v>
      </c>
      <c r="M67" s="215">
        <f>RANK(K67, K$67:$K$81)</f>
        <v>1</v>
      </c>
      <c r="N67" s="460"/>
      <c r="O67" s="460"/>
      <c r="P67" s="209">
        <v>13</v>
      </c>
      <c r="Q67" s="213">
        <v>1058.1051998562393</v>
      </c>
      <c r="R67" s="214">
        <f t="shared" ref="R67:R68" si="72">Q67/P67</f>
        <v>81.392707681249178</v>
      </c>
      <c r="S67" s="211">
        <f>RANK(R67, R$67:R$81)</f>
        <v>1</v>
      </c>
      <c r="T67" s="501">
        <f>AVERAGE(R67:R81)</f>
        <v>74.127652128762747</v>
      </c>
      <c r="U67" s="209">
        <v>13</v>
      </c>
      <c r="V67" s="213">
        <v>1058.1113227765206</v>
      </c>
      <c r="W67" s="214">
        <f t="shared" ref="W67:W68" si="73">V67/U67</f>
        <v>81.393178675116971</v>
      </c>
      <c r="X67" s="211">
        <f>RANK(W67, W$67:W$81)</f>
        <v>1</v>
      </c>
      <c r="Y67" s="501">
        <f>AVERAGE(W67:W81)</f>
        <v>74.11788376219738</v>
      </c>
      <c r="Z67" s="209">
        <v>13</v>
      </c>
      <c r="AA67" s="213">
        <v>1058.0153786019778</v>
      </c>
      <c r="AB67" s="214">
        <f t="shared" ref="AB67:AB68" si="74">AA67/Z67</f>
        <v>81.385798353998297</v>
      </c>
      <c r="AC67" s="211">
        <f>RANK(AB67, AB$67:AB$81)</f>
        <v>1</v>
      </c>
      <c r="AD67" s="501">
        <f>AVERAGE(AB67:AB81)</f>
        <v>74.115028374982188</v>
      </c>
      <c r="AE67" s="209">
        <v>13</v>
      </c>
      <c r="AF67" s="213">
        <v>1058.4637396047572</v>
      </c>
      <c r="AG67" s="214">
        <f t="shared" ref="AG67:AG68" si="75">AF67/AE67</f>
        <v>81.420287661904396</v>
      </c>
      <c r="AH67" s="211">
        <f>RANK(AG67, AG$67:AG$81)</f>
        <v>1</v>
      </c>
      <c r="AI67" s="501">
        <f>AVERAGE(AG67:AG81)</f>
        <v>74.207834689093744</v>
      </c>
      <c r="AJ67" s="209">
        <v>13</v>
      </c>
      <c r="AK67" s="213">
        <v>1058.6127972932629</v>
      </c>
      <c r="AL67" s="214">
        <f t="shared" ref="AL67:AL68" si="76">AK67/AJ67</f>
        <v>81.431753637943302</v>
      </c>
      <c r="AM67" s="211">
        <f>RANK(AL67, AL$67:AL$81)</f>
        <v>1</v>
      </c>
      <c r="AN67" s="501">
        <f>AVERAGE(AL67:AL81)</f>
        <v>74.216964224834641</v>
      </c>
      <c r="AO67" s="209">
        <v>13</v>
      </c>
      <c r="AP67" s="213">
        <v>1058.5926660059463</v>
      </c>
      <c r="AQ67" s="214">
        <f t="shared" ref="AQ67:AQ68" si="77">AP67/AO67</f>
        <v>81.430205077380478</v>
      </c>
      <c r="AR67" s="211">
        <f>RANK(AQ67, AQ$67:AQ$81)</f>
        <v>1</v>
      </c>
      <c r="AS67" s="501">
        <f>AVERAGE(AQ67:AQ81)</f>
        <v>74.214412983634702</v>
      </c>
      <c r="AT67" s="209">
        <v>13</v>
      </c>
      <c r="AU67" s="213">
        <v>1058.9678675754624</v>
      </c>
      <c r="AV67" s="214">
        <f t="shared" ref="AV67:AV68" si="78">AU67/AT67</f>
        <v>81.45906673657403</v>
      </c>
      <c r="AW67" s="211">
        <f>RANK(AV67, AV$67:AV$81)</f>
        <v>1</v>
      </c>
      <c r="AX67" s="501">
        <f>AVERAGE(AV67:AV81)</f>
        <v>74.273683746215141</v>
      </c>
    </row>
    <row r="68" spans="2:50" ht="14.25" hidden="1" customHeight="1" outlineLevel="1">
      <c r="B68" s="460"/>
      <c r="C68" s="209">
        <v>2</v>
      </c>
      <c r="D68" s="212" t="s">
        <v>312</v>
      </c>
      <c r="E68" s="209">
        <v>23</v>
      </c>
      <c r="F68" s="209">
        <v>1800</v>
      </c>
      <c r="G68" s="214">
        <f t="shared" si="71"/>
        <v>78.260869565217391</v>
      </c>
      <c r="H68" s="501"/>
      <c r="I68" s="215">
        <f t="shared" ref="I68:K68" si="79">AVERAGE(P68,U68,Z68,AE68,AJ68,AO68,AT68)</f>
        <v>23</v>
      </c>
      <c r="J68" s="215">
        <f t="shared" si="79"/>
        <v>1539.7971722701877</v>
      </c>
      <c r="K68" s="216">
        <f t="shared" si="79"/>
        <v>66.947703142182064</v>
      </c>
      <c r="L68" s="502"/>
      <c r="M68" s="215">
        <f>RANK(K68, K$67:$K$81)</f>
        <v>2</v>
      </c>
      <c r="N68" s="460"/>
      <c r="O68" s="460"/>
      <c r="P68" s="209">
        <v>23</v>
      </c>
      <c r="Q68" s="213">
        <v>1537.839721254355</v>
      </c>
      <c r="R68" s="214">
        <f t="shared" si="72"/>
        <v>66.862596576276303</v>
      </c>
      <c r="S68" s="211">
        <f t="shared" ref="S68" si="80">RANK(R68, R$67:R$81)</f>
        <v>2</v>
      </c>
      <c r="T68" s="501"/>
      <c r="U68" s="209">
        <v>23</v>
      </c>
      <c r="V68" s="213">
        <v>1537.3795435333891</v>
      </c>
      <c r="W68" s="214">
        <f t="shared" si="73"/>
        <v>66.842588849277789</v>
      </c>
      <c r="X68" s="211">
        <f t="shared" ref="X68" si="81">RANK(W68, W$67:W$81)</f>
        <v>2</v>
      </c>
      <c r="Y68" s="501"/>
      <c r="Z68" s="209">
        <v>23</v>
      </c>
      <c r="AA68" s="213">
        <v>1537.4179431072198</v>
      </c>
      <c r="AB68" s="214">
        <f t="shared" si="74"/>
        <v>66.844258395966079</v>
      </c>
      <c r="AC68" s="211">
        <f t="shared" ref="AC68" si="82">RANK(AB68, AB$67:AB$81)</f>
        <v>2</v>
      </c>
      <c r="AD68" s="501"/>
      <c r="AE68" s="209">
        <v>23</v>
      </c>
      <c r="AF68" s="213">
        <v>1540.8937794745109</v>
      </c>
      <c r="AG68" s="214">
        <f t="shared" si="75"/>
        <v>66.995381716283077</v>
      </c>
      <c r="AH68" s="211">
        <f t="shared" ref="AH68" si="83">RANK(AG68, AG$67:AG$81)</f>
        <v>2</v>
      </c>
      <c r="AI68" s="501"/>
      <c r="AJ68" s="209">
        <v>23</v>
      </c>
      <c r="AK68" s="213">
        <v>1541.0500206696979</v>
      </c>
      <c r="AL68" s="214">
        <f t="shared" si="76"/>
        <v>67.002174811725993</v>
      </c>
      <c r="AM68" s="211">
        <f t="shared" ref="AM68" si="84">RANK(AL68, AL$67:AL$81)</f>
        <v>2</v>
      </c>
      <c r="AN68" s="501"/>
      <c r="AO68" s="209">
        <v>23</v>
      </c>
      <c r="AP68" s="213">
        <v>1540.9682804674458</v>
      </c>
      <c r="AQ68" s="214">
        <f t="shared" si="77"/>
        <v>66.99862088988894</v>
      </c>
      <c r="AR68" s="211">
        <f t="shared" ref="AR68" si="85">RANK(AQ68, AQ$67:AQ$81)</f>
        <v>2</v>
      </c>
      <c r="AS68" s="501"/>
      <c r="AT68" s="209">
        <v>23</v>
      </c>
      <c r="AU68" s="213">
        <v>1543.0309173846936</v>
      </c>
      <c r="AV68" s="214">
        <f t="shared" si="78"/>
        <v>67.088300755856238</v>
      </c>
      <c r="AW68" s="211">
        <f t="shared" ref="AW68" si="86">RANK(AV68, AV$67:AV$81)</f>
        <v>2</v>
      </c>
      <c r="AX68" s="501"/>
    </row>
    <row r="69" spans="2:50" ht="14.25" hidden="1" customHeight="1" outlineLevel="1">
      <c r="B69" s="460"/>
      <c r="C69" s="209">
        <v>3</v>
      </c>
      <c r="D69" s="212"/>
      <c r="E69" s="209"/>
      <c r="F69" s="209"/>
      <c r="G69" s="214"/>
      <c r="H69" s="501"/>
      <c r="I69" s="215"/>
      <c r="J69" s="215"/>
      <c r="K69" s="216"/>
      <c r="L69" s="502"/>
      <c r="M69" s="215"/>
      <c r="N69" s="460"/>
      <c r="O69" s="460"/>
      <c r="P69" s="209"/>
      <c r="Q69" s="213"/>
      <c r="R69" s="214"/>
      <c r="S69" s="211"/>
      <c r="T69" s="501"/>
      <c r="U69" s="209"/>
      <c r="V69" s="213"/>
      <c r="W69" s="214"/>
      <c r="X69" s="211"/>
      <c r="Y69" s="501"/>
      <c r="Z69" s="209"/>
      <c r="AA69" s="213"/>
      <c r="AB69" s="214"/>
      <c r="AC69" s="211"/>
      <c r="AD69" s="501"/>
      <c r="AE69" s="209"/>
      <c r="AF69" s="213"/>
      <c r="AG69" s="214"/>
      <c r="AH69" s="211"/>
      <c r="AI69" s="501"/>
      <c r="AJ69" s="209"/>
      <c r="AK69" s="213"/>
      <c r="AL69" s="214"/>
      <c r="AM69" s="211"/>
      <c r="AN69" s="501"/>
      <c r="AO69" s="209"/>
      <c r="AP69" s="213"/>
      <c r="AQ69" s="214"/>
      <c r="AR69" s="211"/>
      <c r="AS69" s="501"/>
      <c r="AT69" s="209"/>
      <c r="AU69" s="213"/>
      <c r="AV69" s="214"/>
      <c r="AW69" s="211"/>
      <c r="AX69" s="501"/>
    </row>
    <row r="70" spans="2:50" ht="14.25" hidden="1" customHeight="1" outlineLevel="1">
      <c r="B70" s="460"/>
      <c r="C70" s="209">
        <v>4</v>
      </c>
      <c r="D70" s="212"/>
      <c r="E70" s="209"/>
      <c r="F70" s="209"/>
      <c r="G70" s="214"/>
      <c r="H70" s="501"/>
      <c r="I70" s="215"/>
      <c r="J70" s="215"/>
      <c r="K70" s="216"/>
      <c r="L70" s="502"/>
      <c r="M70" s="215"/>
      <c r="N70" s="460"/>
      <c r="O70" s="460"/>
      <c r="P70" s="209"/>
      <c r="Q70" s="213"/>
      <c r="R70" s="214"/>
      <c r="S70" s="211"/>
      <c r="T70" s="501"/>
      <c r="U70" s="209"/>
      <c r="V70" s="213"/>
      <c r="W70" s="214"/>
      <c r="X70" s="211"/>
      <c r="Y70" s="501"/>
      <c r="Z70" s="209"/>
      <c r="AA70" s="213"/>
      <c r="AB70" s="214"/>
      <c r="AC70" s="211"/>
      <c r="AD70" s="501"/>
      <c r="AE70" s="209"/>
      <c r="AF70" s="213"/>
      <c r="AG70" s="214"/>
      <c r="AH70" s="211"/>
      <c r="AI70" s="501"/>
      <c r="AJ70" s="209"/>
      <c r="AK70" s="213"/>
      <c r="AL70" s="214"/>
      <c r="AM70" s="211"/>
      <c r="AN70" s="501"/>
      <c r="AO70" s="209"/>
      <c r="AP70" s="213"/>
      <c r="AQ70" s="214"/>
      <c r="AR70" s="211"/>
      <c r="AS70" s="501"/>
      <c r="AT70" s="209"/>
      <c r="AU70" s="213"/>
      <c r="AV70" s="214"/>
      <c r="AW70" s="211"/>
      <c r="AX70" s="501"/>
    </row>
    <row r="71" spans="2:50" ht="14.25" hidden="1" customHeight="1" outlineLevel="1">
      <c r="B71" s="460"/>
      <c r="C71" s="209">
        <v>5</v>
      </c>
      <c r="D71" s="212"/>
      <c r="E71" s="209"/>
      <c r="F71" s="209"/>
      <c r="G71" s="214"/>
      <c r="H71" s="501"/>
      <c r="I71" s="215"/>
      <c r="J71" s="215"/>
      <c r="K71" s="216"/>
      <c r="L71" s="502"/>
      <c r="M71" s="215"/>
      <c r="N71" s="460"/>
      <c r="O71" s="460"/>
      <c r="P71" s="209"/>
      <c r="Q71" s="213"/>
      <c r="R71" s="214"/>
      <c r="S71" s="211"/>
      <c r="T71" s="501"/>
      <c r="U71" s="209"/>
      <c r="V71" s="213"/>
      <c r="W71" s="214"/>
      <c r="X71" s="211"/>
      <c r="Y71" s="501"/>
      <c r="Z71" s="209"/>
      <c r="AA71" s="213"/>
      <c r="AB71" s="214"/>
      <c r="AC71" s="211"/>
      <c r="AD71" s="501"/>
      <c r="AE71" s="209"/>
      <c r="AF71" s="213"/>
      <c r="AG71" s="214"/>
      <c r="AH71" s="211"/>
      <c r="AI71" s="501"/>
      <c r="AJ71" s="209"/>
      <c r="AK71" s="213"/>
      <c r="AL71" s="214"/>
      <c r="AM71" s="211"/>
      <c r="AN71" s="501"/>
      <c r="AO71" s="209"/>
      <c r="AP71" s="213"/>
      <c r="AQ71" s="214"/>
      <c r="AR71" s="211"/>
      <c r="AS71" s="501"/>
      <c r="AT71" s="209"/>
      <c r="AU71" s="213"/>
      <c r="AV71" s="214"/>
      <c r="AW71" s="211"/>
      <c r="AX71" s="501"/>
    </row>
    <row r="72" spans="2:50" ht="14.25" hidden="1" customHeight="1" outlineLevel="1">
      <c r="B72" s="460"/>
      <c r="C72" s="209">
        <v>6</v>
      </c>
      <c r="D72" s="212"/>
      <c r="E72" s="209"/>
      <c r="F72" s="209"/>
      <c r="G72" s="214"/>
      <c r="H72" s="501"/>
      <c r="I72" s="215"/>
      <c r="J72" s="215"/>
      <c r="K72" s="216"/>
      <c r="L72" s="502"/>
      <c r="M72" s="215"/>
      <c r="N72" s="460"/>
      <c r="O72" s="460"/>
      <c r="P72" s="209"/>
      <c r="Q72" s="213"/>
      <c r="R72" s="214"/>
      <c r="S72" s="211"/>
      <c r="T72" s="501"/>
      <c r="U72" s="209"/>
      <c r="V72" s="213"/>
      <c r="W72" s="214"/>
      <c r="X72" s="211"/>
      <c r="Y72" s="501"/>
      <c r="Z72" s="209"/>
      <c r="AA72" s="213"/>
      <c r="AB72" s="214"/>
      <c r="AC72" s="211"/>
      <c r="AD72" s="501"/>
      <c r="AE72" s="209"/>
      <c r="AF72" s="213"/>
      <c r="AG72" s="214"/>
      <c r="AH72" s="211"/>
      <c r="AI72" s="501"/>
      <c r="AJ72" s="209"/>
      <c r="AK72" s="213"/>
      <c r="AL72" s="214"/>
      <c r="AM72" s="211"/>
      <c r="AN72" s="501"/>
      <c r="AO72" s="209"/>
      <c r="AP72" s="213"/>
      <c r="AQ72" s="214"/>
      <c r="AR72" s="211"/>
      <c r="AS72" s="501"/>
      <c r="AT72" s="209"/>
      <c r="AU72" s="213"/>
      <c r="AV72" s="214"/>
      <c r="AW72" s="211"/>
      <c r="AX72" s="501"/>
    </row>
    <row r="73" spans="2:50" ht="14.25" hidden="1" customHeight="1" outlineLevel="1">
      <c r="B73" s="460"/>
      <c r="C73" s="209">
        <v>7</v>
      </c>
      <c r="D73" s="212"/>
      <c r="E73" s="209"/>
      <c r="F73" s="209"/>
      <c r="G73" s="214"/>
      <c r="H73" s="501"/>
      <c r="I73" s="215"/>
      <c r="J73" s="215"/>
      <c r="K73" s="216"/>
      <c r="L73" s="502"/>
      <c r="M73" s="215"/>
      <c r="N73" s="460"/>
      <c r="O73" s="460"/>
      <c r="P73" s="209"/>
      <c r="Q73" s="213"/>
      <c r="R73" s="214"/>
      <c r="S73" s="211"/>
      <c r="T73" s="501"/>
      <c r="U73" s="209"/>
      <c r="V73" s="213"/>
      <c r="W73" s="214"/>
      <c r="X73" s="211"/>
      <c r="Y73" s="501"/>
      <c r="Z73" s="209"/>
      <c r="AA73" s="213"/>
      <c r="AB73" s="214"/>
      <c r="AC73" s="211"/>
      <c r="AD73" s="501"/>
      <c r="AE73" s="209"/>
      <c r="AF73" s="213"/>
      <c r="AG73" s="214"/>
      <c r="AH73" s="211"/>
      <c r="AI73" s="501"/>
      <c r="AJ73" s="209"/>
      <c r="AK73" s="213"/>
      <c r="AL73" s="214"/>
      <c r="AM73" s="211"/>
      <c r="AN73" s="501"/>
      <c r="AO73" s="209"/>
      <c r="AP73" s="213"/>
      <c r="AQ73" s="214"/>
      <c r="AR73" s="211"/>
      <c r="AS73" s="501"/>
      <c r="AT73" s="209"/>
      <c r="AU73" s="213"/>
      <c r="AV73" s="214"/>
      <c r="AW73" s="211"/>
      <c r="AX73" s="501"/>
    </row>
    <row r="74" spans="2:50" ht="14.25" hidden="1" customHeight="1" outlineLevel="1">
      <c r="B74" s="460"/>
      <c r="C74" s="209">
        <v>8</v>
      </c>
      <c r="D74" s="212"/>
      <c r="E74" s="209"/>
      <c r="F74" s="209"/>
      <c r="G74" s="214"/>
      <c r="H74" s="501"/>
      <c r="I74" s="215"/>
      <c r="J74" s="215"/>
      <c r="K74" s="216"/>
      <c r="L74" s="502"/>
      <c r="M74" s="215"/>
      <c r="N74" s="460"/>
      <c r="O74" s="460"/>
      <c r="P74" s="209"/>
      <c r="Q74" s="213"/>
      <c r="R74" s="214"/>
      <c r="S74" s="211"/>
      <c r="T74" s="501"/>
      <c r="U74" s="209"/>
      <c r="V74" s="213"/>
      <c r="W74" s="214"/>
      <c r="X74" s="211"/>
      <c r="Y74" s="501"/>
      <c r="Z74" s="209"/>
      <c r="AA74" s="213"/>
      <c r="AB74" s="214"/>
      <c r="AC74" s="211"/>
      <c r="AD74" s="501"/>
      <c r="AE74" s="209"/>
      <c r="AF74" s="213"/>
      <c r="AG74" s="214"/>
      <c r="AH74" s="211"/>
      <c r="AI74" s="501"/>
      <c r="AJ74" s="209"/>
      <c r="AK74" s="213"/>
      <c r="AL74" s="214"/>
      <c r="AM74" s="211"/>
      <c r="AN74" s="501"/>
      <c r="AO74" s="209"/>
      <c r="AP74" s="213"/>
      <c r="AQ74" s="214"/>
      <c r="AR74" s="211"/>
      <c r="AS74" s="501"/>
      <c r="AT74" s="209"/>
      <c r="AU74" s="213"/>
      <c r="AV74" s="214"/>
      <c r="AW74" s="211"/>
      <c r="AX74" s="501"/>
    </row>
    <row r="75" spans="2:50" ht="14.25" hidden="1" customHeight="1" outlineLevel="1">
      <c r="B75" s="460"/>
      <c r="C75" s="209">
        <v>9</v>
      </c>
      <c r="D75" s="212"/>
      <c r="E75" s="209"/>
      <c r="F75" s="209"/>
      <c r="G75" s="214"/>
      <c r="H75" s="501"/>
      <c r="I75" s="215"/>
      <c r="J75" s="215"/>
      <c r="K75" s="216"/>
      <c r="L75" s="502"/>
      <c r="M75" s="215"/>
      <c r="N75" s="460"/>
      <c r="O75" s="460"/>
      <c r="P75" s="209"/>
      <c r="Q75" s="213"/>
      <c r="R75" s="214"/>
      <c r="S75" s="211"/>
      <c r="T75" s="501"/>
      <c r="U75" s="209"/>
      <c r="V75" s="213"/>
      <c r="W75" s="214"/>
      <c r="X75" s="211"/>
      <c r="Y75" s="501"/>
      <c r="Z75" s="209"/>
      <c r="AA75" s="213"/>
      <c r="AB75" s="214"/>
      <c r="AC75" s="211"/>
      <c r="AD75" s="501"/>
      <c r="AE75" s="209"/>
      <c r="AF75" s="213"/>
      <c r="AG75" s="214"/>
      <c r="AH75" s="211"/>
      <c r="AI75" s="501"/>
      <c r="AJ75" s="209"/>
      <c r="AK75" s="213"/>
      <c r="AL75" s="214"/>
      <c r="AM75" s="211"/>
      <c r="AN75" s="501"/>
      <c r="AO75" s="209"/>
      <c r="AP75" s="213"/>
      <c r="AQ75" s="214"/>
      <c r="AR75" s="211"/>
      <c r="AS75" s="501"/>
      <c r="AT75" s="209"/>
      <c r="AU75" s="213"/>
      <c r="AV75" s="214"/>
      <c r="AW75" s="211"/>
      <c r="AX75" s="501"/>
    </row>
    <row r="76" spans="2:50" ht="14.25" hidden="1" customHeight="1" outlineLevel="1">
      <c r="B76" s="460"/>
      <c r="C76" s="209">
        <v>10</v>
      </c>
      <c r="D76" s="212"/>
      <c r="E76" s="209"/>
      <c r="F76" s="209"/>
      <c r="G76" s="214"/>
      <c r="H76" s="501"/>
      <c r="I76" s="215"/>
      <c r="J76" s="215"/>
      <c r="K76" s="216"/>
      <c r="L76" s="502"/>
      <c r="M76" s="215"/>
      <c r="N76" s="460"/>
      <c r="O76" s="460"/>
      <c r="P76" s="209"/>
      <c r="Q76" s="213"/>
      <c r="R76" s="214"/>
      <c r="S76" s="211"/>
      <c r="T76" s="501"/>
      <c r="U76" s="209"/>
      <c r="V76" s="213"/>
      <c r="W76" s="214"/>
      <c r="X76" s="211"/>
      <c r="Y76" s="501"/>
      <c r="Z76" s="209"/>
      <c r="AA76" s="213"/>
      <c r="AB76" s="214"/>
      <c r="AC76" s="211"/>
      <c r="AD76" s="501"/>
      <c r="AE76" s="209"/>
      <c r="AF76" s="213"/>
      <c r="AG76" s="214"/>
      <c r="AH76" s="211"/>
      <c r="AI76" s="501"/>
      <c r="AJ76" s="209"/>
      <c r="AK76" s="213"/>
      <c r="AL76" s="214"/>
      <c r="AM76" s="211"/>
      <c r="AN76" s="501"/>
      <c r="AO76" s="209"/>
      <c r="AP76" s="213"/>
      <c r="AQ76" s="214"/>
      <c r="AR76" s="211"/>
      <c r="AS76" s="501"/>
      <c r="AT76" s="209"/>
      <c r="AU76" s="213"/>
      <c r="AV76" s="214"/>
      <c r="AW76" s="211"/>
      <c r="AX76" s="501"/>
    </row>
    <row r="77" spans="2:50" ht="14.25" hidden="1" customHeight="1" outlineLevel="1">
      <c r="B77" s="460"/>
      <c r="C77" s="209">
        <v>11</v>
      </c>
      <c r="D77" s="212"/>
      <c r="E77" s="209"/>
      <c r="F77" s="209"/>
      <c r="G77" s="214"/>
      <c r="H77" s="501"/>
      <c r="I77" s="215"/>
      <c r="J77" s="215"/>
      <c r="K77" s="216"/>
      <c r="L77" s="502"/>
      <c r="M77" s="215"/>
      <c r="N77" s="460"/>
      <c r="O77" s="460"/>
      <c r="P77" s="209"/>
      <c r="Q77" s="213"/>
      <c r="R77" s="214"/>
      <c r="S77" s="211"/>
      <c r="T77" s="501"/>
      <c r="U77" s="209"/>
      <c r="V77" s="213"/>
      <c r="W77" s="214"/>
      <c r="X77" s="211"/>
      <c r="Y77" s="501"/>
      <c r="Z77" s="209"/>
      <c r="AA77" s="213"/>
      <c r="AB77" s="214"/>
      <c r="AC77" s="211"/>
      <c r="AD77" s="501"/>
      <c r="AE77" s="209"/>
      <c r="AF77" s="213"/>
      <c r="AG77" s="214"/>
      <c r="AH77" s="211"/>
      <c r="AI77" s="501"/>
      <c r="AJ77" s="209"/>
      <c r="AK77" s="213"/>
      <c r="AL77" s="214"/>
      <c r="AM77" s="211"/>
      <c r="AN77" s="501"/>
      <c r="AO77" s="209"/>
      <c r="AP77" s="213"/>
      <c r="AQ77" s="214"/>
      <c r="AR77" s="211"/>
      <c r="AS77" s="501"/>
      <c r="AT77" s="209"/>
      <c r="AU77" s="213"/>
      <c r="AV77" s="214"/>
      <c r="AW77" s="211"/>
      <c r="AX77" s="501"/>
    </row>
    <row r="78" spans="2:50" ht="14.25" hidden="1" customHeight="1" outlineLevel="1">
      <c r="B78" s="460"/>
      <c r="C78" s="209">
        <v>12</v>
      </c>
      <c r="D78" s="212"/>
      <c r="E78" s="209"/>
      <c r="F78" s="209"/>
      <c r="G78" s="214"/>
      <c r="H78" s="501"/>
      <c r="I78" s="215"/>
      <c r="J78" s="215"/>
      <c r="K78" s="216"/>
      <c r="L78" s="502"/>
      <c r="M78" s="215"/>
      <c r="N78" s="460"/>
      <c r="O78" s="460"/>
      <c r="P78" s="209"/>
      <c r="Q78" s="213"/>
      <c r="R78" s="214"/>
      <c r="S78" s="211"/>
      <c r="T78" s="501"/>
      <c r="U78" s="209"/>
      <c r="V78" s="213"/>
      <c r="W78" s="214"/>
      <c r="X78" s="211"/>
      <c r="Y78" s="501"/>
      <c r="Z78" s="209"/>
      <c r="AA78" s="213"/>
      <c r="AB78" s="214"/>
      <c r="AC78" s="211"/>
      <c r="AD78" s="501"/>
      <c r="AE78" s="209"/>
      <c r="AF78" s="213"/>
      <c r="AG78" s="214"/>
      <c r="AH78" s="211"/>
      <c r="AI78" s="501"/>
      <c r="AJ78" s="209"/>
      <c r="AK78" s="213"/>
      <c r="AL78" s="214"/>
      <c r="AM78" s="211"/>
      <c r="AN78" s="501"/>
      <c r="AO78" s="209"/>
      <c r="AP78" s="213"/>
      <c r="AQ78" s="214"/>
      <c r="AR78" s="211"/>
      <c r="AS78" s="501"/>
      <c r="AT78" s="209"/>
      <c r="AU78" s="213"/>
      <c r="AV78" s="214"/>
      <c r="AW78" s="211"/>
      <c r="AX78" s="501"/>
    </row>
    <row r="79" spans="2:50" ht="14.25" hidden="1" customHeight="1" outlineLevel="1">
      <c r="B79" s="460"/>
      <c r="C79" s="209">
        <v>13</v>
      </c>
      <c r="D79" s="212"/>
      <c r="E79" s="209"/>
      <c r="F79" s="209"/>
      <c r="G79" s="214"/>
      <c r="H79" s="501"/>
      <c r="I79" s="215"/>
      <c r="J79" s="215"/>
      <c r="K79" s="216"/>
      <c r="L79" s="502"/>
      <c r="M79" s="215"/>
      <c r="N79" s="460"/>
      <c r="O79" s="460"/>
      <c r="P79" s="209"/>
      <c r="Q79" s="213"/>
      <c r="R79" s="214"/>
      <c r="S79" s="211"/>
      <c r="T79" s="501"/>
      <c r="U79" s="209"/>
      <c r="V79" s="213"/>
      <c r="W79" s="214"/>
      <c r="X79" s="211"/>
      <c r="Y79" s="501"/>
      <c r="Z79" s="209"/>
      <c r="AA79" s="213"/>
      <c r="AB79" s="214"/>
      <c r="AC79" s="211"/>
      <c r="AD79" s="501"/>
      <c r="AE79" s="209"/>
      <c r="AF79" s="213"/>
      <c r="AG79" s="214"/>
      <c r="AH79" s="211"/>
      <c r="AI79" s="501"/>
      <c r="AJ79" s="209"/>
      <c r="AK79" s="213"/>
      <c r="AL79" s="214"/>
      <c r="AM79" s="211"/>
      <c r="AN79" s="501"/>
      <c r="AO79" s="209"/>
      <c r="AP79" s="213"/>
      <c r="AQ79" s="214"/>
      <c r="AR79" s="211"/>
      <c r="AS79" s="501"/>
      <c r="AT79" s="209"/>
      <c r="AU79" s="213"/>
      <c r="AV79" s="214"/>
      <c r="AW79" s="211"/>
      <c r="AX79" s="501"/>
    </row>
    <row r="80" spans="2:50" ht="14.25" hidden="1" customHeight="1" outlineLevel="1">
      <c r="B80" s="460"/>
      <c r="C80" s="209">
        <v>14</v>
      </c>
      <c r="D80" s="212"/>
      <c r="E80" s="209"/>
      <c r="F80" s="209"/>
      <c r="G80" s="214"/>
      <c r="H80" s="501"/>
      <c r="I80" s="215"/>
      <c r="J80" s="215"/>
      <c r="K80" s="216"/>
      <c r="L80" s="502"/>
      <c r="M80" s="215"/>
      <c r="N80" s="460"/>
      <c r="O80" s="460"/>
      <c r="P80" s="209"/>
      <c r="Q80" s="213"/>
      <c r="R80" s="214"/>
      <c r="S80" s="211"/>
      <c r="T80" s="501"/>
      <c r="U80" s="209"/>
      <c r="V80" s="213"/>
      <c r="W80" s="214"/>
      <c r="X80" s="211"/>
      <c r="Y80" s="501"/>
      <c r="Z80" s="209"/>
      <c r="AA80" s="213"/>
      <c r="AB80" s="214"/>
      <c r="AC80" s="211"/>
      <c r="AD80" s="501"/>
      <c r="AE80" s="209"/>
      <c r="AF80" s="213"/>
      <c r="AG80" s="214"/>
      <c r="AH80" s="211"/>
      <c r="AI80" s="501"/>
      <c r="AJ80" s="209"/>
      <c r="AK80" s="213"/>
      <c r="AL80" s="214"/>
      <c r="AM80" s="211"/>
      <c r="AN80" s="501"/>
      <c r="AO80" s="209"/>
      <c r="AP80" s="213"/>
      <c r="AQ80" s="214"/>
      <c r="AR80" s="211"/>
      <c r="AS80" s="501"/>
      <c r="AT80" s="209"/>
      <c r="AU80" s="213"/>
      <c r="AV80" s="214"/>
      <c r="AW80" s="211"/>
      <c r="AX80" s="501"/>
    </row>
    <row r="81" spans="2:50" ht="14.25" hidden="1" customHeight="1" outlineLevel="1">
      <c r="B81" s="460"/>
      <c r="C81" s="209">
        <v>15</v>
      </c>
      <c r="D81" s="212"/>
      <c r="E81" s="209"/>
      <c r="F81" s="209"/>
      <c r="G81" s="214"/>
      <c r="H81" s="501"/>
      <c r="I81" s="215"/>
      <c r="J81" s="215"/>
      <c r="K81" s="216"/>
      <c r="L81" s="502"/>
      <c r="M81" s="215"/>
      <c r="N81" s="460"/>
      <c r="O81" s="460"/>
      <c r="P81" s="209"/>
      <c r="Q81" s="213"/>
      <c r="R81" s="214"/>
      <c r="S81" s="211"/>
      <c r="T81" s="501"/>
      <c r="U81" s="209"/>
      <c r="V81" s="213"/>
      <c r="W81" s="214"/>
      <c r="X81" s="211"/>
      <c r="Y81" s="501"/>
      <c r="Z81" s="209"/>
      <c r="AA81" s="213"/>
      <c r="AB81" s="214"/>
      <c r="AC81" s="211"/>
      <c r="AD81" s="501"/>
      <c r="AE81" s="209"/>
      <c r="AF81" s="213"/>
      <c r="AG81" s="214"/>
      <c r="AH81" s="211"/>
      <c r="AI81" s="501"/>
      <c r="AJ81" s="209"/>
      <c r="AK81" s="213"/>
      <c r="AL81" s="214"/>
      <c r="AM81" s="211"/>
      <c r="AN81" s="501"/>
      <c r="AO81" s="209"/>
      <c r="AP81" s="213"/>
      <c r="AQ81" s="214"/>
      <c r="AR81" s="211"/>
      <c r="AS81" s="501"/>
      <c r="AT81" s="209"/>
      <c r="AU81" s="213"/>
      <c r="AV81" s="214"/>
      <c r="AW81" s="211"/>
      <c r="AX81" s="501"/>
    </row>
    <row r="82" spans="2:50" ht="14.25" hidden="1" customHeight="1" outlineLevel="1" collapsed="1">
      <c r="B82" s="552" t="s">
        <v>202</v>
      </c>
      <c r="C82" s="503"/>
      <c r="D82" s="503"/>
      <c r="E82" s="503"/>
      <c r="F82" s="503"/>
      <c r="G82" s="503"/>
      <c r="H82" s="503"/>
      <c r="I82" s="503"/>
      <c r="J82" s="503"/>
      <c r="K82" s="503"/>
      <c r="L82" s="503"/>
      <c r="M82" s="504"/>
      <c r="N82" s="521" t="s">
        <v>128</v>
      </c>
      <c r="O82" s="521" t="s">
        <v>77</v>
      </c>
      <c r="P82" s="559">
        <f>AT62+1</f>
        <v>45895</v>
      </c>
      <c r="Q82" s="560"/>
      <c r="R82" s="560"/>
      <c r="S82" s="560"/>
      <c r="T82" s="560"/>
      <c r="U82" s="561">
        <f>P82+1</f>
        <v>45896</v>
      </c>
      <c r="V82" s="562"/>
      <c r="W82" s="562"/>
      <c r="X82" s="562"/>
      <c r="Y82" s="562"/>
      <c r="Z82" s="559">
        <f t="shared" ref="Z82" si="87">U82+1</f>
        <v>45897</v>
      </c>
      <c r="AA82" s="560"/>
      <c r="AB82" s="560"/>
      <c r="AC82" s="560"/>
      <c r="AD82" s="560"/>
      <c r="AE82" s="561">
        <f t="shared" ref="AE82" si="88">Z82+1</f>
        <v>45898</v>
      </c>
      <c r="AF82" s="562"/>
      <c r="AG82" s="562"/>
      <c r="AH82" s="562"/>
      <c r="AI82" s="562"/>
      <c r="AJ82" s="563">
        <f t="shared" ref="AJ82" si="89">AE82+1</f>
        <v>45899</v>
      </c>
      <c r="AK82" s="564"/>
      <c r="AL82" s="564"/>
      <c r="AM82" s="564"/>
      <c r="AN82" s="565"/>
      <c r="AO82" s="561">
        <f t="shared" ref="AO82" si="90">AJ82+1</f>
        <v>45900</v>
      </c>
      <c r="AP82" s="562"/>
      <c r="AQ82" s="562"/>
      <c r="AR82" s="562"/>
      <c r="AS82" s="562"/>
      <c r="AT82" s="563">
        <f t="shared" ref="AT82" si="91">AO82+1</f>
        <v>45901</v>
      </c>
      <c r="AU82" s="564"/>
      <c r="AV82" s="564"/>
      <c r="AW82" s="564"/>
      <c r="AX82" s="565"/>
    </row>
    <row r="83" spans="2:50" ht="14.25" hidden="1" customHeight="1" outlineLevel="1">
      <c r="B83" s="505"/>
      <c r="C83" s="505"/>
      <c r="D83" s="505"/>
      <c r="E83" s="505"/>
      <c r="F83" s="505"/>
      <c r="G83" s="505"/>
      <c r="H83" s="505"/>
      <c r="I83" s="505"/>
      <c r="J83" s="505"/>
      <c r="K83" s="505"/>
      <c r="L83" s="505"/>
      <c r="M83" s="506"/>
      <c r="N83" s="523"/>
      <c r="O83" s="523"/>
      <c r="P83" s="566">
        <f>P82</f>
        <v>45895</v>
      </c>
      <c r="Q83" s="566"/>
      <c r="R83" s="566"/>
      <c r="S83" s="566"/>
      <c r="T83" s="566"/>
      <c r="U83" s="567">
        <f>U82</f>
        <v>45896</v>
      </c>
      <c r="V83" s="567"/>
      <c r="W83" s="567"/>
      <c r="X83" s="567"/>
      <c r="Y83" s="567"/>
      <c r="Z83" s="566">
        <f t="shared" ref="Z83" si="92">Z82</f>
        <v>45897</v>
      </c>
      <c r="AA83" s="566"/>
      <c r="AB83" s="566"/>
      <c r="AC83" s="566"/>
      <c r="AD83" s="566"/>
      <c r="AE83" s="567">
        <f t="shared" ref="AE83" si="93">AE82</f>
        <v>45898</v>
      </c>
      <c r="AF83" s="567"/>
      <c r="AG83" s="567"/>
      <c r="AH83" s="567"/>
      <c r="AI83" s="567"/>
      <c r="AJ83" s="568">
        <f t="shared" ref="AJ83" si="94">AJ82</f>
        <v>45899</v>
      </c>
      <c r="AK83" s="569"/>
      <c r="AL83" s="569"/>
      <c r="AM83" s="569"/>
      <c r="AN83" s="570"/>
      <c r="AO83" s="567">
        <f t="shared" ref="AO83" si="95">AO82</f>
        <v>45900</v>
      </c>
      <c r="AP83" s="567"/>
      <c r="AQ83" s="567"/>
      <c r="AR83" s="567"/>
      <c r="AS83" s="567"/>
      <c r="AT83" s="568">
        <f t="shared" ref="AT83" si="96">AT82</f>
        <v>45901</v>
      </c>
      <c r="AU83" s="569"/>
      <c r="AV83" s="569"/>
      <c r="AW83" s="569"/>
      <c r="AX83" s="570"/>
    </row>
    <row r="84" spans="2:50" ht="14.25" hidden="1" customHeight="1" outlineLevel="1">
      <c r="B84" s="460" t="s">
        <v>129</v>
      </c>
      <c r="C84" s="460" t="s">
        <v>130</v>
      </c>
      <c r="D84" s="460"/>
      <c r="E84" s="460" t="s">
        <v>131</v>
      </c>
      <c r="F84" s="460"/>
      <c r="G84" s="460"/>
      <c r="H84" s="460" t="s">
        <v>132</v>
      </c>
      <c r="I84" s="499" t="s">
        <v>133</v>
      </c>
      <c r="J84" s="499"/>
      <c r="K84" s="499"/>
      <c r="L84" s="499" t="s">
        <v>132</v>
      </c>
      <c r="M84" s="499" t="s">
        <v>134</v>
      </c>
      <c r="N84" s="460"/>
      <c r="O84" s="460" t="s">
        <v>135</v>
      </c>
      <c r="P84" s="460" t="s">
        <v>136</v>
      </c>
      <c r="Q84" s="460"/>
      <c r="R84" s="460"/>
      <c r="S84" s="460"/>
      <c r="T84" s="460" t="s">
        <v>132</v>
      </c>
      <c r="U84" s="460" t="s">
        <v>136</v>
      </c>
      <c r="V84" s="460"/>
      <c r="W84" s="460"/>
      <c r="X84" s="460"/>
      <c r="Y84" s="460" t="s">
        <v>132</v>
      </c>
      <c r="Z84" s="460" t="s">
        <v>136</v>
      </c>
      <c r="AA84" s="460"/>
      <c r="AB84" s="460"/>
      <c r="AC84" s="460"/>
      <c r="AD84" s="460" t="s">
        <v>132</v>
      </c>
      <c r="AE84" s="460" t="s">
        <v>136</v>
      </c>
      <c r="AF84" s="460"/>
      <c r="AG84" s="460"/>
      <c r="AH84" s="460"/>
      <c r="AI84" s="460" t="s">
        <v>132</v>
      </c>
      <c r="AJ84" s="460" t="s">
        <v>136</v>
      </c>
      <c r="AK84" s="460"/>
      <c r="AL84" s="460"/>
      <c r="AM84" s="460"/>
      <c r="AN84" s="460" t="s">
        <v>132</v>
      </c>
      <c r="AO84" s="460" t="s">
        <v>136</v>
      </c>
      <c r="AP84" s="460"/>
      <c r="AQ84" s="460"/>
      <c r="AR84" s="460"/>
      <c r="AS84" s="460" t="s">
        <v>132</v>
      </c>
      <c r="AT84" s="460" t="s">
        <v>136</v>
      </c>
      <c r="AU84" s="460"/>
      <c r="AV84" s="460"/>
      <c r="AW84" s="460"/>
      <c r="AX84" s="460" t="s">
        <v>132</v>
      </c>
    </row>
    <row r="85" spans="2:50" ht="14.25" hidden="1" customHeight="1" outlineLevel="1">
      <c r="B85" s="460"/>
      <c r="C85" s="460"/>
      <c r="D85" s="460"/>
      <c r="E85" s="460" t="s">
        <v>137</v>
      </c>
      <c r="F85" s="460"/>
      <c r="G85" s="460"/>
      <c r="H85" s="460"/>
      <c r="I85" s="499" t="s">
        <v>137</v>
      </c>
      <c r="J85" s="499"/>
      <c r="K85" s="499"/>
      <c r="L85" s="499"/>
      <c r="M85" s="499"/>
      <c r="N85" s="460"/>
      <c r="O85" s="460"/>
      <c r="P85" s="460" t="s">
        <v>138</v>
      </c>
      <c r="Q85" s="460"/>
      <c r="R85" s="460"/>
      <c r="S85" s="460"/>
      <c r="T85" s="460"/>
      <c r="U85" s="460" t="s">
        <v>138</v>
      </c>
      <c r="V85" s="460"/>
      <c r="W85" s="460"/>
      <c r="X85" s="460"/>
      <c r="Y85" s="460"/>
      <c r="Z85" s="460" t="s">
        <v>138</v>
      </c>
      <c r="AA85" s="460"/>
      <c r="AB85" s="460"/>
      <c r="AC85" s="460"/>
      <c r="AD85" s="460"/>
      <c r="AE85" s="460" t="s">
        <v>138</v>
      </c>
      <c r="AF85" s="460"/>
      <c r="AG85" s="460"/>
      <c r="AH85" s="460"/>
      <c r="AI85" s="460"/>
      <c r="AJ85" s="460" t="s">
        <v>138</v>
      </c>
      <c r="AK85" s="460"/>
      <c r="AL85" s="460"/>
      <c r="AM85" s="460"/>
      <c r="AN85" s="460"/>
      <c r="AO85" s="460" t="s">
        <v>138</v>
      </c>
      <c r="AP85" s="460"/>
      <c r="AQ85" s="460"/>
      <c r="AR85" s="460"/>
      <c r="AS85" s="460"/>
      <c r="AT85" s="460" t="s">
        <v>138</v>
      </c>
      <c r="AU85" s="460"/>
      <c r="AV85" s="460"/>
      <c r="AW85" s="460"/>
      <c r="AX85" s="460"/>
    </row>
    <row r="86" spans="2:50" ht="14.25" hidden="1" customHeight="1" outlineLevel="1">
      <c r="B86" s="460"/>
      <c r="C86" s="460"/>
      <c r="D86" s="460"/>
      <c r="E86" s="209" t="s">
        <v>139</v>
      </c>
      <c r="F86" s="209" t="s">
        <v>140</v>
      </c>
      <c r="G86" s="209" t="s">
        <v>141</v>
      </c>
      <c r="H86" s="460"/>
      <c r="I86" s="210" t="s">
        <v>139</v>
      </c>
      <c r="J86" s="210" t="s">
        <v>140</v>
      </c>
      <c r="K86" s="210" t="s">
        <v>141</v>
      </c>
      <c r="L86" s="499"/>
      <c r="M86" s="499"/>
      <c r="N86" s="460"/>
      <c r="O86" s="460"/>
      <c r="P86" s="209" t="s">
        <v>139</v>
      </c>
      <c r="Q86" s="209" t="s">
        <v>140</v>
      </c>
      <c r="R86" s="209" t="s">
        <v>141</v>
      </c>
      <c r="S86" s="211" t="s">
        <v>134</v>
      </c>
      <c r="T86" s="460"/>
      <c r="U86" s="209" t="s">
        <v>139</v>
      </c>
      <c r="V86" s="209" t="s">
        <v>140</v>
      </c>
      <c r="W86" s="209" t="s">
        <v>141</v>
      </c>
      <c r="X86" s="211" t="s">
        <v>134</v>
      </c>
      <c r="Y86" s="460"/>
      <c r="Z86" s="209" t="s">
        <v>139</v>
      </c>
      <c r="AA86" s="209" t="s">
        <v>140</v>
      </c>
      <c r="AB86" s="209" t="s">
        <v>141</v>
      </c>
      <c r="AC86" s="211" t="s">
        <v>134</v>
      </c>
      <c r="AD86" s="460"/>
      <c r="AE86" s="209" t="s">
        <v>139</v>
      </c>
      <c r="AF86" s="209" t="s">
        <v>140</v>
      </c>
      <c r="AG86" s="209" t="s">
        <v>141</v>
      </c>
      <c r="AH86" s="211" t="s">
        <v>134</v>
      </c>
      <c r="AI86" s="460"/>
      <c r="AJ86" s="209" t="s">
        <v>139</v>
      </c>
      <c r="AK86" s="209" t="s">
        <v>140</v>
      </c>
      <c r="AL86" s="209" t="s">
        <v>141</v>
      </c>
      <c r="AM86" s="211" t="s">
        <v>134</v>
      </c>
      <c r="AN86" s="460"/>
      <c r="AO86" s="209" t="s">
        <v>139</v>
      </c>
      <c r="AP86" s="209" t="s">
        <v>140</v>
      </c>
      <c r="AQ86" s="209" t="s">
        <v>141</v>
      </c>
      <c r="AR86" s="211" t="s">
        <v>134</v>
      </c>
      <c r="AS86" s="460"/>
      <c r="AT86" s="209" t="s">
        <v>139</v>
      </c>
      <c r="AU86" s="209" t="s">
        <v>140</v>
      </c>
      <c r="AV86" s="209" t="s">
        <v>141</v>
      </c>
      <c r="AW86" s="211" t="s">
        <v>134</v>
      </c>
      <c r="AX86" s="460"/>
    </row>
    <row r="87" spans="2:50" ht="14.25" hidden="1" customHeight="1" outlineLevel="1">
      <c r="B87" s="460" t="s">
        <v>116</v>
      </c>
      <c r="C87" s="209">
        <v>1</v>
      </c>
      <c r="D87" s="212" t="s">
        <v>313</v>
      </c>
      <c r="E87" s="209">
        <v>13</v>
      </c>
      <c r="F87" s="209">
        <v>1200</v>
      </c>
      <c r="G87" s="214">
        <f t="shared" ref="G87:G88" si="97">F87/E87</f>
        <v>92.307692307692307</v>
      </c>
      <c r="H87" s="501">
        <f>AVERAGE(G87:G101)</f>
        <v>85.284280936454849</v>
      </c>
      <c r="I87" s="215">
        <f>AVERAGE(P87,U87,Z87,AE87,AJ87,AO87,AT87)</f>
        <v>13</v>
      </c>
      <c r="J87" s="215">
        <f>AVERAGE(Q87,V87,AA87,AF87,AK87,AP87,AU87)</f>
        <v>1059.9347193227752</v>
      </c>
      <c r="K87" s="216">
        <f>AVERAGE(R87,W87,AB87,AG87,AL87,AQ87,AV87)</f>
        <v>81.533439947905791</v>
      </c>
      <c r="L87" s="502">
        <f>IFERROR(AVERAGE(K87:K101),"-")</f>
        <v>74.332230669579673</v>
      </c>
      <c r="M87" s="215">
        <f>RANK(K87, K$87:$K$101)</f>
        <v>1</v>
      </c>
      <c r="N87" s="460"/>
      <c r="O87" s="460"/>
      <c r="P87" s="213">
        <v>13</v>
      </c>
      <c r="Q87" s="213">
        <v>1059.6372084710927</v>
      </c>
      <c r="R87" s="214">
        <f t="shared" ref="R87:R88" si="98">Q87/P87</f>
        <v>81.510554497776354</v>
      </c>
      <c r="S87" s="211">
        <f>RANK(R87, R$87:R$101)</f>
        <v>1</v>
      </c>
      <c r="T87" s="501">
        <f>AVERAGE(R87:R101)</f>
        <v>74.299784581020901</v>
      </c>
      <c r="U87" s="213">
        <v>13</v>
      </c>
      <c r="V87" s="213">
        <v>1059.695613249776</v>
      </c>
      <c r="W87" s="214">
        <f t="shared" ref="W87:W88" si="99">V87/U87</f>
        <v>81.515047173059685</v>
      </c>
      <c r="X87" s="211">
        <f>RANK(W87, W$87:W$101)</f>
        <v>1</v>
      </c>
      <c r="Y87" s="501">
        <f>AVERAGE(W87:W101)</f>
        <v>74.308453504007346</v>
      </c>
      <c r="Z87" s="213">
        <v>13</v>
      </c>
      <c r="AA87" s="213">
        <v>1059.7745953732733</v>
      </c>
      <c r="AB87" s="214">
        <f t="shared" ref="AB87:AB88" si="100">AA87/Z87</f>
        <v>81.52112272102103</v>
      </c>
      <c r="AC87" s="211">
        <f>RANK(AB87, AB$87:AB$101)</f>
        <v>1</v>
      </c>
      <c r="AD87" s="501">
        <f>AVERAGE(AB87:AB101)</f>
        <v>74.312238504749303</v>
      </c>
      <c r="AE87" s="213">
        <v>13</v>
      </c>
      <c r="AF87" s="213">
        <v>1059.8656193810921</v>
      </c>
      <c r="AG87" s="214">
        <f t="shared" ref="AG87:AG88" si="101">AF87/AE87</f>
        <v>81.528124567776317</v>
      </c>
      <c r="AH87" s="211">
        <f>RANK(AG87, AG$87:AG$101)</f>
        <v>1</v>
      </c>
      <c r="AI87" s="501">
        <f>AVERAGE(AG87:AG101)</f>
        <v>74.330077441447003</v>
      </c>
      <c r="AJ87" s="213">
        <v>13</v>
      </c>
      <c r="AK87" s="213">
        <v>1059.937229620833</v>
      </c>
      <c r="AL87" s="214">
        <f t="shared" ref="AL87:AL88" si="102">AK87/AJ87</f>
        <v>81.533633047756382</v>
      </c>
      <c r="AM87" s="211">
        <f>RANK(AL87, AL$87:AL$101)</f>
        <v>1</v>
      </c>
      <c r="AN87" s="501">
        <f>AVERAGE(AL87:AL101)</f>
        <v>74.357026301180156</v>
      </c>
      <c r="AO87" s="213">
        <v>13</v>
      </c>
      <c r="AP87" s="213">
        <v>1059.9904988123515</v>
      </c>
      <c r="AQ87" s="214">
        <f t="shared" ref="AQ87:AQ88" si="103">AP87/AO87</f>
        <v>81.537730677873185</v>
      </c>
      <c r="AR87" s="211">
        <f>RANK(AQ87, AQ$87:AQ$101)</f>
        <v>1</v>
      </c>
      <c r="AS87" s="501">
        <f>AVERAGE(AQ87:AQ101)</f>
        <v>74.345957518862193</v>
      </c>
      <c r="AT87" s="213">
        <v>13</v>
      </c>
      <c r="AU87" s="213">
        <v>1060.6422703510084</v>
      </c>
      <c r="AV87" s="214">
        <f t="shared" ref="AV87:AV88" si="104">AU87/AT87</f>
        <v>81.587866950077569</v>
      </c>
      <c r="AW87" s="211">
        <f>RANK(AV87, AV$87:AV$101)</f>
        <v>1</v>
      </c>
      <c r="AX87" s="501">
        <f>AVERAGE(AV87:AV101)</f>
        <v>74.372076835790836</v>
      </c>
    </row>
    <row r="88" spans="2:50" ht="14.25" hidden="1" customHeight="1" outlineLevel="1">
      <c r="B88" s="460"/>
      <c r="C88" s="209">
        <v>2</v>
      </c>
      <c r="D88" s="212" t="s">
        <v>312</v>
      </c>
      <c r="E88" s="209">
        <v>23</v>
      </c>
      <c r="F88" s="209">
        <v>1800</v>
      </c>
      <c r="G88" s="214">
        <f t="shared" si="97"/>
        <v>78.260869565217391</v>
      </c>
      <c r="H88" s="501"/>
      <c r="I88" s="215">
        <f t="shared" ref="I88:K88" si="105">AVERAGE(P88,U88,Z88,AE88,AJ88,AO88,AT88)</f>
        <v>23</v>
      </c>
      <c r="J88" s="215">
        <f t="shared" si="105"/>
        <v>1544.0134919988323</v>
      </c>
      <c r="K88" s="216">
        <f t="shared" si="105"/>
        <v>67.131021391253554</v>
      </c>
      <c r="L88" s="502"/>
      <c r="M88" s="215">
        <f>RANK(K88, K$87:$K$101)</f>
        <v>2</v>
      </c>
      <c r="N88" s="460"/>
      <c r="O88" s="460"/>
      <c r="P88" s="213">
        <v>23</v>
      </c>
      <c r="Q88" s="213">
        <v>1543.0473372781053</v>
      </c>
      <c r="R88" s="214">
        <f t="shared" si="98"/>
        <v>67.089014664265449</v>
      </c>
      <c r="S88" s="211">
        <f t="shared" ref="S88" si="106">RANK(R88, R$87:R$101)</f>
        <v>2</v>
      </c>
      <c r="T88" s="501"/>
      <c r="U88" s="213">
        <v>23</v>
      </c>
      <c r="V88" s="213">
        <v>1543.3427762039653</v>
      </c>
      <c r="W88" s="214">
        <f t="shared" si="99"/>
        <v>67.101859834955007</v>
      </c>
      <c r="X88" s="211">
        <f t="shared" ref="X88" si="107">RANK(W88, W$87:W$101)</f>
        <v>2</v>
      </c>
      <c r="Y88" s="501"/>
      <c r="Z88" s="213">
        <v>23</v>
      </c>
      <c r="AA88" s="213">
        <v>1543.3771486349838</v>
      </c>
      <c r="AB88" s="214">
        <f t="shared" si="100"/>
        <v>67.103354288477561</v>
      </c>
      <c r="AC88" s="211">
        <f t="shared" ref="AC88" si="108">RANK(AB88, AB$87:AB$101)</f>
        <v>2</v>
      </c>
      <c r="AD88" s="501"/>
      <c r="AE88" s="213">
        <v>23</v>
      </c>
      <c r="AF88" s="213">
        <v>1544.0366972477073</v>
      </c>
      <c r="AG88" s="214">
        <f t="shared" si="101"/>
        <v>67.132030315117703</v>
      </c>
      <c r="AH88" s="211">
        <f t="shared" ref="AH88" si="109">RANK(AG88, AG$87:AG$101)</f>
        <v>2</v>
      </c>
      <c r="AI88" s="501"/>
      <c r="AJ88" s="213">
        <v>23</v>
      </c>
      <c r="AK88" s="213">
        <v>1545.1496497558908</v>
      </c>
      <c r="AL88" s="214">
        <f t="shared" si="102"/>
        <v>67.180419554603944</v>
      </c>
      <c r="AM88" s="211">
        <f t="shared" ref="AM88" si="110">RANK(AL88, AL$87:AL$101)</f>
        <v>2</v>
      </c>
      <c r="AN88" s="501"/>
      <c r="AO88" s="213">
        <v>23</v>
      </c>
      <c r="AP88" s="213">
        <v>1544.5462402765775</v>
      </c>
      <c r="AQ88" s="214">
        <f t="shared" si="103"/>
        <v>67.1541843598512</v>
      </c>
      <c r="AR88" s="211">
        <f t="shared" ref="AR88" si="111">RANK(AQ88, AQ$87:AQ$101)</f>
        <v>2</v>
      </c>
      <c r="AS88" s="501"/>
      <c r="AT88" s="213">
        <v>23</v>
      </c>
      <c r="AU88" s="213">
        <v>1544.5945945945946</v>
      </c>
      <c r="AV88" s="214">
        <f t="shared" si="104"/>
        <v>67.156286721504117</v>
      </c>
      <c r="AW88" s="211">
        <f t="shared" ref="AW88" si="112">RANK(AV88, AV$87:AV$101)</f>
        <v>2</v>
      </c>
      <c r="AX88" s="501"/>
    </row>
    <row r="89" spans="2:50" ht="14.25" hidden="1" customHeight="1" outlineLevel="1">
      <c r="B89" s="460"/>
      <c r="C89" s="209">
        <v>3</v>
      </c>
      <c r="D89" s="212"/>
      <c r="E89" s="209"/>
      <c r="F89" s="209"/>
      <c r="G89" s="214"/>
      <c r="H89" s="501"/>
      <c r="I89" s="215"/>
      <c r="J89" s="215"/>
      <c r="K89" s="216"/>
      <c r="L89" s="502"/>
      <c r="M89" s="215"/>
      <c r="N89" s="460"/>
      <c r="O89" s="460"/>
      <c r="P89" s="209"/>
      <c r="Q89" s="209"/>
      <c r="R89" s="214"/>
      <c r="S89" s="211"/>
      <c r="T89" s="501"/>
      <c r="U89" s="209"/>
      <c r="V89" s="209"/>
      <c r="W89" s="214"/>
      <c r="X89" s="211"/>
      <c r="Y89" s="501"/>
      <c r="Z89" s="209"/>
      <c r="AA89" s="209"/>
      <c r="AB89" s="214"/>
      <c r="AC89" s="211"/>
      <c r="AD89" s="501"/>
      <c r="AE89" s="209"/>
      <c r="AF89" s="209"/>
      <c r="AG89" s="214"/>
      <c r="AH89" s="211"/>
      <c r="AI89" s="501"/>
      <c r="AJ89" s="209"/>
      <c r="AK89" s="209"/>
      <c r="AL89" s="214"/>
      <c r="AM89" s="211"/>
      <c r="AN89" s="501"/>
      <c r="AO89" s="209"/>
      <c r="AP89" s="209"/>
      <c r="AQ89" s="214"/>
      <c r="AR89" s="211"/>
      <c r="AS89" s="501"/>
      <c r="AT89" s="209"/>
      <c r="AU89" s="209"/>
      <c r="AV89" s="214"/>
      <c r="AW89" s="211"/>
      <c r="AX89" s="501"/>
    </row>
    <row r="90" spans="2:50" ht="14.25" hidden="1" customHeight="1" outlineLevel="1">
      <c r="B90" s="460"/>
      <c r="C90" s="209">
        <v>4</v>
      </c>
      <c r="D90" s="212"/>
      <c r="E90" s="209"/>
      <c r="F90" s="209"/>
      <c r="G90" s="214"/>
      <c r="H90" s="501"/>
      <c r="I90" s="215"/>
      <c r="J90" s="215"/>
      <c r="K90" s="216"/>
      <c r="L90" s="502"/>
      <c r="M90" s="215"/>
      <c r="N90" s="460"/>
      <c r="O90" s="460"/>
      <c r="P90" s="209"/>
      <c r="Q90" s="209"/>
      <c r="R90" s="214"/>
      <c r="S90" s="211"/>
      <c r="T90" s="501"/>
      <c r="U90" s="209"/>
      <c r="V90" s="209"/>
      <c r="W90" s="214"/>
      <c r="X90" s="211"/>
      <c r="Y90" s="501"/>
      <c r="Z90" s="209"/>
      <c r="AA90" s="209"/>
      <c r="AB90" s="214"/>
      <c r="AC90" s="211"/>
      <c r="AD90" s="501"/>
      <c r="AE90" s="209"/>
      <c r="AF90" s="209"/>
      <c r="AG90" s="214"/>
      <c r="AH90" s="211"/>
      <c r="AI90" s="501"/>
      <c r="AJ90" s="209"/>
      <c r="AK90" s="209"/>
      <c r="AL90" s="214"/>
      <c r="AM90" s="211"/>
      <c r="AN90" s="501"/>
      <c r="AO90" s="209"/>
      <c r="AP90" s="209"/>
      <c r="AQ90" s="214"/>
      <c r="AR90" s="211"/>
      <c r="AS90" s="501"/>
      <c r="AT90" s="209"/>
      <c r="AU90" s="209"/>
      <c r="AV90" s="214"/>
      <c r="AW90" s="211"/>
      <c r="AX90" s="501"/>
    </row>
    <row r="91" spans="2:50" ht="14.25" hidden="1" customHeight="1" outlineLevel="1">
      <c r="B91" s="460"/>
      <c r="C91" s="209">
        <v>5</v>
      </c>
      <c r="D91" s="212"/>
      <c r="E91" s="209"/>
      <c r="F91" s="209"/>
      <c r="G91" s="214"/>
      <c r="H91" s="501"/>
      <c r="I91" s="215"/>
      <c r="J91" s="215"/>
      <c r="K91" s="216"/>
      <c r="L91" s="502"/>
      <c r="M91" s="215"/>
      <c r="N91" s="460"/>
      <c r="O91" s="460"/>
      <c r="P91" s="209"/>
      <c r="Q91" s="209"/>
      <c r="R91" s="214"/>
      <c r="S91" s="211"/>
      <c r="T91" s="501"/>
      <c r="U91" s="209"/>
      <c r="V91" s="209"/>
      <c r="W91" s="214"/>
      <c r="X91" s="211"/>
      <c r="Y91" s="501"/>
      <c r="Z91" s="209"/>
      <c r="AA91" s="209"/>
      <c r="AB91" s="214"/>
      <c r="AC91" s="211"/>
      <c r="AD91" s="501"/>
      <c r="AE91" s="209"/>
      <c r="AF91" s="209"/>
      <c r="AG91" s="214"/>
      <c r="AH91" s="211"/>
      <c r="AI91" s="501"/>
      <c r="AJ91" s="209"/>
      <c r="AK91" s="209"/>
      <c r="AL91" s="214"/>
      <c r="AM91" s="211"/>
      <c r="AN91" s="501"/>
      <c r="AO91" s="209"/>
      <c r="AP91" s="209"/>
      <c r="AQ91" s="214"/>
      <c r="AR91" s="211"/>
      <c r="AS91" s="501"/>
      <c r="AT91" s="209"/>
      <c r="AU91" s="209"/>
      <c r="AV91" s="214"/>
      <c r="AW91" s="211"/>
      <c r="AX91" s="501"/>
    </row>
    <row r="92" spans="2:50" ht="14.25" hidden="1" customHeight="1" outlineLevel="1">
      <c r="B92" s="460"/>
      <c r="C92" s="209">
        <v>6</v>
      </c>
      <c r="D92" s="212"/>
      <c r="E92" s="209"/>
      <c r="F92" s="209"/>
      <c r="G92" s="214"/>
      <c r="H92" s="501"/>
      <c r="I92" s="215"/>
      <c r="J92" s="215"/>
      <c r="K92" s="216"/>
      <c r="L92" s="502"/>
      <c r="M92" s="215"/>
      <c r="N92" s="460"/>
      <c r="O92" s="460"/>
      <c r="P92" s="209"/>
      <c r="Q92" s="209"/>
      <c r="R92" s="214"/>
      <c r="S92" s="211"/>
      <c r="T92" s="501"/>
      <c r="U92" s="209"/>
      <c r="V92" s="209"/>
      <c r="W92" s="214"/>
      <c r="X92" s="211"/>
      <c r="Y92" s="501"/>
      <c r="Z92" s="209"/>
      <c r="AA92" s="209"/>
      <c r="AB92" s="214"/>
      <c r="AC92" s="211"/>
      <c r="AD92" s="501"/>
      <c r="AE92" s="209"/>
      <c r="AF92" s="209"/>
      <c r="AG92" s="214"/>
      <c r="AH92" s="211"/>
      <c r="AI92" s="501"/>
      <c r="AJ92" s="209"/>
      <c r="AK92" s="209"/>
      <c r="AL92" s="214"/>
      <c r="AM92" s="211"/>
      <c r="AN92" s="501"/>
      <c r="AO92" s="209"/>
      <c r="AP92" s="209"/>
      <c r="AQ92" s="214"/>
      <c r="AR92" s="211"/>
      <c r="AS92" s="501"/>
      <c r="AT92" s="209"/>
      <c r="AU92" s="209"/>
      <c r="AV92" s="214"/>
      <c r="AW92" s="211"/>
      <c r="AX92" s="501"/>
    </row>
    <row r="93" spans="2:50" ht="14.25" hidden="1" customHeight="1" outlineLevel="1">
      <c r="B93" s="460"/>
      <c r="C93" s="209">
        <v>7</v>
      </c>
      <c r="D93" s="212"/>
      <c r="E93" s="209"/>
      <c r="F93" s="209"/>
      <c r="G93" s="214"/>
      <c r="H93" s="501"/>
      <c r="I93" s="215"/>
      <c r="J93" s="215"/>
      <c r="K93" s="216"/>
      <c r="L93" s="502"/>
      <c r="M93" s="215"/>
      <c r="N93" s="460"/>
      <c r="O93" s="460"/>
      <c r="P93" s="209"/>
      <c r="Q93" s="209"/>
      <c r="R93" s="214"/>
      <c r="S93" s="211"/>
      <c r="T93" s="501"/>
      <c r="U93" s="209"/>
      <c r="V93" s="209"/>
      <c r="W93" s="214"/>
      <c r="X93" s="211"/>
      <c r="Y93" s="501"/>
      <c r="Z93" s="209"/>
      <c r="AA93" s="209"/>
      <c r="AB93" s="214"/>
      <c r="AC93" s="211"/>
      <c r="AD93" s="501"/>
      <c r="AE93" s="209"/>
      <c r="AF93" s="209"/>
      <c r="AG93" s="214"/>
      <c r="AH93" s="211"/>
      <c r="AI93" s="501"/>
      <c r="AJ93" s="209"/>
      <c r="AK93" s="209"/>
      <c r="AL93" s="214"/>
      <c r="AM93" s="211"/>
      <c r="AN93" s="501"/>
      <c r="AO93" s="209"/>
      <c r="AP93" s="209"/>
      <c r="AQ93" s="214"/>
      <c r="AR93" s="211"/>
      <c r="AS93" s="501"/>
      <c r="AT93" s="209"/>
      <c r="AU93" s="209"/>
      <c r="AV93" s="214"/>
      <c r="AW93" s="211"/>
      <c r="AX93" s="501"/>
    </row>
    <row r="94" spans="2:50" ht="14.25" hidden="1" customHeight="1" outlineLevel="1">
      <c r="B94" s="460"/>
      <c r="C94" s="209">
        <v>8</v>
      </c>
      <c r="D94" s="212"/>
      <c r="E94" s="209"/>
      <c r="F94" s="209"/>
      <c r="G94" s="214"/>
      <c r="H94" s="501"/>
      <c r="I94" s="215"/>
      <c r="J94" s="215"/>
      <c r="K94" s="216"/>
      <c r="L94" s="502"/>
      <c r="M94" s="215"/>
      <c r="N94" s="460"/>
      <c r="O94" s="460"/>
      <c r="P94" s="209"/>
      <c r="Q94" s="209"/>
      <c r="R94" s="214"/>
      <c r="S94" s="211"/>
      <c r="T94" s="501"/>
      <c r="U94" s="209"/>
      <c r="V94" s="209"/>
      <c r="W94" s="214"/>
      <c r="X94" s="211"/>
      <c r="Y94" s="501"/>
      <c r="Z94" s="209"/>
      <c r="AA94" s="209"/>
      <c r="AB94" s="214"/>
      <c r="AC94" s="211"/>
      <c r="AD94" s="501"/>
      <c r="AE94" s="209"/>
      <c r="AF94" s="209"/>
      <c r="AG94" s="214"/>
      <c r="AH94" s="211"/>
      <c r="AI94" s="501"/>
      <c r="AJ94" s="209"/>
      <c r="AK94" s="209"/>
      <c r="AL94" s="214"/>
      <c r="AM94" s="211"/>
      <c r="AN94" s="501"/>
      <c r="AO94" s="209"/>
      <c r="AP94" s="209"/>
      <c r="AQ94" s="214"/>
      <c r="AR94" s="211"/>
      <c r="AS94" s="501"/>
      <c r="AT94" s="209"/>
      <c r="AU94" s="209"/>
      <c r="AV94" s="214"/>
      <c r="AW94" s="211"/>
      <c r="AX94" s="501"/>
    </row>
    <row r="95" spans="2:50" ht="14.25" hidden="1" customHeight="1" outlineLevel="1">
      <c r="B95" s="460"/>
      <c r="C95" s="209">
        <v>9</v>
      </c>
      <c r="D95" s="212"/>
      <c r="E95" s="209"/>
      <c r="F95" s="209"/>
      <c r="G95" s="214"/>
      <c r="H95" s="501"/>
      <c r="I95" s="215"/>
      <c r="J95" s="215"/>
      <c r="K95" s="216"/>
      <c r="L95" s="502"/>
      <c r="M95" s="215"/>
      <c r="N95" s="460"/>
      <c r="O95" s="460"/>
      <c r="P95" s="209"/>
      <c r="Q95" s="209"/>
      <c r="R95" s="214"/>
      <c r="S95" s="211"/>
      <c r="T95" s="501"/>
      <c r="U95" s="209"/>
      <c r="V95" s="209"/>
      <c r="W95" s="214"/>
      <c r="X95" s="211"/>
      <c r="Y95" s="501"/>
      <c r="Z95" s="209"/>
      <c r="AA95" s="209"/>
      <c r="AB95" s="214"/>
      <c r="AC95" s="211"/>
      <c r="AD95" s="501"/>
      <c r="AE95" s="209"/>
      <c r="AF95" s="209"/>
      <c r="AG95" s="214"/>
      <c r="AH95" s="211"/>
      <c r="AI95" s="501"/>
      <c r="AJ95" s="209"/>
      <c r="AK95" s="209"/>
      <c r="AL95" s="214"/>
      <c r="AM95" s="211"/>
      <c r="AN95" s="501"/>
      <c r="AO95" s="209"/>
      <c r="AP95" s="209"/>
      <c r="AQ95" s="214"/>
      <c r="AR95" s="211"/>
      <c r="AS95" s="501"/>
      <c r="AT95" s="209"/>
      <c r="AU95" s="209"/>
      <c r="AV95" s="214"/>
      <c r="AW95" s="211"/>
      <c r="AX95" s="501"/>
    </row>
    <row r="96" spans="2:50" ht="14.25" hidden="1" customHeight="1" outlineLevel="1">
      <c r="B96" s="460"/>
      <c r="C96" s="209">
        <v>10</v>
      </c>
      <c r="D96" s="212"/>
      <c r="E96" s="209"/>
      <c r="F96" s="209"/>
      <c r="G96" s="214"/>
      <c r="H96" s="501"/>
      <c r="I96" s="215"/>
      <c r="J96" s="215"/>
      <c r="K96" s="216"/>
      <c r="L96" s="502"/>
      <c r="M96" s="215"/>
      <c r="N96" s="460"/>
      <c r="O96" s="460"/>
      <c r="P96" s="209"/>
      <c r="Q96" s="209"/>
      <c r="R96" s="214"/>
      <c r="S96" s="211"/>
      <c r="T96" s="501"/>
      <c r="U96" s="209"/>
      <c r="V96" s="209"/>
      <c r="W96" s="214"/>
      <c r="X96" s="211"/>
      <c r="Y96" s="501"/>
      <c r="Z96" s="209"/>
      <c r="AA96" s="209"/>
      <c r="AB96" s="214"/>
      <c r="AC96" s="211"/>
      <c r="AD96" s="501"/>
      <c r="AE96" s="209"/>
      <c r="AF96" s="209"/>
      <c r="AG96" s="214"/>
      <c r="AH96" s="211"/>
      <c r="AI96" s="501"/>
      <c r="AJ96" s="209"/>
      <c r="AK96" s="209"/>
      <c r="AL96" s="214"/>
      <c r="AM96" s="211"/>
      <c r="AN96" s="501"/>
      <c r="AO96" s="209"/>
      <c r="AP96" s="209"/>
      <c r="AQ96" s="214"/>
      <c r="AR96" s="211"/>
      <c r="AS96" s="501"/>
      <c r="AT96" s="209"/>
      <c r="AU96" s="209"/>
      <c r="AV96" s="214"/>
      <c r="AW96" s="211"/>
      <c r="AX96" s="501"/>
    </row>
    <row r="97" spans="2:50" ht="14.25" hidden="1" customHeight="1" outlineLevel="1">
      <c r="B97" s="460"/>
      <c r="C97" s="209">
        <v>11</v>
      </c>
      <c r="D97" s="212"/>
      <c r="E97" s="209"/>
      <c r="F97" s="209"/>
      <c r="G97" s="214"/>
      <c r="H97" s="501"/>
      <c r="I97" s="215"/>
      <c r="J97" s="215"/>
      <c r="K97" s="216"/>
      <c r="L97" s="502"/>
      <c r="M97" s="215"/>
      <c r="N97" s="460"/>
      <c r="O97" s="460"/>
      <c r="P97" s="209"/>
      <c r="Q97" s="209"/>
      <c r="R97" s="214"/>
      <c r="S97" s="211"/>
      <c r="T97" s="501"/>
      <c r="U97" s="209"/>
      <c r="V97" s="209"/>
      <c r="W97" s="214"/>
      <c r="X97" s="211"/>
      <c r="Y97" s="501"/>
      <c r="Z97" s="209"/>
      <c r="AA97" s="209"/>
      <c r="AB97" s="214"/>
      <c r="AC97" s="211"/>
      <c r="AD97" s="501"/>
      <c r="AE97" s="209"/>
      <c r="AF97" s="209"/>
      <c r="AG97" s="214"/>
      <c r="AH97" s="211"/>
      <c r="AI97" s="501"/>
      <c r="AJ97" s="209"/>
      <c r="AK97" s="209"/>
      <c r="AL97" s="214"/>
      <c r="AM97" s="211"/>
      <c r="AN97" s="501"/>
      <c r="AO97" s="209"/>
      <c r="AP97" s="209"/>
      <c r="AQ97" s="214"/>
      <c r="AR97" s="211"/>
      <c r="AS97" s="501"/>
      <c r="AT97" s="209"/>
      <c r="AU97" s="209"/>
      <c r="AV97" s="214"/>
      <c r="AW97" s="211"/>
      <c r="AX97" s="501"/>
    </row>
    <row r="98" spans="2:50" ht="14.25" hidden="1" customHeight="1" outlineLevel="1">
      <c r="B98" s="460"/>
      <c r="C98" s="209">
        <v>12</v>
      </c>
      <c r="D98" s="212"/>
      <c r="E98" s="209"/>
      <c r="F98" s="209"/>
      <c r="G98" s="214"/>
      <c r="H98" s="501"/>
      <c r="I98" s="215"/>
      <c r="J98" s="215"/>
      <c r="K98" s="216"/>
      <c r="L98" s="502"/>
      <c r="M98" s="215"/>
      <c r="N98" s="460"/>
      <c r="O98" s="460"/>
      <c r="P98" s="209"/>
      <c r="Q98" s="209"/>
      <c r="R98" s="214"/>
      <c r="S98" s="211"/>
      <c r="T98" s="501"/>
      <c r="U98" s="209"/>
      <c r="V98" s="209"/>
      <c r="W98" s="214"/>
      <c r="X98" s="211"/>
      <c r="Y98" s="501"/>
      <c r="Z98" s="209"/>
      <c r="AA98" s="209"/>
      <c r="AB98" s="214"/>
      <c r="AC98" s="211"/>
      <c r="AD98" s="501"/>
      <c r="AE98" s="209"/>
      <c r="AF98" s="209"/>
      <c r="AG98" s="214"/>
      <c r="AH98" s="211"/>
      <c r="AI98" s="501"/>
      <c r="AJ98" s="209"/>
      <c r="AK98" s="209"/>
      <c r="AL98" s="214"/>
      <c r="AM98" s="211"/>
      <c r="AN98" s="501"/>
      <c r="AO98" s="209"/>
      <c r="AP98" s="209"/>
      <c r="AQ98" s="214"/>
      <c r="AR98" s="211"/>
      <c r="AS98" s="501"/>
      <c r="AT98" s="209"/>
      <c r="AU98" s="209"/>
      <c r="AV98" s="214"/>
      <c r="AW98" s="211"/>
      <c r="AX98" s="501"/>
    </row>
    <row r="99" spans="2:50" ht="14.25" hidden="1" customHeight="1" outlineLevel="1">
      <c r="B99" s="460"/>
      <c r="C99" s="209">
        <v>13</v>
      </c>
      <c r="D99" s="212"/>
      <c r="E99" s="209"/>
      <c r="F99" s="209"/>
      <c r="G99" s="214"/>
      <c r="H99" s="501"/>
      <c r="I99" s="215"/>
      <c r="J99" s="215"/>
      <c r="K99" s="216"/>
      <c r="L99" s="502"/>
      <c r="M99" s="215"/>
      <c r="N99" s="460"/>
      <c r="O99" s="460"/>
      <c r="P99" s="209"/>
      <c r="Q99" s="209"/>
      <c r="R99" s="214"/>
      <c r="S99" s="211"/>
      <c r="T99" s="501"/>
      <c r="U99" s="209"/>
      <c r="V99" s="209"/>
      <c r="W99" s="214"/>
      <c r="X99" s="211"/>
      <c r="Y99" s="501"/>
      <c r="Z99" s="209"/>
      <c r="AA99" s="209"/>
      <c r="AB99" s="214"/>
      <c r="AC99" s="211"/>
      <c r="AD99" s="501"/>
      <c r="AE99" s="209"/>
      <c r="AF99" s="209"/>
      <c r="AG99" s="214"/>
      <c r="AH99" s="211"/>
      <c r="AI99" s="501"/>
      <c r="AJ99" s="209"/>
      <c r="AK99" s="209"/>
      <c r="AL99" s="214"/>
      <c r="AM99" s="211"/>
      <c r="AN99" s="501"/>
      <c r="AO99" s="209"/>
      <c r="AP99" s="209"/>
      <c r="AQ99" s="214"/>
      <c r="AR99" s="211"/>
      <c r="AS99" s="501"/>
      <c r="AT99" s="209"/>
      <c r="AU99" s="209"/>
      <c r="AV99" s="214"/>
      <c r="AW99" s="211"/>
      <c r="AX99" s="501"/>
    </row>
    <row r="100" spans="2:50" ht="14.25" hidden="1" customHeight="1" outlineLevel="1">
      <c r="B100" s="460"/>
      <c r="C100" s="209">
        <v>14</v>
      </c>
      <c r="D100" s="212"/>
      <c r="E100" s="209"/>
      <c r="F100" s="209"/>
      <c r="G100" s="214"/>
      <c r="H100" s="501"/>
      <c r="I100" s="215"/>
      <c r="J100" s="215"/>
      <c r="K100" s="216"/>
      <c r="L100" s="502"/>
      <c r="M100" s="215"/>
      <c r="N100" s="460"/>
      <c r="O100" s="460"/>
      <c r="P100" s="209"/>
      <c r="Q100" s="209"/>
      <c r="R100" s="214"/>
      <c r="S100" s="211"/>
      <c r="T100" s="501"/>
      <c r="U100" s="209"/>
      <c r="V100" s="209"/>
      <c r="W100" s="214"/>
      <c r="X100" s="211"/>
      <c r="Y100" s="501"/>
      <c r="Z100" s="209"/>
      <c r="AA100" s="209"/>
      <c r="AB100" s="214"/>
      <c r="AC100" s="211"/>
      <c r="AD100" s="501"/>
      <c r="AE100" s="209"/>
      <c r="AF100" s="209"/>
      <c r="AG100" s="214"/>
      <c r="AH100" s="211"/>
      <c r="AI100" s="501"/>
      <c r="AJ100" s="209"/>
      <c r="AK100" s="209"/>
      <c r="AL100" s="214"/>
      <c r="AM100" s="211"/>
      <c r="AN100" s="501"/>
      <c r="AO100" s="209"/>
      <c r="AP100" s="209"/>
      <c r="AQ100" s="214"/>
      <c r="AR100" s="211"/>
      <c r="AS100" s="501"/>
      <c r="AT100" s="209"/>
      <c r="AU100" s="209"/>
      <c r="AV100" s="214"/>
      <c r="AW100" s="211"/>
      <c r="AX100" s="501"/>
    </row>
    <row r="101" spans="2:50" ht="14.25" hidden="1" customHeight="1" outlineLevel="1">
      <c r="B101" s="460"/>
      <c r="C101" s="209">
        <v>15</v>
      </c>
      <c r="D101" s="212"/>
      <c r="E101" s="209"/>
      <c r="F101" s="209"/>
      <c r="G101" s="214"/>
      <c r="H101" s="501"/>
      <c r="I101" s="215"/>
      <c r="J101" s="215"/>
      <c r="K101" s="216"/>
      <c r="L101" s="502"/>
      <c r="M101" s="215"/>
      <c r="N101" s="460"/>
      <c r="O101" s="460"/>
      <c r="P101" s="209"/>
      <c r="Q101" s="213"/>
      <c r="R101" s="214"/>
      <c r="S101" s="211"/>
      <c r="T101" s="501"/>
      <c r="U101" s="209"/>
      <c r="V101" s="209"/>
      <c r="W101" s="214"/>
      <c r="X101" s="211"/>
      <c r="Y101" s="501"/>
      <c r="Z101" s="209"/>
      <c r="AA101" s="209"/>
      <c r="AB101" s="214"/>
      <c r="AC101" s="211"/>
      <c r="AD101" s="501"/>
      <c r="AE101" s="209"/>
      <c r="AF101" s="209"/>
      <c r="AG101" s="214"/>
      <c r="AH101" s="211"/>
      <c r="AI101" s="501"/>
      <c r="AJ101" s="209"/>
      <c r="AK101" s="209"/>
      <c r="AL101" s="214"/>
      <c r="AM101" s="211"/>
      <c r="AN101" s="501"/>
      <c r="AO101" s="209"/>
      <c r="AP101" s="209"/>
      <c r="AQ101" s="214"/>
      <c r="AR101" s="211"/>
      <c r="AS101" s="501"/>
      <c r="AT101" s="209"/>
      <c r="AU101" s="209"/>
      <c r="AV101" s="214"/>
      <c r="AW101" s="211"/>
      <c r="AX101" s="501"/>
    </row>
    <row r="102" spans="2:50" ht="14.25" customHeight="1" collapsed="1">
      <c r="B102" s="552" t="s">
        <v>203</v>
      </c>
      <c r="C102" s="503"/>
      <c r="D102" s="503"/>
      <c r="E102" s="503"/>
      <c r="F102" s="503"/>
      <c r="G102" s="503"/>
      <c r="H102" s="503"/>
      <c r="I102" s="503"/>
      <c r="J102" s="503"/>
      <c r="K102" s="503"/>
      <c r="L102" s="503"/>
      <c r="M102" s="504"/>
      <c r="N102" s="521" t="s">
        <v>128</v>
      </c>
      <c r="O102" s="521" t="s">
        <v>77</v>
      </c>
      <c r="P102" s="559">
        <f>AT82+1</f>
        <v>45902</v>
      </c>
      <c r="Q102" s="560"/>
      <c r="R102" s="560"/>
      <c r="S102" s="560"/>
      <c r="T102" s="560"/>
      <c r="U102" s="561">
        <f>P102+1</f>
        <v>45903</v>
      </c>
      <c r="V102" s="562"/>
      <c r="W102" s="562"/>
      <c r="X102" s="562"/>
      <c r="Y102" s="562"/>
      <c r="Z102" s="559">
        <f t="shared" ref="Z102" si="113">U102+1</f>
        <v>45904</v>
      </c>
      <c r="AA102" s="560"/>
      <c r="AB102" s="560"/>
      <c r="AC102" s="560"/>
      <c r="AD102" s="560"/>
      <c r="AE102" s="561">
        <f t="shared" ref="AE102" si="114">Z102+1</f>
        <v>45905</v>
      </c>
      <c r="AF102" s="562"/>
      <c r="AG102" s="562"/>
      <c r="AH102" s="562"/>
      <c r="AI102" s="562"/>
      <c r="AJ102" s="563">
        <f t="shared" ref="AJ102" si="115">AE102+1</f>
        <v>45906</v>
      </c>
      <c r="AK102" s="564"/>
      <c r="AL102" s="564"/>
      <c r="AM102" s="564"/>
      <c r="AN102" s="565"/>
      <c r="AO102" s="561">
        <f t="shared" ref="AO102" si="116">AJ102+1</f>
        <v>45907</v>
      </c>
      <c r="AP102" s="562"/>
      <c r="AQ102" s="562"/>
      <c r="AR102" s="562"/>
      <c r="AS102" s="562"/>
      <c r="AT102" s="563">
        <f t="shared" ref="AT102" si="117">AO102+1</f>
        <v>45908</v>
      </c>
      <c r="AU102" s="564"/>
      <c r="AV102" s="564"/>
      <c r="AW102" s="564"/>
      <c r="AX102" s="565"/>
    </row>
    <row r="103" spans="2:50" ht="14.25" customHeight="1">
      <c r="B103" s="505"/>
      <c r="C103" s="505"/>
      <c r="D103" s="505"/>
      <c r="E103" s="505"/>
      <c r="F103" s="505"/>
      <c r="G103" s="505"/>
      <c r="H103" s="505"/>
      <c r="I103" s="505"/>
      <c r="J103" s="505"/>
      <c r="K103" s="505"/>
      <c r="L103" s="505"/>
      <c r="M103" s="506"/>
      <c r="N103" s="523"/>
      <c r="O103" s="523"/>
      <c r="P103" s="566">
        <f>P102</f>
        <v>45902</v>
      </c>
      <c r="Q103" s="566"/>
      <c r="R103" s="566"/>
      <c r="S103" s="566"/>
      <c r="T103" s="566"/>
      <c r="U103" s="567">
        <f>U102</f>
        <v>45903</v>
      </c>
      <c r="V103" s="567"/>
      <c r="W103" s="567"/>
      <c r="X103" s="567"/>
      <c r="Y103" s="567"/>
      <c r="Z103" s="566">
        <f t="shared" ref="Z103" si="118">Z102</f>
        <v>45904</v>
      </c>
      <c r="AA103" s="566"/>
      <c r="AB103" s="566"/>
      <c r="AC103" s="566"/>
      <c r="AD103" s="566"/>
      <c r="AE103" s="567">
        <f t="shared" ref="AE103" si="119">AE102</f>
        <v>45905</v>
      </c>
      <c r="AF103" s="567"/>
      <c r="AG103" s="567"/>
      <c r="AH103" s="567"/>
      <c r="AI103" s="567"/>
      <c r="AJ103" s="568">
        <f t="shared" ref="AJ103" si="120">AJ102</f>
        <v>45906</v>
      </c>
      <c r="AK103" s="569"/>
      <c r="AL103" s="569"/>
      <c r="AM103" s="569"/>
      <c r="AN103" s="570"/>
      <c r="AO103" s="567">
        <f t="shared" ref="AO103" si="121">AO102</f>
        <v>45907</v>
      </c>
      <c r="AP103" s="567"/>
      <c r="AQ103" s="567"/>
      <c r="AR103" s="567"/>
      <c r="AS103" s="567"/>
      <c r="AT103" s="568">
        <f t="shared" ref="AT103" si="122">AT102</f>
        <v>45908</v>
      </c>
      <c r="AU103" s="569"/>
      <c r="AV103" s="569"/>
      <c r="AW103" s="569"/>
      <c r="AX103" s="570"/>
    </row>
    <row r="104" spans="2:50" ht="14.25" customHeight="1">
      <c r="B104" s="460" t="s">
        <v>129</v>
      </c>
      <c r="C104" s="460" t="s">
        <v>130</v>
      </c>
      <c r="D104" s="460"/>
      <c r="E104" s="460" t="s">
        <v>131</v>
      </c>
      <c r="F104" s="460"/>
      <c r="G104" s="460"/>
      <c r="H104" s="460" t="s">
        <v>132</v>
      </c>
      <c r="I104" s="499" t="s">
        <v>133</v>
      </c>
      <c r="J104" s="499"/>
      <c r="K104" s="499"/>
      <c r="L104" s="499" t="s">
        <v>132</v>
      </c>
      <c r="M104" s="499" t="s">
        <v>134</v>
      </c>
      <c r="N104" s="460"/>
      <c r="O104" s="460" t="s">
        <v>135</v>
      </c>
      <c r="P104" s="460" t="s">
        <v>136</v>
      </c>
      <c r="Q104" s="460"/>
      <c r="R104" s="460"/>
      <c r="S104" s="460"/>
      <c r="T104" s="460" t="s">
        <v>132</v>
      </c>
      <c r="U104" s="460" t="s">
        <v>136</v>
      </c>
      <c r="V104" s="460"/>
      <c r="W104" s="460"/>
      <c r="X104" s="460"/>
      <c r="Y104" s="460" t="s">
        <v>132</v>
      </c>
      <c r="Z104" s="460" t="s">
        <v>136</v>
      </c>
      <c r="AA104" s="460"/>
      <c r="AB104" s="460"/>
      <c r="AC104" s="460"/>
      <c r="AD104" s="460" t="s">
        <v>132</v>
      </c>
      <c r="AE104" s="460" t="s">
        <v>136</v>
      </c>
      <c r="AF104" s="460"/>
      <c r="AG104" s="460"/>
      <c r="AH104" s="460"/>
      <c r="AI104" s="460" t="s">
        <v>132</v>
      </c>
      <c r="AJ104" s="460" t="s">
        <v>136</v>
      </c>
      <c r="AK104" s="460"/>
      <c r="AL104" s="460"/>
      <c r="AM104" s="460"/>
      <c r="AN104" s="460" t="s">
        <v>132</v>
      </c>
      <c r="AO104" s="460" t="s">
        <v>136</v>
      </c>
      <c r="AP104" s="460"/>
      <c r="AQ104" s="460"/>
      <c r="AR104" s="460"/>
      <c r="AS104" s="460" t="s">
        <v>132</v>
      </c>
      <c r="AT104" s="460" t="s">
        <v>136</v>
      </c>
      <c r="AU104" s="460"/>
      <c r="AV104" s="460"/>
      <c r="AW104" s="460"/>
      <c r="AX104" s="460" t="s">
        <v>132</v>
      </c>
    </row>
    <row r="105" spans="2:50" ht="14.25" customHeight="1">
      <c r="B105" s="460"/>
      <c r="C105" s="460"/>
      <c r="D105" s="460"/>
      <c r="E105" s="460" t="s">
        <v>137</v>
      </c>
      <c r="F105" s="460"/>
      <c r="G105" s="460"/>
      <c r="H105" s="460"/>
      <c r="I105" s="499" t="s">
        <v>137</v>
      </c>
      <c r="J105" s="499"/>
      <c r="K105" s="499"/>
      <c r="L105" s="499"/>
      <c r="M105" s="499"/>
      <c r="N105" s="460"/>
      <c r="O105" s="460"/>
      <c r="P105" s="460" t="s">
        <v>138</v>
      </c>
      <c r="Q105" s="460"/>
      <c r="R105" s="460"/>
      <c r="S105" s="460"/>
      <c r="T105" s="460"/>
      <c r="U105" s="460" t="s">
        <v>138</v>
      </c>
      <c r="V105" s="460"/>
      <c r="W105" s="460"/>
      <c r="X105" s="460"/>
      <c r="Y105" s="460"/>
      <c r="Z105" s="460" t="s">
        <v>138</v>
      </c>
      <c r="AA105" s="460"/>
      <c r="AB105" s="460"/>
      <c r="AC105" s="460"/>
      <c r="AD105" s="460"/>
      <c r="AE105" s="460" t="s">
        <v>138</v>
      </c>
      <c r="AF105" s="460"/>
      <c r="AG105" s="460"/>
      <c r="AH105" s="460"/>
      <c r="AI105" s="460"/>
      <c r="AJ105" s="460" t="s">
        <v>138</v>
      </c>
      <c r="AK105" s="460"/>
      <c r="AL105" s="460"/>
      <c r="AM105" s="460"/>
      <c r="AN105" s="460"/>
      <c r="AO105" s="460" t="s">
        <v>138</v>
      </c>
      <c r="AP105" s="460"/>
      <c r="AQ105" s="460"/>
      <c r="AR105" s="460"/>
      <c r="AS105" s="460"/>
      <c r="AT105" s="460" t="s">
        <v>138</v>
      </c>
      <c r="AU105" s="460"/>
      <c r="AV105" s="460"/>
      <c r="AW105" s="460"/>
      <c r="AX105" s="460"/>
    </row>
    <row r="106" spans="2:50" ht="14.25" customHeight="1">
      <c r="B106" s="460"/>
      <c r="C106" s="460"/>
      <c r="D106" s="460"/>
      <c r="E106" s="209" t="s">
        <v>139</v>
      </c>
      <c r="F106" s="209" t="s">
        <v>140</v>
      </c>
      <c r="G106" s="209" t="s">
        <v>141</v>
      </c>
      <c r="H106" s="460"/>
      <c r="I106" s="210" t="s">
        <v>139</v>
      </c>
      <c r="J106" s="210" t="s">
        <v>140</v>
      </c>
      <c r="K106" s="210" t="s">
        <v>141</v>
      </c>
      <c r="L106" s="499"/>
      <c r="M106" s="499"/>
      <c r="N106" s="460"/>
      <c r="O106" s="460"/>
      <c r="P106" s="209" t="s">
        <v>139</v>
      </c>
      <c r="Q106" s="209" t="s">
        <v>140</v>
      </c>
      <c r="R106" s="209" t="s">
        <v>141</v>
      </c>
      <c r="S106" s="211" t="s">
        <v>134</v>
      </c>
      <c r="T106" s="460"/>
      <c r="U106" s="209" t="s">
        <v>139</v>
      </c>
      <c r="V106" s="209" t="s">
        <v>140</v>
      </c>
      <c r="W106" s="209" t="s">
        <v>141</v>
      </c>
      <c r="X106" s="211" t="s">
        <v>134</v>
      </c>
      <c r="Y106" s="460"/>
      <c r="Z106" s="209" t="s">
        <v>139</v>
      </c>
      <c r="AA106" s="209" t="s">
        <v>140</v>
      </c>
      <c r="AB106" s="209" t="s">
        <v>141</v>
      </c>
      <c r="AC106" s="211" t="s">
        <v>134</v>
      </c>
      <c r="AD106" s="460"/>
      <c r="AE106" s="209" t="s">
        <v>139</v>
      </c>
      <c r="AF106" s="209" t="s">
        <v>140</v>
      </c>
      <c r="AG106" s="209" t="s">
        <v>141</v>
      </c>
      <c r="AH106" s="211" t="s">
        <v>134</v>
      </c>
      <c r="AI106" s="460"/>
      <c r="AJ106" s="209" t="s">
        <v>139</v>
      </c>
      <c r="AK106" s="209" t="s">
        <v>140</v>
      </c>
      <c r="AL106" s="209" t="s">
        <v>141</v>
      </c>
      <c r="AM106" s="211" t="s">
        <v>134</v>
      </c>
      <c r="AN106" s="460"/>
      <c r="AO106" s="209" t="s">
        <v>139</v>
      </c>
      <c r="AP106" s="209" t="s">
        <v>140</v>
      </c>
      <c r="AQ106" s="209" t="s">
        <v>141</v>
      </c>
      <c r="AR106" s="211" t="s">
        <v>134</v>
      </c>
      <c r="AS106" s="460"/>
      <c r="AT106" s="209" t="s">
        <v>139</v>
      </c>
      <c r="AU106" s="209" t="s">
        <v>140</v>
      </c>
      <c r="AV106" s="209" t="s">
        <v>141</v>
      </c>
      <c r="AW106" s="211" t="s">
        <v>134</v>
      </c>
      <c r="AX106" s="460"/>
    </row>
    <row r="107" spans="2:50" ht="14.25" customHeight="1">
      <c r="B107" s="460" t="s">
        <v>116</v>
      </c>
      <c r="C107" s="209">
        <v>1</v>
      </c>
      <c r="D107" s="212" t="s">
        <v>313</v>
      </c>
      <c r="E107" s="209">
        <v>13</v>
      </c>
      <c r="F107" s="209">
        <v>1200</v>
      </c>
      <c r="G107" s="214">
        <f t="shared" ref="G107:G108" si="123">F107/E107</f>
        <v>92.307692307692307</v>
      </c>
      <c r="H107" s="501">
        <f>AVERAGE(F107:F121)</f>
        <v>1500</v>
      </c>
      <c r="I107" s="215">
        <f>AVERAGE(P107,U107,Z107,AE107,AJ107,AO107,AT107)</f>
        <v>13</v>
      </c>
      <c r="J107" s="215">
        <f>AVERAGE(Q107,V107,AA107,AF107,AK107,AP107,AU107)</f>
        <v>1062.5508093722881</v>
      </c>
      <c r="K107" s="216">
        <f>AVERAGE(R107,W107,AB107,AG107,AL107,AQ107,AV107)</f>
        <v>81.73467764402217</v>
      </c>
      <c r="L107" s="502">
        <f>IFERROR(AVERAGE(K107:K121),"-")</f>
        <v>74.540808339641814</v>
      </c>
      <c r="M107" s="215">
        <f>RANK(K107, K$107:$K$121)</f>
        <v>1</v>
      </c>
      <c r="N107" s="460"/>
      <c r="O107" s="460"/>
      <c r="P107" s="213">
        <v>13</v>
      </c>
      <c r="Q107" s="213">
        <v>1062.4072398190042</v>
      </c>
      <c r="R107" s="214">
        <f t="shared" ref="R107:R108" si="124">Q107/P107</f>
        <v>81.723633832231087</v>
      </c>
      <c r="S107" s="211">
        <f>RANK(R107, R$107:R$121)</f>
        <v>1</v>
      </c>
      <c r="T107" s="501">
        <f>AVERAGE(R107:R121)</f>
        <v>74.504357823953313</v>
      </c>
      <c r="U107" s="213">
        <v>13</v>
      </c>
      <c r="V107" s="213">
        <v>1062.4809160305342</v>
      </c>
      <c r="W107" s="214">
        <f t="shared" ref="W107:W108" si="125">V107/U107</f>
        <v>81.729301233118022</v>
      </c>
      <c r="X107" s="211">
        <f>RANK(W107, W$107:W$121)</f>
        <v>1</v>
      </c>
      <c r="Y107" s="501">
        <f>AVERAGE(W107:W121)</f>
        <v>74.523488179801987</v>
      </c>
      <c r="Z107" s="213">
        <v>13</v>
      </c>
      <c r="AA107" s="213">
        <v>1062.5181738877582</v>
      </c>
      <c r="AB107" s="214">
        <f t="shared" ref="AB107:AB108" si="126">AA107/Z107</f>
        <v>81.732167222135246</v>
      </c>
      <c r="AC107" s="211">
        <f>RANK(AB107, AB$107:AB$121)</f>
        <v>1</v>
      </c>
      <c r="AD107" s="501">
        <f>AVERAGE(AB107:AB121)</f>
        <v>74.526304474164846</v>
      </c>
      <c r="AE107" s="213">
        <v>13</v>
      </c>
      <c r="AF107" s="213">
        <v>1062.5295620092704</v>
      </c>
      <c r="AG107" s="214">
        <f t="shared" ref="AG107:AG108" si="127">AF107/AE107</f>
        <v>81.733043231482341</v>
      </c>
      <c r="AH107" s="211">
        <f>RANK(AG107, AG$107:AG$121)</f>
        <v>1</v>
      </c>
      <c r="AI107" s="501">
        <f>AVERAGE(AG107:AG121)</f>
        <v>74.534465502501348</v>
      </c>
      <c r="AJ107" s="213">
        <v>13</v>
      </c>
      <c r="AK107" s="213">
        <v>1062.5101214574902</v>
      </c>
      <c r="AL107" s="214">
        <f t="shared" ref="AL107:AL108" si="128">AK107/AJ107</f>
        <v>81.73154780442232</v>
      </c>
      <c r="AM107" s="211">
        <f>RANK(AL107, AL$107:AL$121)</f>
        <v>1</v>
      </c>
      <c r="AN107" s="501">
        <f>AVERAGE(AL107:AL121)</f>
        <v>74.542867058447996</v>
      </c>
      <c r="AO107" s="213">
        <v>13</v>
      </c>
      <c r="AP107" s="213">
        <v>1062.5181738877582</v>
      </c>
      <c r="AQ107" s="214">
        <f t="shared" ref="AQ107:AQ108" si="129">AP107/AO107</f>
        <v>81.732167222135246</v>
      </c>
      <c r="AR107" s="211">
        <f>RANK(AQ107, AQ$107:AQ$121)</f>
        <v>1</v>
      </c>
      <c r="AS107" s="501">
        <f>AVERAGE(AQ107:AQ121)</f>
        <v>74.549242031857204</v>
      </c>
      <c r="AT107" s="213">
        <v>13</v>
      </c>
      <c r="AU107" s="213">
        <v>1062.8914785142022</v>
      </c>
      <c r="AV107" s="214">
        <f t="shared" ref="AV107:AV108" si="130">AU107/AT107</f>
        <v>81.76088296263093</v>
      </c>
      <c r="AW107" s="211">
        <f>RANK(AV107, AV$107:AV$121)</f>
        <v>1</v>
      </c>
      <c r="AX107" s="501">
        <f>AVERAGE(AV107:AV121)</f>
        <v>74.604933306765957</v>
      </c>
    </row>
    <row r="108" spans="2:50" ht="14.25" customHeight="1">
      <c r="B108" s="460"/>
      <c r="C108" s="209">
        <v>2</v>
      </c>
      <c r="D108" s="212" t="s">
        <v>312</v>
      </c>
      <c r="E108" s="209">
        <v>23</v>
      </c>
      <c r="F108" s="209">
        <v>1800</v>
      </c>
      <c r="G108" s="214">
        <f t="shared" si="123"/>
        <v>78.260869565217391</v>
      </c>
      <c r="H108" s="501"/>
      <c r="I108" s="215">
        <f t="shared" ref="I108:K108" si="131">AVERAGE(P108,U108,Z108,AE108,AJ108,AO108,AT108)</f>
        <v>23</v>
      </c>
      <c r="J108" s="215">
        <f t="shared" si="131"/>
        <v>1548.9795978110135</v>
      </c>
      <c r="K108" s="216">
        <f t="shared" si="131"/>
        <v>67.346939035261457</v>
      </c>
      <c r="L108" s="502"/>
      <c r="M108" s="215">
        <f>RANK(K108, K$107:$K$121)</f>
        <v>2</v>
      </c>
      <c r="N108" s="460"/>
      <c r="O108" s="460"/>
      <c r="P108" s="213">
        <v>23</v>
      </c>
      <c r="Q108" s="213">
        <v>1547.556881760537</v>
      </c>
      <c r="R108" s="214">
        <f t="shared" si="124"/>
        <v>67.285081815675525</v>
      </c>
      <c r="S108" s="211">
        <f t="shared" ref="S108" si="132">RANK(R108, R$107:R$121)</f>
        <v>2</v>
      </c>
      <c r="T108" s="501"/>
      <c r="U108" s="213">
        <v>23</v>
      </c>
      <c r="V108" s="213">
        <v>1548.306527909177</v>
      </c>
      <c r="W108" s="214">
        <f t="shared" si="125"/>
        <v>67.317675126485952</v>
      </c>
      <c r="X108" s="211">
        <f t="shared" ref="X108" si="133">RANK(W108, W$107:W$121)</f>
        <v>2</v>
      </c>
      <c r="Y108" s="501"/>
      <c r="Z108" s="213">
        <v>23</v>
      </c>
      <c r="AA108" s="213">
        <v>1548.3701597024726</v>
      </c>
      <c r="AB108" s="214">
        <f t="shared" si="126"/>
        <v>67.32044172619446</v>
      </c>
      <c r="AC108" s="211">
        <f t="shared" ref="AC108" si="134">RANK(AB108, AB$107:AB$121)</f>
        <v>2</v>
      </c>
      <c r="AD108" s="501"/>
      <c r="AE108" s="213">
        <v>23</v>
      </c>
      <c r="AF108" s="213">
        <v>1548.7254187909682</v>
      </c>
      <c r="AG108" s="214">
        <f t="shared" si="127"/>
        <v>67.335887773520355</v>
      </c>
      <c r="AH108" s="211">
        <f t="shared" ref="AH108" si="135">RANK(AG108, AG$107:AG$121)</f>
        <v>2</v>
      </c>
      <c r="AI108" s="501"/>
      <c r="AJ108" s="213">
        <v>23</v>
      </c>
      <c r="AK108" s="213">
        <v>1549.1462851868946</v>
      </c>
      <c r="AL108" s="214">
        <f t="shared" si="128"/>
        <v>67.354186312473672</v>
      </c>
      <c r="AM108" s="211">
        <f t="shared" ref="AM108" si="136">RANK(AL108, AL$107:AL$121)</f>
        <v>2</v>
      </c>
      <c r="AN108" s="501"/>
      <c r="AO108" s="213">
        <v>23</v>
      </c>
      <c r="AP108" s="213">
        <v>1549.425287356321</v>
      </c>
      <c r="AQ108" s="214">
        <f t="shared" si="129"/>
        <v>67.366316841579177</v>
      </c>
      <c r="AR108" s="211">
        <f t="shared" ref="AR108" si="137">RANK(AQ108, AQ$107:AQ$121)</f>
        <v>2</v>
      </c>
      <c r="AS108" s="501"/>
      <c r="AT108" s="213">
        <v>23</v>
      </c>
      <c r="AU108" s="213">
        <v>1551.3266239707229</v>
      </c>
      <c r="AV108" s="214">
        <f t="shared" si="130"/>
        <v>67.448983650900999</v>
      </c>
      <c r="AW108" s="211">
        <f t="shared" ref="AW108" si="138">RANK(AV108, AV$107:AV$121)</f>
        <v>2</v>
      </c>
      <c r="AX108" s="501"/>
    </row>
    <row r="109" spans="2:50" ht="14.25" customHeight="1">
      <c r="B109" s="460"/>
      <c r="C109" s="209">
        <v>3</v>
      </c>
      <c r="D109" s="212"/>
      <c r="E109" s="209"/>
      <c r="F109" s="209"/>
      <c r="G109" s="214"/>
      <c r="H109" s="501"/>
      <c r="I109" s="215"/>
      <c r="J109" s="215"/>
      <c r="K109" s="216"/>
      <c r="L109" s="502"/>
      <c r="M109" s="215"/>
      <c r="N109" s="460"/>
      <c r="O109" s="460"/>
      <c r="P109" s="209"/>
      <c r="Q109" s="209"/>
      <c r="R109" s="214"/>
      <c r="S109" s="211"/>
      <c r="T109" s="501"/>
      <c r="U109" s="209"/>
      <c r="V109" s="209"/>
      <c r="W109" s="214"/>
      <c r="X109" s="211"/>
      <c r="Y109" s="501"/>
      <c r="Z109" s="209"/>
      <c r="AA109" s="209"/>
      <c r="AB109" s="214"/>
      <c r="AC109" s="211"/>
      <c r="AD109" s="501"/>
      <c r="AE109" s="209"/>
      <c r="AF109" s="209"/>
      <c r="AG109" s="214"/>
      <c r="AH109" s="211"/>
      <c r="AI109" s="501"/>
      <c r="AJ109" s="209"/>
      <c r="AK109" s="209"/>
      <c r="AL109" s="214"/>
      <c r="AM109" s="211"/>
      <c r="AN109" s="501"/>
      <c r="AO109" s="209"/>
      <c r="AP109" s="209"/>
      <c r="AQ109" s="214"/>
      <c r="AR109" s="211"/>
      <c r="AS109" s="501"/>
      <c r="AT109" s="209"/>
      <c r="AU109" s="209"/>
      <c r="AV109" s="214"/>
      <c r="AW109" s="211"/>
      <c r="AX109" s="501"/>
    </row>
    <row r="110" spans="2:50" ht="14.25" customHeight="1">
      <c r="B110" s="460"/>
      <c r="C110" s="209">
        <v>4</v>
      </c>
      <c r="D110" s="212"/>
      <c r="E110" s="209"/>
      <c r="F110" s="209"/>
      <c r="G110" s="214"/>
      <c r="H110" s="501"/>
      <c r="I110" s="215"/>
      <c r="J110" s="215"/>
      <c r="K110" s="216"/>
      <c r="L110" s="502"/>
      <c r="M110" s="215"/>
      <c r="N110" s="460"/>
      <c r="O110" s="460"/>
      <c r="P110" s="209"/>
      <c r="Q110" s="209"/>
      <c r="R110" s="214"/>
      <c r="S110" s="211"/>
      <c r="T110" s="501"/>
      <c r="U110" s="209"/>
      <c r="V110" s="209"/>
      <c r="W110" s="214"/>
      <c r="X110" s="211"/>
      <c r="Y110" s="501"/>
      <c r="Z110" s="209"/>
      <c r="AA110" s="209"/>
      <c r="AB110" s="214"/>
      <c r="AC110" s="211"/>
      <c r="AD110" s="501"/>
      <c r="AE110" s="209"/>
      <c r="AF110" s="209"/>
      <c r="AG110" s="214"/>
      <c r="AH110" s="211"/>
      <c r="AI110" s="501"/>
      <c r="AJ110" s="209"/>
      <c r="AK110" s="209"/>
      <c r="AL110" s="214"/>
      <c r="AM110" s="211"/>
      <c r="AN110" s="501"/>
      <c r="AO110" s="209"/>
      <c r="AP110" s="209"/>
      <c r="AQ110" s="214"/>
      <c r="AR110" s="211"/>
      <c r="AS110" s="501"/>
      <c r="AT110" s="209"/>
      <c r="AU110" s="209"/>
      <c r="AV110" s="214"/>
      <c r="AW110" s="211"/>
      <c r="AX110" s="501"/>
    </row>
    <row r="111" spans="2:50" ht="14.25" customHeight="1">
      <c r="B111" s="460"/>
      <c r="C111" s="209">
        <v>5</v>
      </c>
      <c r="D111" s="212"/>
      <c r="E111" s="209"/>
      <c r="F111" s="209"/>
      <c r="G111" s="214"/>
      <c r="H111" s="501"/>
      <c r="I111" s="215"/>
      <c r="J111" s="215"/>
      <c r="K111" s="216"/>
      <c r="L111" s="502"/>
      <c r="M111" s="215"/>
      <c r="N111" s="460"/>
      <c r="O111" s="460"/>
      <c r="P111" s="209"/>
      <c r="Q111" s="209"/>
      <c r="R111" s="214"/>
      <c r="S111" s="211"/>
      <c r="T111" s="501"/>
      <c r="U111" s="209"/>
      <c r="V111" s="209"/>
      <c r="W111" s="214"/>
      <c r="X111" s="211"/>
      <c r="Y111" s="501"/>
      <c r="Z111" s="209"/>
      <c r="AA111" s="209"/>
      <c r="AB111" s="214"/>
      <c r="AC111" s="211"/>
      <c r="AD111" s="501"/>
      <c r="AE111" s="209"/>
      <c r="AF111" s="209"/>
      <c r="AG111" s="214"/>
      <c r="AH111" s="211"/>
      <c r="AI111" s="501"/>
      <c r="AJ111" s="209"/>
      <c r="AK111" s="209"/>
      <c r="AL111" s="214"/>
      <c r="AM111" s="211"/>
      <c r="AN111" s="501"/>
      <c r="AO111" s="209"/>
      <c r="AP111" s="209"/>
      <c r="AQ111" s="214"/>
      <c r="AR111" s="211"/>
      <c r="AS111" s="501"/>
      <c r="AT111" s="209"/>
      <c r="AU111" s="209"/>
      <c r="AV111" s="214"/>
      <c r="AW111" s="211"/>
      <c r="AX111" s="501"/>
    </row>
    <row r="112" spans="2:50" ht="14.25" customHeight="1">
      <c r="B112" s="460"/>
      <c r="C112" s="209">
        <v>6</v>
      </c>
      <c r="D112" s="212"/>
      <c r="E112" s="209"/>
      <c r="F112" s="209"/>
      <c r="G112" s="214"/>
      <c r="H112" s="501"/>
      <c r="I112" s="215"/>
      <c r="J112" s="215"/>
      <c r="K112" s="216"/>
      <c r="L112" s="502"/>
      <c r="M112" s="215"/>
      <c r="N112" s="460"/>
      <c r="O112" s="460"/>
      <c r="P112" s="209"/>
      <c r="Q112" s="209"/>
      <c r="R112" s="214"/>
      <c r="S112" s="211"/>
      <c r="T112" s="501"/>
      <c r="U112" s="209"/>
      <c r="V112" s="209"/>
      <c r="W112" s="214"/>
      <c r="X112" s="211"/>
      <c r="Y112" s="501"/>
      <c r="Z112" s="209"/>
      <c r="AA112" s="209"/>
      <c r="AB112" s="214"/>
      <c r="AC112" s="211"/>
      <c r="AD112" s="501"/>
      <c r="AE112" s="209"/>
      <c r="AF112" s="209"/>
      <c r="AG112" s="214"/>
      <c r="AH112" s="211"/>
      <c r="AI112" s="501"/>
      <c r="AJ112" s="209"/>
      <c r="AK112" s="209"/>
      <c r="AL112" s="214"/>
      <c r="AM112" s="211"/>
      <c r="AN112" s="501"/>
      <c r="AO112" s="209"/>
      <c r="AP112" s="209"/>
      <c r="AQ112" s="214"/>
      <c r="AR112" s="211"/>
      <c r="AS112" s="501"/>
      <c r="AT112" s="209"/>
      <c r="AU112" s="209"/>
      <c r="AV112" s="214"/>
      <c r="AW112" s="211"/>
      <c r="AX112" s="501"/>
    </row>
    <row r="113" spans="2:50" ht="14.25" customHeight="1">
      <c r="B113" s="460"/>
      <c r="C113" s="209">
        <v>7</v>
      </c>
      <c r="D113" s="212"/>
      <c r="E113" s="209"/>
      <c r="F113" s="209"/>
      <c r="G113" s="214"/>
      <c r="H113" s="501"/>
      <c r="I113" s="215"/>
      <c r="J113" s="215"/>
      <c r="K113" s="216"/>
      <c r="L113" s="502"/>
      <c r="M113" s="215"/>
      <c r="N113" s="460"/>
      <c r="O113" s="460"/>
      <c r="P113" s="209"/>
      <c r="Q113" s="209"/>
      <c r="R113" s="214"/>
      <c r="S113" s="211"/>
      <c r="T113" s="501"/>
      <c r="U113" s="209"/>
      <c r="V113" s="209"/>
      <c r="W113" s="214"/>
      <c r="X113" s="211"/>
      <c r="Y113" s="501"/>
      <c r="Z113" s="209"/>
      <c r="AA113" s="209"/>
      <c r="AB113" s="214"/>
      <c r="AC113" s="211"/>
      <c r="AD113" s="501"/>
      <c r="AE113" s="209"/>
      <c r="AF113" s="209"/>
      <c r="AG113" s="214"/>
      <c r="AH113" s="211"/>
      <c r="AI113" s="501"/>
      <c r="AJ113" s="209"/>
      <c r="AK113" s="209"/>
      <c r="AL113" s="214"/>
      <c r="AM113" s="211"/>
      <c r="AN113" s="501"/>
      <c r="AO113" s="209"/>
      <c r="AP113" s="209"/>
      <c r="AQ113" s="214"/>
      <c r="AR113" s="211"/>
      <c r="AS113" s="501"/>
      <c r="AT113" s="209"/>
      <c r="AU113" s="209"/>
      <c r="AV113" s="214"/>
      <c r="AW113" s="211"/>
      <c r="AX113" s="501"/>
    </row>
    <row r="114" spans="2:50" ht="14.25" customHeight="1">
      <c r="B114" s="460"/>
      <c r="C114" s="209">
        <v>8</v>
      </c>
      <c r="D114" s="212"/>
      <c r="E114" s="209"/>
      <c r="F114" s="209"/>
      <c r="G114" s="214"/>
      <c r="H114" s="501"/>
      <c r="I114" s="215"/>
      <c r="J114" s="215"/>
      <c r="K114" s="216"/>
      <c r="L114" s="502"/>
      <c r="M114" s="215"/>
      <c r="N114" s="460"/>
      <c r="O114" s="460"/>
      <c r="P114" s="209"/>
      <c r="Q114" s="209"/>
      <c r="R114" s="214"/>
      <c r="S114" s="211"/>
      <c r="T114" s="501"/>
      <c r="U114" s="209"/>
      <c r="V114" s="209"/>
      <c r="W114" s="214"/>
      <c r="X114" s="211"/>
      <c r="Y114" s="501"/>
      <c r="Z114" s="209"/>
      <c r="AA114" s="209"/>
      <c r="AB114" s="214"/>
      <c r="AC114" s="211"/>
      <c r="AD114" s="501"/>
      <c r="AE114" s="209"/>
      <c r="AF114" s="209"/>
      <c r="AG114" s="214"/>
      <c r="AH114" s="211"/>
      <c r="AI114" s="501"/>
      <c r="AJ114" s="209"/>
      <c r="AK114" s="209"/>
      <c r="AL114" s="214"/>
      <c r="AM114" s="211"/>
      <c r="AN114" s="501"/>
      <c r="AO114" s="209"/>
      <c r="AP114" s="209"/>
      <c r="AQ114" s="214"/>
      <c r="AR114" s="211"/>
      <c r="AS114" s="501"/>
      <c r="AT114" s="209"/>
      <c r="AU114" s="209"/>
      <c r="AV114" s="214"/>
      <c r="AW114" s="211"/>
      <c r="AX114" s="501"/>
    </row>
    <row r="115" spans="2:50" ht="14.25" customHeight="1">
      <c r="B115" s="460"/>
      <c r="C115" s="209">
        <v>9</v>
      </c>
      <c r="D115" s="212"/>
      <c r="E115" s="209"/>
      <c r="F115" s="209"/>
      <c r="G115" s="214"/>
      <c r="H115" s="501"/>
      <c r="I115" s="215"/>
      <c r="J115" s="215"/>
      <c r="K115" s="216"/>
      <c r="L115" s="502"/>
      <c r="M115" s="215"/>
      <c r="N115" s="460"/>
      <c r="O115" s="460"/>
      <c r="P115" s="209"/>
      <c r="Q115" s="209"/>
      <c r="R115" s="214"/>
      <c r="S115" s="211"/>
      <c r="T115" s="501"/>
      <c r="U115" s="209"/>
      <c r="V115" s="209"/>
      <c r="W115" s="214"/>
      <c r="X115" s="211"/>
      <c r="Y115" s="501"/>
      <c r="Z115" s="209"/>
      <c r="AA115" s="209"/>
      <c r="AB115" s="214"/>
      <c r="AC115" s="211"/>
      <c r="AD115" s="501"/>
      <c r="AE115" s="209"/>
      <c r="AF115" s="209"/>
      <c r="AG115" s="214"/>
      <c r="AH115" s="211"/>
      <c r="AI115" s="501"/>
      <c r="AJ115" s="209"/>
      <c r="AK115" s="209"/>
      <c r="AL115" s="214"/>
      <c r="AM115" s="211"/>
      <c r="AN115" s="501"/>
      <c r="AO115" s="209"/>
      <c r="AP115" s="209"/>
      <c r="AQ115" s="214"/>
      <c r="AR115" s="211"/>
      <c r="AS115" s="501"/>
      <c r="AT115" s="209"/>
      <c r="AU115" s="209"/>
      <c r="AV115" s="214"/>
      <c r="AW115" s="211"/>
      <c r="AX115" s="501"/>
    </row>
    <row r="116" spans="2:50" ht="14.25" customHeight="1">
      <c r="B116" s="460"/>
      <c r="C116" s="209">
        <v>10</v>
      </c>
      <c r="D116" s="212"/>
      <c r="E116" s="209"/>
      <c r="F116" s="209"/>
      <c r="G116" s="214"/>
      <c r="H116" s="501"/>
      <c r="I116" s="215"/>
      <c r="J116" s="215"/>
      <c r="K116" s="216"/>
      <c r="L116" s="502"/>
      <c r="M116" s="215"/>
      <c r="N116" s="460"/>
      <c r="O116" s="460"/>
      <c r="P116" s="209"/>
      <c r="Q116" s="209"/>
      <c r="R116" s="214"/>
      <c r="S116" s="211"/>
      <c r="T116" s="501"/>
      <c r="U116" s="209"/>
      <c r="V116" s="209"/>
      <c r="W116" s="214"/>
      <c r="X116" s="211"/>
      <c r="Y116" s="501"/>
      <c r="Z116" s="209"/>
      <c r="AA116" s="209"/>
      <c r="AB116" s="214"/>
      <c r="AC116" s="211"/>
      <c r="AD116" s="501"/>
      <c r="AE116" s="209"/>
      <c r="AF116" s="209"/>
      <c r="AG116" s="214"/>
      <c r="AH116" s="211"/>
      <c r="AI116" s="501"/>
      <c r="AJ116" s="209"/>
      <c r="AK116" s="209"/>
      <c r="AL116" s="214"/>
      <c r="AM116" s="211"/>
      <c r="AN116" s="501"/>
      <c r="AO116" s="209"/>
      <c r="AP116" s="209"/>
      <c r="AQ116" s="214"/>
      <c r="AR116" s="211"/>
      <c r="AS116" s="501"/>
      <c r="AT116" s="209"/>
      <c r="AU116" s="209"/>
      <c r="AV116" s="214"/>
      <c r="AW116" s="211"/>
      <c r="AX116" s="501"/>
    </row>
    <row r="117" spans="2:50" ht="14.25" customHeight="1">
      <c r="B117" s="460"/>
      <c r="C117" s="209">
        <v>11</v>
      </c>
      <c r="D117" s="212"/>
      <c r="E117" s="209"/>
      <c r="F117" s="209"/>
      <c r="G117" s="214"/>
      <c r="H117" s="501"/>
      <c r="I117" s="215"/>
      <c r="J117" s="215"/>
      <c r="K117" s="216"/>
      <c r="L117" s="502"/>
      <c r="M117" s="215"/>
      <c r="N117" s="460"/>
      <c r="O117" s="460"/>
      <c r="P117" s="209"/>
      <c r="Q117" s="209"/>
      <c r="R117" s="214"/>
      <c r="S117" s="211"/>
      <c r="T117" s="501"/>
      <c r="U117" s="209"/>
      <c r="V117" s="209"/>
      <c r="W117" s="214"/>
      <c r="X117" s="211"/>
      <c r="Y117" s="501"/>
      <c r="Z117" s="209"/>
      <c r="AA117" s="209"/>
      <c r="AB117" s="214"/>
      <c r="AC117" s="211"/>
      <c r="AD117" s="501"/>
      <c r="AE117" s="209"/>
      <c r="AF117" s="209"/>
      <c r="AG117" s="214"/>
      <c r="AH117" s="211"/>
      <c r="AI117" s="501"/>
      <c r="AJ117" s="209"/>
      <c r="AK117" s="209"/>
      <c r="AL117" s="214"/>
      <c r="AM117" s="211"/>
      <c r="AN117" s="501"/>
      <c r="AO117" s="209"/>
      <c r="AP117" s="209"/>
      <c r="AQ117" s="214"/>
      <c r="AR117" s="211"/>
      <c r="AS117" s="501"/>
      <c r="AT117" s="209"/>
      <c r="AU117" s="209"/>
      <c r="AV117" s="214"/>
      <c r="AW117" s="211"/>
      <c r="AX117" s="501"/>
    </row>
    <row r="118" spans="2:50" ht="14.25" customHeight="1">
      <c r="B118" s="460"/>
      <c r="C118" s="209">
        <v>12</v>
      </c>
      <c r="D118" s="212"/>
      <c r="E118" s="209"/>
      <c r="F118" s="209"/>
      <c r="G118" s="214"/>
      <c r="H118" s="501"/>
      <c r="I118" s="215"/>
      <c r="J118" s="215"/>
      <c r="K118" s="216"/>
      <c r="L118" s="502"/>
      <c r="M118" s="215"/>
      <c r="N118" s="460"/>
      <c r="O118" s="460"/>
      <c r="P118" s="209"/>
      <c r="Q118" s="209"/>
      <c r="R118" s="214"/>
      <c r="S118" s="211"/>
      <c r="T118" s="501"/>
      <c r="U118" s="209"/>
      <c r="V118" s="209"/>
      <c r="W118" s="214"/>
      <c r="X118" s="211"/>
      <c r="Y118" s="501"/>
      <c r="Z118" s="209"/>
      <c r="AA118" s="209"/>
      <c r="AB118" s="214"/>
      <c r="AC118" s="211"/>
      <c r="AD118" s="501"/>
      <c r="AE118" s="209"/>
      <c r="AF118" s="209"/>
      <c r="AG118" s="214"/>
      <c r="AH118" s="211"/>
      <c r="AI118" s="501"/>
      <c r="AJ118" s="209"/>
      <c r="AK118" s="209"/>
      <c r="AL118" s="214"/>
      <c r="AM118" s="211"/>
      <c r="AN118" s="501"/>
      <c r="AO118" s="209"/>
      <c r="AP118" s="209"/>
      <c r="AQ118" s="214"/>
      <c r="AR118" s="211"/>
      <c r="AS118" s="501"/>
      <c r="AT118" s="209"/>
      <c r="AU118" s="209"/>
      <c r="AV118" s="214"/>
      <c r="AW118" s="211"/>
      <c r="AX118" s="501"/>
    </row>
    <row r="119" spans="2:50" ht="14.25" customHeight="1">
      <c r="B119" s="460"/>
      <c r="C119" s="209">
        <v>13</v>
      </c>
      <c r="D119" s="212"/>
      <c r="E119" s="209"/>
      <c r="F119" s="209"/>
      <c r="G119" s="214"/>
      <c r="H119" s="501"/>
      <c r="I119" s="215"/>
      <c r="J119" s="215"/>
      <c r="K119" s="216"/>
      <c r="L119" s="502"/>
      <c r="M119" s="215"/>
      <c r="N119" s="460"/>
      <c r="O119" s="460"/>
      <c r="P119" s="209"/>
      <c r="Q119" s="209"/>
      <c r="R119" s="214"/>
      <c r="S119" s="211"/>
      <c r="T119" s="501"/>
      <c r="U119" s="209"/>
      <c r="V119" s="209"/>
      <c r="W119" s="214"/>
      <c r="X119" s="211"/>
      <c r="Y119" s="501"/>
      <c r="Z119" s="209"/>
      <c r="AA119" s="209"/>
      <c r="AB119" s="214"/>
      <c r="AC119" s="211"/>
      <c r="AD119" s="501"/>
      <c r="AE119" s="209"/>
      <c r="AF119" s="209"/>
      <c r="AG119" s="214"/>
      <c r="AH119" s="211"/>
      <c r="AI119" s="501"/>
      <c r="AJ119" s="209"/>
      <c r="AK119" s="209"/>
      <c r="AL119" s="214"/>
      <c r="AM119" s="211"/>
      <c r="AN119" s="501"/>
      <c r="AO119" s="209"/>
      <c r="AP119" s="209"/>
      <c r="AQ119" s="214"/>
      <c r="AR119" s="211"/>
      <c r="AS119" s="501"/>
      <c r="AT119" s="209"/>
      <c r="AU119" s="209"/>
      <c r="AV119" s="214"/>
      <c r="AW119" s="211"/>
      <c r="AX119" s="501"/>
    </row>
    <row r="120" spans="2:50" ht="14.25" customHeight="1">
      <c r="B120" s="460"/>
      <c r="C120" s="209">
        <v>14</v>
      </c>
      <c r="D120" s="212"/>
      <c r="E120" s="209"/>
      <c r="F120" s="209"/>
      <c r="G120" s="214"/>
      <c r="H120" s="501"/>
      <c r="I120" s="215"/>
      <c r="J120" s="215"/>
      <c r="K120" s="216"/>
      <c r="L120" s="502"/>
      <c r="M120" s="215"/>
      <c r="N120" s="460"/>
      <c r="O120" s="460"/>
      <c r="P120" s="209"/>
      <c r="Q120" s="209"/>
      <c r="R120" s="214"/>
      <c r="S120" s="211"/>
      <c r="T120" s="501"/>
      <c r="U120" s="209"/>
      <c r="V120" s="209"/>
      <c r="W120" s="214"/>
      <c r="X120" s="211"/>
      <c r="Y120" s="501"/>
      <c r="Z120" s="209"/>
      <c r="AA120" s="209"/>
      <c r="AB120" s="214"/>
      <c r="AC120" s="211"/>
      <c r="AD120" s="501"/>
      <c r="AE120" s="209"/>
      <c r="AF120" s="209"/>
      <c r="AG120" s="214"/>
      <c r="AH120" s="211"/>
      <c r="AI120" s="501"/>
      <c r="AJ120" s="209"/>
      <c r="AK120" s="209"/>
      <c r="AL120" s="214"/>
      <c r="AM120" s="211"/>
      <c r="AN120" s="501"/>
      <c r="AO120" s="209"/>
      <c r="AP120" s="209"/>
      <c r="AQ120" s="214"/>
      <c r="AR120" s="211"/>
      <c r="AS120" s="501"/>
      <c r="AT120" s="209"/>
      <c r="AU120" s="209"/>
      <c r="AV120" s="214"/>
      <c r="AW120" s="211"/>
      <c r="AX120" s="501"/>
    </row>
    <row r="121" spans="2:50" ht="14.25" customHeight="1">
      <c r="B121" s="460"/>
      <c r="C121" s="209">
        <v>15</v>
      </c>
      <c r="D121" s="212"/>
      <c r="E121" s="209"/>
      <c r="F121" s="209"/>
      <c r="G121" s="214"/>
      <c r="H121" s="501"/>
      <c r="I121" s="215"/>
      <c r="J121" s="215"/>
      <c r="K121" s="216"/>
      <c r="L121" s="502"/>
      <c r="M121" s="215"/>
      <c r="N121" s="460"/>
      <c r="O121" s="460"/>
      <c r="P121" s="209"/>
      <c r="Q121" s="213"/>
      <c r="R121" s="214"/>
      <c r="S121" s="211"/>
      <c r="T121" s="501"/>
      <c r="U121" s="209"/>
      <c r="V121" s="209"/>
      <c r="W121" s="214"/>
      <c r="X121" s="211"/>
      <c r="Y121" s="501"/>
      <c r="Z121" s="209"/>
      <c r="AA121" s="209"/>
      <c r="AB121" s="214"/>
      <c r="AC121" s="211"/>
      <c r="AD121" s="501"/>
      <c r="AE121" s="209"/>
      <c r="AF121" s="209"/>
      <c r="AG121" s="214"/>
      <c r="AH121" s="211"/>
      <c r="AI121" s="501"/>
      <c r="AJ121" s="209"/>
      <c r="AK121" s="209"/>
      <c r="AL121" s="214"/>
      <c r="AM121" s="211"/>
      <c r="AN121" s="501"/>
      <c r="AO121" s="209"/>
      <c r="AP121" s="209"/>
      <c r="AQ121" s="214"/>
      <c r="AR121" s="211"/>
      <c r="AS121" s="501"/>
      <c r="AT121" s="209"/>
      <c r="AU121" s="209"/>
      <c r="AV121" s="214"/>
      <c r="AW121" s="211"/>
      <c r="AX121" s="501"/>
    </row>
    <row r="122" spans="2:50" ht="14.25" customHeight="1" collapsed="1">
      <c r="B122" s="552" t="s">
        <v>206</v>
      </c>
      <c r="C122" s="503"/>
      <c r="D122" s="503"/>
      <c r="E122" s="503"/>
      <c r="F122" s="503"/>
      <c r="G122" s="503"/>
      <c r="H122" s="503"/>
      <c r="I122" s="503"/>
      <c r="J122" s="503"/>
      <c r="K122" s="503"/>
      <c r="L122" s="503"/>
      <c r="M122" s="504"/>
      <c r="N122" s="521" t="s">
        <v>128</v>
      </c>
      <c r="O122" s="521" t="s">
        <v>77</v>
      </c>
      <c r="P122" s="559">
        <f>AT102+1</f>
        <v>45909</v>
      </c>
      <c r="Q122" s="560"/>
      <c r="R122" s="560"/>
      <c r="S122" s="560"/>
      <c r="T122" s="560"/>
      <c r="U122" s="561">
        <f>P122+1</f>
        <v>45910</v>
      </c>
      <c r="V122" s="562"/>
      <c r="W122" s="562"/>
      <c r="X122" s="562"/>
      <c r="Y122" s="562"/>
      <c r="Z122" s="559">
        <f t="shared" ref="Z122" si="139">U122+1</f>
        <v>45911</v>
      </c>
      <c r="AA122" s="560"/>
      <c r="AB122" s="560"/>
      <c r="AC122" s="560"/>
      <c r="AD122" s="560"/>
      <c r="AE122" s="561">
        <f t="shared" ref="AE122" si="140">Z122+1</f>
        <v>45912</v>
      </c>
      <c r="AF122" s="562"/>
      <c r="AG122" s="562"/>
      <c r="AH122" s="562"/>
      <c r="AI122" s="562"/>
      <c r="AJ122" s="563">
        <f t="shared" ref="AJ122" si="141">AE122+1</f>
        <v>45913</v>
      </c>
      <c r="AK122" s="564"/>
      <c r="AL122" s="564"/>
      <c r="AM122" s="564"/>
      <c r="AN122" s="565"/>
      <c r="AO122" s="561">
        <f t="shared" ref="AO122" si="142">AJ122+1</f>
        <v>45914</v>
      </c>
      <c r="AP122" s="562"/>
      <c r="AQ122" s="562"/>
      <c r="AR122" s="562"/>
      <c r="AS122" s="562"/>
      <c r="AT122" s="563">
        <f t="shared" ref="AT122" si="143">AO122+1</f>
        <v>45915</v>
      </c>
      <c r="AU122" s="564"/>
      <c r="AV122" s="564"/>
      <c r="AW122" s="564"/>
      <c r="AX122" s="565"/>
    </row>
    <row r="123" spans="2:50" ht="14.25" customHeight="1">
      <c r="B123" s="505"/>
      <c r="C123" s="505"/>
      <c r="D123" s="505"/>
      <c r="E123" s="505"/>
      <c r="F123" s="505"/>
      <c r="G123" s="505"/>
      <c r="H123" s="505"/>
      <c r="I123" s="505"/>
      <c r="J123" s="505"/>
      <c r="K123" s="505"/>
      <c r="L123" s="505"/>
      <c r="M123" s="506"/>
      <c r="N123" s="523"/>
      <c r="O123" s="523"/>
      <c r="P123" s="566">
        <f>P122</f>
        <v>45909</v>
      </c>
      <c r="Q123" s="566"/>
      <c r="R123" s="566"/>
      <c r="S123" s="566"/>
      <c r="T123" s="566"/>
      <c r="U123" s="567">
        <f>U122</f>
        <v>45910</v>
      </c>
      <c r="V123" s="567"/>
      <c r="W123" s="567"/>
      <c r="X123" s="567"/>
      <c r="Y123" s="567"/>
      <c r="Z123" s="566">
        <f t="shared" ref="Z123" si="144">Z122</f>
        <v>45911</v>
      </c>
      <c r="AA123" s="566"/>
      <c r="AB123" s="566"/>
      <c r="AC123" s="566"/>
      <c r="AD123" s="566"/>
      <c r="AE123" s="567">
        <f t="shared" ref="AE123" si="145">AE122</f>
        <v>45912</v>
      </c>
      <c r="AF123" s="567"/>
      <c r="AG123" s="567"/>
      <c r="AH123" s="567"/>
      <c r="AI123" s="567"/>
      <c r="AJ123" s="568">
        <f t="shared" ref="AJ123" si="146">AJ122</f>
        <v>45913</v>
      </c>
      <c r="AK123" s="569"/>
      <c r="AL123" s="569"/>
      <c r="AM123" s="569"/>
      <c r="AN123" s="570"/>
      <c r="AO123" s="567">
        <f t="shared" ref="AO123" si="147">AO122</f>
        <v>45914</v>
      </c>
      <c r="AP123" s="567"/>
      <c r="AQ123" s="567"/>
      <c r="AR123" s="567"/>
      <c r="AS123" s="567"/>
      <c r="AT123" s="568">
        <f t="shared" ref="AT123" si="148">AT122</f>
        <v>45915</v>
      </c>
      <c r="AU123" s="569"/>
      <c r="AV123" s="569"/>
      <c r="AW123" s="569"/>
      <c r="AX123" s="570"/>
    </row>
    <row r="124" spans="2:50" ht="14.25" customHeight="1">
      <c r="B124" s="460" t="s">
        <v>129</v>
      </c>
      <c r="C124" s="460" t="s">
        <v>130</v>
      </c>
      <c r="D124" s="460"/>
      <c r="E124" s="460" t="s">
        <v>131</v>
      </c>
      <c r="F124" s="460"/>
      <c r="G124" s="460"/>
      <c r="H124" s="460" t="s">
        <v>132</v>
      </c>
      <c r="I124" s="499" t="s">
        <v>133</v>
      </c>
      <c r="J124" s="499"/>
      <c r="K124" s="499"/>
      <c r="L124" s="499" t="s">
        <v>132</v>
      </c>
      <c r="M124" s="499" t="s">
        <v>134</v>
      </c>
      <c r="N124" s="460"/>
      <c r="O124" s="460" t="s">
        <v>135</v>
      </c>
      <c r="P124" s="460" t="s">
        <v>136</v>
      </c>
      <c r="Q124" s="460"/>
      <c r="R124" s="460"/>
      <c r="S124" s="460"/>
      <c r="T124" s="460" t="s">
        <v>132</v>
      </c>
      <c r="U124" s="460" t="s">
        <v>136</v>
      </c>
      <c r="V124" s="460"/>
      <c r="W124" s="460"/>
      <c r="X124" s="460"/>
      <c r="Y124" s="460" t="s">
        <v>132</v>
      </c>
      <c r="Z124" s="460" t="s">
        <v>136</v>
      </c>
      <c r="AA124" s="460"/>
      <c r="AB124" s="460"/>
      <c r="AC124" s="460"/>
      <c r="AD124" s="460" t="s">
        <v>132</v>
      </c>
      <c r="AE124" s="460" t="s">
        <v>136</v>
      </c>
      <c r="AF124" s="460"/>
      <c r="AG124" s="460"/>
      <c r="AH124" s="460"/>
      <c r="AI124" s="460" t="s">
        <v>132</v>
      </c>
      <c r="AJ124" s="460" t="s">
        <v>136</v>
      </c>
      <c r="AK124" s="460"/>
      <c r="AL124" s="460"/>
      <c r="AM124" s="460"/>
      <c r="AN124" s="460" t="s">
        <v>132</v>
      </c>
      <c r="AO124" s="460" t="s">
        <v>136</v>
      </c>
      <c r="AP124" s="460"/>
      <c r="AQ124" s="460"/>
      <c r="AR124" s="460"/>
      <c r="AS124" s="460" t="s">
        <v>132</v>
      </c>
      <c r="AT124" s="460" t="s">
        <v>136</v>
      </c>
      <c r="AU124" s="460"/>
      <c r="AV124" s="460"/>
      <c r="AW124" s="460"/>
      <c r="AX124" s="460" t="s">
        <v>132</v>
      </c>
    </row>
    <row r="125" spans="2:50" ht="14.25" customHeight="1">
      <c r="B125" s="460"/>
      <c r="C125" s="460"/>
      <c r="D125" s="460"/>
      <c r="E125" s="460" t="s">
        <v>137</v>
      </c>
      <c r="F125" s="460"/>
      <c r="G125" s="460"/>
      <c r="H125" s="460"/>
      <c r="I125" s="499" t="s">
        <v>137</v>
      </c>
      <c r="J125" s="499"/>
      <c r="K125" s="499"/>
      <c r="L125" s="499"/>
      <c r="M125" s="499"/>
      <c r="N125" s="460"/>
      <c r="O125" s="460"/>
      <c r="P125" s="460" t="s">
        <v>138</v>
      </c>
      <c r="Q125" s="460"/>
      <c r="R125" s="460"/>
      <c r="S125" s="460"/>
      <c r="T125" s="460"/>
      <c r="U125" s="460" t="s">
        <v>138</v>
      </c>
      <c r="V125" s="460"/>
      <c r="W125" s="460"/>
      <c r="X125" s="460"/>
      <c r="Y125" s="460"/>
      <c r="Z125" s="460" t="s">
        <v>138</v>
      </c>
      <c r="AA125" s="460"/>
      <c r="AB125" s="460"/>
      <c r="AC125" s="460"/>
      <c r="AD125" s="460"/>
      <c r="AE125" s="460" t="s">
        <v>138</v>
      </c>
      <c r="AF125" s="460"/>
      <c r="AG125" s="460"/>
      <c r="AH125" s="460"/>
      <c r="AI125" s="460"/>
      <c r="AJ125" s="460" t="s">
        <v>138</v>
      </c>
      <c r="AK125" s="460"/>
      <c r="AL125" s="460"/>
      <c r="AM125" s="460"/>
      <c r="AN125" s="460"/>
      <c r="AO125" s="460" t="s">
        <v>138</v>
      </c>
      <c r="AP125" s="460"/>
      <c r="AQ125" s="460"/>
      <c r="AR125" s="460"/>
      <c r="AS125" s="460"/>
      <c r="AT125" s="460" t="s">
        <v>138</v>
      </c>
      <c r="AU125" s="460"/>
      <c r="AV125" s="460"/>
      <c r="AW125" s="460"/>
      <c r="AX125" s="460"/>
    </row>
    <row r="126" spans="2:50" ht="14.25" customHeight="1">
      <c r="B126" s="460"/>
      <c r="C126" s="460"/>
      <c r="D126" s="460"/>
      <c r="E126" s="209" t="s">
        <v>139</v>
      </c>
      <c r="F126" s="209" t="s">
        <v>140</v>
      </c>
      <c r="G126" s="209" t="s">
        <v>141</v>
      </c>
      <c r="H126" s="460"/>
      <c r="I126" s="210" t="s">
        <v>139</v>
      </c>
      <c r="J126" s="210" t="s">
        <v>140</v>
      </c>
      <c r="K126" s="210" t="s">
        <v>141</v>
      </c>
      <c r="L126" s="499"/>
      <c r="M126" s="499"/>
      <c r="N126" s="460"/>
      <c r="O126" s="460"/>
      <c r="P126" s="209" t="s">
        <v>139</v>
      </c>
      <c r="Q126" s="209" t="s">
        <v>140</v>
      </c>
      <c r="R126" s="209" t="s">
        <v>141</v>
      </c>
      <c r="S126" s="211" t="s">
        <v>134</v>
      </c>
      <c r="T126" s="460"/>
      <c r="U126" s="209" t="s">
        <v>139</v>
      </c>
      <c r="V126" s="209" t="s">
        <v>140</v>
      </c>
      <c r="W126" s="209" t="s">
        <v>141</v>
      </c>
      <c r="X126" s="211" t="s">
        <v>134</v>
      </c>
      <c r="Y126" s="460"/>
      <c r="Z126" s="209" t="s">
        <v>139</v>
      </c>
      <c r="AA126" s="209" t="s">
        <v>140</v>
      </c>
      <c r="AB126" s="209" t="s">
        <v>141</v>
      </c>
      <c r="AC126" s="211" t="s">
        <v>134</v>
      </c>
      <c r="AD126" s="460"/>
      <c r="AE126" s="209" t="s">
        <v>139</v>
      </c>
      <c r="AF126" s="209" t="s">
        <v>140</v>
      </c>
      <c r="AG126" s="209" t="s">
        <v>141</v>
      </c>
      <c r="AH126" s="211" t="s">
        <v>134</v>
      </c>
      <c r="AI126" s="460"/>
      <c r="AJ126" s="209" t="s">
        <v>139</v>
      </c>
      <c r="AK126" s="209" t="s">
        <v>140</v>
      </c>
      <c r="AL126" s="209" t="s">
        <v>141</v>
      </c>
      <c r="AM126" s="211" t="s">
        <v>134</v>
      </c>
      <c r="AN126" s="460"/>
      <c r="AO126" s="209" t="s">
        <v>139</v>
      </c>
      <c r="AP126" s="209" t="s">
        <v>140</v>
      </c>
      <c r="AQ126" s="209" t="s">
        <v>141</v>
      </c>
      <c r="AR126" s="211" t="s">
        <v>134</v>
      </c>
      <c r="AS126" s="460"/>
      <c r="AT126" s="209" t="s">
        <v>139</v>
      </c>
      <c r="AU126" s="209" t="s">
        <v>140</v>
      </c>
      <c r="AV126" s="209" t="s">
        <v>141</v>
      </c>
      <c r="AW126" s="211" t="s">
        <v>134</v>
      </c>
      <c r="AX126" s="460"/>
    </row>
    <row r="127" spans="2:50" ht="14.25" customHeight="1">
      <c r="B127" s="460" t="s">
        <v>116</v>
      </c>
      <c r="C127" s="209">
        <v>1</v>
      </c>
      <c r="D127" s="212" t="s">
        <v>313</v>
      </c>
      <c r="E127" s="209">
        <v>13</v>
      </c>
      <c r="F127" s="209">
        <v>1200</v>
      </c>
      <c r="G127" s="214">
        <f t="shared" ref="G127:G128" si="149">F127/E127</f>
        <v>92.307692307692307</v>
      </c>
      <c r="H127" s="501">
        <f>AVERAGE(F127:F141)</f>
        <v>1500</v>
      </c>
      <c r="I127" s="215">
        <f>AVERAGE(P127,U127,Z127,AE127,AJ127,AO127,AT127)</f>
        <v>13</v>
      </c>
      <c r="J127" s="215">
        <f>AVERAGE(Q127,V127,AA127,AF127,AK127,AP127,AU127)</f>
        <v>1064.7919656923757</v>
      </c>
      <c r="K127" s="216">
        <f>AVERAGE(R127,W127,AB127,AG127,AL127,AQ127,AV127)</f>
        <v>81.907074284028909</v>
      </c>
      <c r="L127" s="502">
        <f>IFERROR(AVERAGE(K127:K141),"-")</f>
        <v>76.299685850950922</v>
      </c>
      <c r="M127" s="215">
        <f>RANK(K127, K$127:$K$141)</f>
        <v>1</v>
      </c>
      <c r="N127" s="460"/>
      <c r="O127" s="460"/>
      <c r="P127" s="213">
        <v>13</v>
      </c>
      <c r="Q127" s="213">
        <v>1064.1062455132808</v>
      </c>
      <c r="R127" s="214">
        <f t="shared" ref="R127:R128" si="150">Q127/P127</f>
        <v>81.854326577944676</v>
      </c>
      <c r="S127" s="211">
        <f>RANK(R127, R$127:R$141)</f>
        <v>1</v>
      </c>
      <c r="T127" s="501">
        <f>AVERAGE(R127:R141)</f>
        <v>76.244011677063966</v>
      </c>
      <c r="U127" s="213">
        <v>13</v>
      </c>
      <c r="V127" s="213">
        <v>1064.4538526672309</v>
      </c>
      <c r="W127" s="214">
        <f t="shared" ref="W127:W128" si="151">V127/U127</f>
        <v>81.881065589786985</v>
      </c>
      <c r="X127" s="211">
        <f>RANK(W127, W$127:W$141)</f>
        <v>1</v>
      </c>
      <c r="Y127" s="501">
        <f>AVERAGE(W127:W141)</f>
        <v>76.271482539897946</v>
      </c>
      <c r="Z127" s="213">
        <v>13</v>
      </c>
      <c r="AA127" s="213">
        <v>1064.4570431748798</v>
      </c>
      <c r="AB127" s="214">
        <f t="shared" ref="AB127:AB128" si="152">AA127/Z127</f>
        <v>81.88131101345229</v>
      </c>
      <c r="AC127" s="211">
        <f>RANK(AB127, AB$127:AB$141)</f>
        <v>1</v>
      </c>
      <c r="AD127" s="501">
        <f>AVERAGE(AB127:AB141)</f>
        <v>76.277164100637947</v>
      </c>
      <c r="AE127" s="213">
        <v>13</v>
      </c>
      <c r="AF127" s="213">
        <v>1064.5236250968239</v>
      </c>
      <c r="AG127" s="214">
        <f t="shared" ref="AG127:AG128" si="153">AF127/AE127</f>
        <v>81.886432699755687</v>
      </c>
      <c r="AH127" s="211">
        <f>RANK(AG127, AG$127:AG$141)</f>
        <v>1</v>
      </c>
      <c r="AI127" s="501">
        <f>AVERAGE(AG127:AG141)</f>
        <v>76.282329047481056</v>
      </c>
      <c r="AJ127" s="213">
        <v>13</v>
      </c>
      <c r="AK127" s="213">
        <v>1065.0828729281768</v>
      </c>
      <c r="AL127" s="214">
        <f t="shared" ref="AL127:AL128" si="154">AK127/AJ127</f>
        <v>81.929451763705913</v>
      </c>
      <c r="AM127" s="211">
        <f>RANK(AL127, AL$127:AL$141)</f>
        <v>1</v>
      </c>
      <c r="AN127" s="501">
        <f>AVERAGE(AL127:AL141)</f>
        <v>76.315927360596035</v>
      </c>
      <c r="AO127" s="213">
        <v>13</v>
      </c>
      <c r="AP127" s="213">
        <v>1065.3790613718413</v>
      </c>
      <c r="AQ127" s="214">
        <f t="shared" ref="AQ127:AQ128" si="155">AP127/AO127</f>
        <v>81.952235490141646</v>
      </c>
      <c r="AR127" s="211">
        <f>RANK(AQ127, AQ$127:AQ$141)</f>
        <v>1</v>
      </c>
      <c r="AS127" s="501">
        <f>AVERAGE(AQ127:AQ141)</f>
        <v>76.327573923622793</v>
      </c>
      <c r="AT127" s="213">
        <v>13</v>
      </c>
      <c r="AU127" s="213">
        <v>1065.5410590943975</v>
      </c>
      <c r="AV127" s="214">
        <f t="shared" ref="AV127:AV128" si="156">AU127/AT127</f>
        <v>81.964696853415191</v>
      </c>
      <c r="AW127" s="211">
        <f>RANK(AV127, AV$127:AV$141)</f>
        <v>1</v>
      </c>
      <c r="AX127" s="501">
        <f>AVERAGE(AV127:AV141)</f>
        <v>76.379312307356713</v>
      </c>
    </row>
    <row r="128" spans="2:50" ht="14.25" customHeight="1">
      <c r="B128" s="460"/>
      <c r="C128" s="209">
        <v>2</v>
      </c>
      <c r="D128" s="212" t="s">
        <v>312</v>
      </c>
      <c r="E128" s="209">
        <v>22</v>
      </c>
      <c r="F128" s="209">
        <v>1800</v>
      </c>
      <c r="G128" s="214">
        <f t="shared" si="149"/>
        <v>81.818181818181813</v>
      </c>
      <c r="H128" s="501"/>
      <c r="I128" s="215">
        <f t="shared" ref="I128:K128" si="157">AVERAGE(P128,U128,Z128,AE128,AJ128,AO128,AT128)</f>
        <v>22</v>
      </c>
      <c r="J128" s="215">
        <f t="shared" si="157"/>
        <v>1555.2305431932043</v>
      </c>
      <c r="K128" s="216">
        <f t="shared" si="157"/>
        <v>70.692297417872936</v>
      </c>
      <c r="L128" s="502"/>
      <c r="M128" s="215">
        <f>RANK(K128, K$127:$K$141)</f>
        <v>2</v>
      </c>
      <c r="N128" s="460"/>
      <c r="O128" s="460"/>
      <c r="P128" s="213">
        <v>22</v>
      </c>
      <c r="Q128" s="213">
        <v>1553.9413290760317</v>
      </c>
      <c r="R128" s="214">
        <f t="shared" si="150"/>
        <v>70.633696776183257</v>
      </c>
      <c r="S128" s="211">
        <f t="shared" ref="S128" si="158">RANK(R128, R$127:R$141)</f>
        <v>2</v>
      </c>
      <c r="T128" s="501"/>
      <c r="U128" s="213">
        <v>22</v>
      </c>
      <c r="V128" s="213">
        <v>1554.5617887801959</v>
      </c>
      <c r="W128" s="214">
        <f t="shared" si="151"/>
        <v>70.661899490008906</v>
      </c>
      <c r="X128" s="211">
        <f t="shared" ref="X128" si="159">RANK(W128, W$127:W$141)</f>
        <v>2</v>
      </c>
      <c r="Y128" s="501"/>
      <c r="Z128" s="213">
        <v>22</v>
      </c>
      <c r="AA128" s="213">
        <v>1554.8063781321196</v>
      </c>
      <c r="AB128" s="214">
        <f t="shared" si="152"/>
        <v>70.673017187823618</v>
      </c>
      <c r="AC128" s="211">
        <f t="shared" ref="AC128" si="160">RANK(AB128, AB$127:AB$141)</f>
        <v>2</v>
      </c>
      <c r="AD128" s="501"/>
      <c r="AE128" s="213">
        <v>22</v>
      </c>
      <c r="AF128" s="213">
        <v>1554.9209586945412</v>
      </c>
      <c r="AG128" s="214">
        <f t="shared" si="153"/>
        <v>70.678225395206425</v>
      </c>
      <c r="AH128" s="211">
        <f t="shared" ref="AH128" si="161">RANK(AG128, AG$127:AG$141)</f>
        <v>2</v>
      </c>
      <c r="AI128" s="501"/>
      <c r="AJ128" s="213">
        <v>22</v>
      </c>
      <c r="AK128" s="213">
        <v>1555.4528650646955</v>
      </c>
      <c r="AL128" s="214">
        <f t="shared" si="154"/>
        <v>70.702402957486157</v>
      </c>
      <c r="AM128" s="211">
        <f t="shared" ref="AM128" si="162">RANK(AL128, AL$127:AL$141)</f>
        <v>2</v>
      </c>
      <c r="AN128" s="501"/>
      <c r="AO128" s="213">
        <v>22</v>
      </c>
      <c r="AP128" s="213">
        <v>1555.4640718562869</v>
      </c>
      <c r="AQ128" s="214">
        <f t="shared" si="155"/>
        <v>70.702912357103955</v>
      </c>
      <c r="AR128" s="211">
        <f t="shared" ref="AR128" si="163">RANK(AQ128, AQ$127:AQ$141)</f>
        <v>2</v>
      </c>
      <c r="AS128" s="501"/>
      <c r="AT128" s="213">
        <v>22</v>
      </c>
      <c r="AU128" s="213">
        <v>1557.4664107485612</v>
      </c>
      <c r="AV128" s="214">
        <f t="shared" si="156"/>
        <v>70.793927761298235</v>
      </c>
      <c r="AW128" s="211">
        <f t="shared" ref="AW128" si="164">RANK(AV128, AV$127:AV$141)</f>
        <v>2</v>
      </c>
      <c r="AX128" s="501"/>
    </row>
    <row r="129" spans="2:50" ht="14.25" customHeight="1">
      <c r="B129" s="460"/>
      <c r="C129" s="209">
        <v>3</v>
      </c>
      <c r="D129" s="212"/>
      <c r="E129" s="209"/>
      <c r="F129" s="209"/>
      <c r="G129" s="214"/>
      <c r="H129" s="501"/>
      <c r="I129" s="215"/>
      <c r="J129" s="215"/>
      <c r="K129" s="216"/>
      <c r="L129" s="502"/>
      <c r="M129" s="215"/>
      <c r="N129" s="460"/>
      <c r="O129" s="460"/>
      <c r="P129" s="209"/>
      <c r="Q129" s="209"/>
      <c r="R129" s="214"/>
      <c r="S129" s="211"/>
      <c r="T129" s="501"/>
      <c r="U129" s="209"/>
      <c r="V129" s="209"/>
      <c r="W129" s="214"/>
      <c r="X129" s="211"/>
      <c r="Y129" s="501"/>
      <c r="Z129" s="209"/>
      <c r="AA129" s="209"/>
      <c r="AB129" s="214"/>
      <c r="AC129" s="211"/>
      <c r="AD129" s="501"/>
      <c r="AE129" s="209"/>
      <c r="AF129" s="209"/>
      <c r="AG129" s="214"/>
      <c r="AH129" s="211"/>
      <c r="AI129" s="501"/>
      <c r="AJ129" s="209"/>
      <c r="AK129" s="209"/>
      <c r="AL129" s="214"/>
      <c r="AM129" s="211"/>
      <c r="AN129" s="501"/>
      <c r="AO129" s="209"/>
      <c r="AP129" s="209"/>
      <c r="AQ129" s="214"/>
      <c r="AR129" s="211"/>
      <c r="AS129" s="501"/>
      <c r="AT129" s="209"/>
      <c r="AU129" s="209"/>
      <c r="AV129" s="214"/>
      <c r="AW129" s="211"/>
      <c r="AX129" s="501"/>
    </row>
    <row r="130" spans="2:50" ht="14.25" customHeight="1">
      <c r="B130" s="460"/>
      <c r="C130" s="209">
        <v>4</v>
      </c>
      <c r="D130" s="212"/>
      <c r="E130" s="209"/>
      <c r="F130" s="209"/>
      <c r="G130" s="214"/>
      <c r="H130" s="501"/>
      <c r="I130" s="215"/>
      <c r="J130" s="215"/>
      <c r="K130" s="216"/>
      <c r="L130" s="502"/>
      <c r="M130" s="215"/>
      <c r="N130" s="460"/>
      <c r="O130" s="460"/>
      <c r="P130" s="209"/>
      <c r="Q130" s="209"/>
      <c r="R130" s="214"/>
      <c r="S130" s="211"/>
      <c r="T130" s="501"/>
      <c r="U130" s="209"/>
      <c r="V130" s="209"/>
      <c r="W130" s="214"/>
      <c r="X130" s="211"/>
      <c r="Y130" s="501"/>
      <c r="Z130" s="209"/>
      <c r="AA130" s="209"/>
      <c r="AB130" s="214"/>
      <c r="AC130" s="211"/>
      <c r="AD130" s="501"/>
      <c r="AE130" s="209"/>
      <c r="AF130" s="209"/>
      <c r="AG130" s="214"/>
      <c r="AH130" s="211"/>
      <c r="AI130" s="501"/>
      <c r="AJ130" s="209"/>
      <c r="AK130" s="209"/>
      <c r="AL130" s="214"/>
      <c r="AM130" s="211"/>
      <c r="AN130" s="501"/>
      <c r="AO130" s="209"/>
      <c r="AP130" s="209"/>
      <c r="AQ130" s="214"/>
      <c r="AR130" s="211"/>
      <c r="AS130" s="501"/>
      <c r="AT130" s="209"/>
      <c r="AU130" s="209"/>
      <c r="AV130" s="214"/>
      <c r="AW130" s="211"/>
      <c r="AX130" s="501"/>
    </row>
    <row r="131" spans="2:50" ht="14.25" customHeight="1">
      <c r="B131" s="460"/>
      <c r="C131" s="209">
        <v>5</v>
      </c>
      <c r="D131" s="212"/>
      <c r="E131" s="209"/>
      <c r="F131" s="209"/>
      <c r="G131" s="214"/>
      <c r="H131" s="501"/>
      <c r="I131" s="215"/>
      <c r="J131" s="215"/>
      <c r="K131" s="216"/>
      <c r="L131" s="502"/>
      <c r="M131" s="215"/>
      <c r="N131" s="460"/>
      <c r="O131" s="460"/>
      <c r="P131" s="209"/>
      <c r="Q131" s="209"/>
      <c r="R131" s="214"/>
      <c r="S131" s="211"/>
      <c r="T131" s="501"/>
      <c r="U131" s="209"/>
      <c r="V131" s="209"/>
      <c r="W131" s="214"/>
      <c r="X131" s="211"/>
      <c r="Y131" s="501"/>
      <c r="Z131" s="209"/>
      <c r="AA131" s="209"/>
      <c r="AB131" s="214"/>
      <c r="AC131" s="211"/>
      <c r="AD131" s="501"/>
      <c r="AE131" s="209"/>
      <c r="AF131" s="209"/>
      <c r="AG131" s="214"/>
      <c r="AH131" s="211"/>
      <c r="AI131" s="501"/>
      <c r="AJ131" s="209"/>
      <c r="AK131" s="209"/>
      <c r="AL131" s="214"/>
      <c r="AM131" s="211"/>
      <c r="AN131" s="501"/>
      <c r="AO131" s="209"/>
      <c r="AP131" s="209"/>
      <c r="AQ131" s="214"/>
      <c r="AR131" s="211"/>
      <c r="AS131" s="501"/>
      <c r="AT131" s="209"/>
      <c r="AU131" s="209"/>
      <c r="AV131" s="214"/>
      <c r="AW131" s="211"/>
      <c r="AX131" s="501"/>
    </row>
    <row r="132" spans="2:50" ht="14.25" customHeight="1">
      <c r="B132" s="460"/>
      <c r="C132" s="209">
        <v>6</v>
      </c>
      <c r="D132" s="212"/>
      <c r="E132" s="209"/>
      <c r="F132" s="209"/>
      <c r="G132" s="214"/>
      <c r="H132" s="501"/>
      <c r="I132" s="215"/>
      <c r="J132" s="215"/>
      <c r="K132" s="216"/>
      <c r="L132" s="502"/>
      <c r="M132" s="215"/>
      <c r="N132" s="460"/>
      <c r="O132" s="460"/>
      <c r="P132" s="209"/>
      <c r="Q132" s="209"/>
      <c r="R132" s="214"/>
      <c r="S132" s="211"/>
      <c r="T132" s="501"/>
      <c r="U132" s="209"/>
      <c r="V132" s="209"/>
      <c r="W132" s="214"/>
      <c r="X132" s="211"/>
      <c r="Y132" s="501"/>
      <c r="Z132" s="209"/>
      <c r="AA132" s="209"/>
      <c r="AB132" s="214"/>
      <c r="AC132" s="211"/>
      <c r="AD132" s="501"/>
      <c r="AE132" s="209"/>
      <c r="AF132" s="209"/>
      <c r="AG132" s="214"/>
      <c r="AH132" s="211"/>
      <c r="AI132" s="501"/>
      <c r="AJ132" s="209"/>
      <c r="AK132" s="209"/>
      <c r="AL132" s="214"/>
      <c r="AM132" s="211"/>
      <c r="AN132" s="501"/>
      <c r="AO132" s="209"/>
      <c r="AP132" s="209"/>
      <c r="AQ132" s="214"/>
      <c r="AR132" s="211"/>
      <c r="AS132" s="501"/>
      <c r="AT132" s="209"/>
      <c r="AU132" s="209"/>
      <c r="AV132" s="214"/>
      <c r="AW132" s="211"/>
      <c r="AX132" s="501"/>
    </row>
    <row r="133" spans="2:50" ht="14.25" customHeight="1">
      <c r="B133" s="460"/>
      <c r="C133" s="209">
        <v>7</v>
      </c>
      <c r="D133" s="212"/>
      <c r="E133" s="209"/>
      <c r="F133" s="209"/>
      <c r="G133" s="214"/>
      <c r="H133" s="501"/>
      <c r="I133" s="215"/>
      <c r="J133" s="215"/>
      <c r="K133" s="216"/>
      <c r="L133" s="502"/>
      <c r="M133" s="215"/>
      <c r="N133" s="460"/>
      <c r="O133" s="460"/>
      <c r="P133" s="209"/>
      <c r="Q133" s="209"/>
      <c r="R133" s="214"/>
      <c r="S133" s="211"/>
      <c r="T133" s="501"/>
      <c r="U133" s="209"/>
      <c r="V133" s="209"/>
      <c r="W133" s="214"/>
      <c r="X133" s="211"/>
      <c r="Y133" s="501"/>
      <c r="Z133" s="209"/>
      <c r="AA133" s="209"/>
      <c r="AB133" s="214"/>
      <c r="AC133" s="211"/>
      <c r="AD133" s="501"/>
      <c r="AE133" s="209"/>
      <c r="AF133" s="209"/>
      <c r="AG133" s="214"/>
      <c r="AH133" s="211"/>
      <c r="AI133" s="501"/>
      <c r="AJ133" s="209"/>
      <c r="AK133" s="209"/>
      <c r="AL133" s="214"/>
      <c r="AM133" s="211"/>
      <c r="AN133" s="501"/>
      <c r="AO133" s="209"/>
      <c r="AP133" s="209"/>
      <c r="AQ133" s="214"/>
      <c r="AR133" s="211"/>
      <c r="AS133" s="501"/>
      <c r="AT133" s="209"/>
      <c r="AU133" s="209"/>
      <c r="AV133" s="214"/>
      <c r="AW133" s="211"/>
      <c r="AX133" s="501"/>
    </row>
    <row r="134" spans="2:50" ht="14.25" customHeight="1">
      <c r="B134" s="460"/>
      <c r="C134" s="209">
        <v>8</v>
      </c>
      <c r="D134" s="212"/>
      <c r="E134" s="209"/>
      <c r="F134" s="209"/>
      <c r="G134" s="214"/>
      <c r="H134" s="501"/>
      <c r="I134" s="215"/>
      <c r="J134" s="215"/>
      <c r="K134" s="216"/>
      <c r="L134" s="502"/>
      <c r="M134" s="215"/>
      <c r="N134" s="460"/>
      <c r="O134" s="460"/>
      <c r="P134" s="209"/>
      <c r="Q134" s="209"/>
      <c r="R134" s="214"/>
      <c r="S134" s="211"/>
      <c r="T134" s="501"/>
      <c r="U134" s="209"/>
      <c r="V134" s="209"/>
      <c r="W134" s="214"/>
      <c r="X134" s="211"/>
      <c r="Y134" s="501"/>
      <c r="Z134" s="209"/>
      <c r="AA134" s="209"/>
      <c r="AB134" s="214"/>
      <c r="AC134" s="211"/>
      <c r="AD134" s="501"/>
      <c r="AE134" s="209"/>
      <c r="AF134" s="209"/>
      <c r="AG134" s="214"/>
      <c r="AH134" s="211"/>
      <c r="AI134" s="501"/>
      <c r="AJ134" s="209"/>
      <c r="AK134" s="209"/>
      <c r="AL134" s="214"/>
      <c r="AM134" s="211"/>
      <c r="AN134" s="501"/>
      <c r="AO134" s="209"/>
      <c r="AP134" s="209"/>
      <c r="AQ134" s="214"/>
      <c r="AR134" s="211"/>
      <c r="AS134" s="501"/>
      <c r="AT134" s="209"/>
      <c r="AU134" s="209"/>
      <c r="AV134" s="214"/>
      <c r="AW134" s="211"/>
      <c r="AX134" s="501"/>
    </row>
    <row r="135" spans="2:50" ht="14.25" customHeight="1">
      <c r="B135" s="460"/>
      <c r="C135" s="209">
        <v>9</v>
      </c>
      <c r="D135" s="212"/>
      <c r="E135" s="209"/>
      <c r="F135" s="209"/>
      <c r="G135" s="214"/>
      <c r="H135" s="501"/>
      <c r="I135" s="215"/>
      <c r="J135" s="215"/>
      <c r="K135" s="216"/>
      <c r="L135" s="502"/>
      <c r="M135" s="215"/>
      <c r="N135" s="460"/>
      <c r="O135" s="460"/>
      <c r="P135" s="209"/>
      <c r="Q135" s="209"/>
      <c r="R135" s="214"/>
      <c r="S135" s="211"/>
      <c r="T135" s="501"/>
      <c r="U135" s="209"/>
      <c r="V135" s="209"/>
      <c r="W135" s="214"/>
      <c r="X135" s="211"/>
      <c r="Y135" s="501"/>
      <c r="Z135" s="209"/>
      <c r="AA135" s="209"/>
      <c r="AB135" s="214"/>
      <c r="AC135" s="211"/>
      <c r="AD135" s="501"/>
      <c r="AE135" s="209"/>
      <c r="AF135" s="209"/>
      <c r="AG135" s="214"/>
      <c r="AH135" s="211"/>
      <c r="AI135" s="501"/>
      <c r="AJ135" s="209"/>
      <c r="AK135" s="209"/>
      <c r="AL135" s="214"/>
      <c r="AM135" s="211"/>
      <c r="AN135" s="501"/>
      <c r="AO135" s="209"/>
      <c r="AP135" s="209"/>
      <c r="AQ135" s="214"/>
      <c r="AR135" s="211"/>
      <c r="AS135" s="501"/>
      <c r="AT135" s="209"/>
      <c r="AU135" s="209"/>
      <c r="AV135" s="214"/>
      <c r="AW135" s="211"/>
      <c r="AX135" s="501"/>
    </row>
    <row r="136" spans="2:50" ht="14.25" customHeight="1">
      <c r="B136" s="460"/>
      <c r="C136" s="209">
        <v>10</v>
      </c>
      <c r="D136" s="212"/>
      <c r="E136" s="209"/>
      <c r="F136" s="209"/>
      <c r="G136" s="214"/>
      <c r="H136" s="501"/>
      <c r="I136" s="215"/>
      <c r="J136" s="215"/>
      <c r="K136" s="216"/>
      <c r="L136" s="502"/>
      <c r="M136" s="215"/>
      <c r="N136" s="460"/>
      <c r="O136" s="460"/>
      <c r="P136" s="209"/>
      <c r="Q136" s="209"/>
      <c r="R136" s="214"/>
      <c r="S136" s="211"/>
      <c r="T136" s="501"/>
      <c r="U136" s="209"/>
      <c r="V136" s="209"/>
      <c r="W136" s="214"/>
      <c r="X136" s="211"/>
      <c r="Y136" s="501"/>
      <c r="Z136" s="209"/>
      <c r="AA136" s="209"/>
      <c r="AB136" s="214"/>
      <c r="AC136" s="211"/>
      <c r="AD136" s="501"/>
      <c r="AE136" s="209"/>
      <c r="AF136" s="209"/>
      <c r="AG136" s="214"/>
      <c r="AH136" s="211"/>
      <c r="AI136" s="501"/>
      <c r="AJ136" s="209"/>
      <c r="AK136" s="209"/>
      <c r="AL136" s="214"/>
      <c r="AM136" s="211"/>
      <c r="AN136" s="501"/>
      <c r="AO136" s="209"/>
      <c r="AP136" s="209"/>
      <c r="AQ136" s="214"/>
      <c r="AR136" s="211"/>
      <c r="AS136" s="501"/>
      <c r="AT136" s="209"/>
      <c r="AU136" s="209"/>
      <c r="AV136" s="214"/>
      <c r="AW136" s="211"/>
      <c r="AX136" s="501"/>
    </row>
    <row r="137" spans="2:50" ht="14.25" customHeight="1">
      <c r="B137" s="460"/>
      <c r="C137" s="209">
        <v>11</v>
      </c>
      <c r="D137" s="212"/>
      <c r="E137" s="209"/>
      <c r="F137" s="209"/>
      <c r="G137" s="214"/>
      <c r="H137" s="501"/>
      <c r="I137" s="215"/>
      <c r="J137" s="215"/>
      <c r="K137" s="216"/>
      <c r="L137" s="502"/>
      <c r="M137" s="215"/>
      <c r="N137" s="460"/>
      <c r="O137" s="460"/>
      <c r="P137" s="209"/>
      <c r="Q137" s="209"/>
      <c r="R137" s="214"/>
      <c r="S137" s="211"/>
      <c r="T137" s="501"/>
      <c r="U137" s="209"/>
      <c r="V137" s="209"/>
      <c r="W137" s="214"/>
      <c r="X137" s="211"/>
      <c r="Y137" s="501"/>
      <c r="Z137" s="209"/>
      <c r="AA137" s="209"/>
      <c r="AB137" s="214"/>
      <c r="AC137" s="211"/>
      <c r="AD137" s="501"/>
      <c r="AE137" s="209"/>
      <c r="AF137" s="209"/>
      <c r="AG137" s="214"/>
      <c r="AH137" s="211"/>
      <c r="AI137" s="501"/>
      <c r="AJ137" s="209"/>
      <c r="AK137" s="209"/>
      <c r="AL137" s="214"/>
      <c r="AM137" s="211"/>
      <c r="AN137" s="501"/>
      <c r="AO137" s="209"/>
      <c r="AP137" s="209"/>
      <c r="AQ137" s="214"/>
      <c r="AR137" s="211"/>
      <c r="AS137" s="501"/>
      <c r="AT137" s="209"/>
      <c r="AU137" s="209"/>
      <c r="AV137" s="214"/>
      <c r="AW137" s="211"/>
      <c r="AX137" s="501"/>
    </row>
    <row r="138" spans="2:50" ht="14.25" customHeight="1">
      <c r="B138" s="460"/>
      <c r="C138" s="209">
        <v>12</v>
      </c>
      <c r="D138" s="212"/>
      <c r="E138" s="209"/>
      <c r="F138" s="209"/>
      <c r="G138" s="214"/>
      <c r="H138" s="501"/>
      <c r="I138" s="215"/>
      <c r="J138" s="215"/>
      <c r="K138" s="216"/>
      <c r="L138" s="502"/>
      <c r="M138" s="215"/>
      <c r="N138" s="460"/>
      <c r="O138" s="460"/>
      <c r="P138" s="209"/>
      <c r="Q138" s="209"/>
      <c r="R138" s="214"/>
      <c r="S138" s="211"/>
      <c r="T138" s="501"/>
      <c r="U138" s="209"/>
      <c r="V138" s="209"/>
      <c r="W138" s="214"/>
      <c r="X138" s="211"/>
      <c r="Y138" s="501"/>
      <c r="Z138" s="209"/>
      <c r="AA138" s="209"/>
      <c r="AB138" s="214"/>
      <c r="AC138" s="211"/>
      <c r="AD138" s="501"/>
      <c r="AE138" s="209"/>
      <c r="AF138" s="209"/>
      <c r="AG138" s="214"/>
      <c r="AH138" s="211"/>
      <c r="AI138" s="501"/>
      <c r="AJ138" s="209"/>
      <c r="AK138" s="209"/>
      <c r="AL138" s="214"/>
      <c r="AM138" s="211"/>
      <c r="AN138" s="501"/>
      <c r="AO138" s="209"/>
      <c r="AP138" s="209"/>
      <c r="AQ138" s="214"/>
      <c r="AR138" s="211"/>
      <c r="AS138" s="501"/>
      <c r="AT138" s="209"/>
      <c r="AU138" s="209"/>
      <c r="AV138" s="214"/>
      <c r="AW138" s="211"/>
      <c r="AX138" s="501"/>
    </row>
    <row r="139" spans="2:50" ht="14.25" customHeight="1">
      <c r="B139" s="460"/>
      <c r="C139" s="209">
        <v>13</v>
      </c>
      <c r="D139" s="212"/>
      <c r="E139" s="209"/>
      <c r="F139" s="209"/>
      <c r="G139" s="214"/>
      <c r="H139" s="501"/>
      <c r="I139" s="215"/>
      <c r="J139" s="215"/>
      <c r="K139" s="216"/>
      <c r="L139" s="502"/>
      <c r="M139" s="215"/>
      <c r="N139" s="460"/>
      <c r="O139" s="460"/>
      <c r="P139" s="209"/>
      <c r="Q139" s="209"/>
      <c r="R139" s="214"/>
      <c r="S139" s="211"/>
      <c r="T139" s="501"/>
      <c r="U139" s="209"/>
      <c r="V139" s="209"/>
      <c r="W139" s="214"/>
      <c r="X139" s="211"/>
      <c r="Y139" s="501"/>
      <c r="Z139" s="209"/>
      <c r="AA139" s="209"/>
      <c r="AB139" s="214"/>
      <c r="AC139" s="211"/>
      <c r="AD139" s="501"/>
      <c r="AE139" s="209"/>
      <c r="AF139" s="209"/>
      <c r="AG139" s="214"/>
      <c r="AH139" s="211"/>
      <c r="AI139" s="501"/>
      <c r="AJ139" s="209"/>
      <c r="AK139" s="209"/>
      <c r="AL139" s="214"/>
      <c r="AM139" s="211"/>
      <c r="AN139" s="501"/>
      <c r="AO139" s="209"/>
      <c r="AP139" s="209"/>
      <c r="AQ139" s="214"/>
      <c r="AR139" s="211"/>
      <c r="AS139" s="501"/>
      <c r="AT139" s="209"/>
      <c r="AU139" s="209"/>
      <c r="AV139" s="214"/>
      <c r="AW139" s="211"/>
      <c r="AX139" s="501"/>
    </row>
    <row r="140" spans="2:50" ht="14.25" customHeight="1">
      <c r="B140" s="460"/>
      <c r="C140" s="209">
        <v>14</v>
      </c>
      <c r="D140" s="212"/>
      <c r="E140" s="209"/>
      <c r="F140" s="209"/>
      <c r="G140" s="214"/>
      <c r="H140" s="501"/>
      <c r="I140" s="215"/>
      <c r="J140" s="215"/>
      <c r="K140" s="216"/>
      <c r="L140" s="502"/>
      <c r="M140" s="215"/>
      <c r="N140" s="460"/>
      <c r="O140" s="460"/>
      <c r="P140" s="209"/>
      <c r="Q140" s="209"/>
      <c r="R140" s="214"/>
      <c r="S140" s="211"/>
      <c r="T140" s="501"/>
      <c r="U140" s="209"/>
      <c r="V140" s="209"/>
      <c r="W140" s="214"/>
      <c r="X140" s="211"/>
      <c r="Y140" s="501"/>
      <c r="Z140" s="209"/>
      <c r="AA140" s="209"/>
      <c r="AB140" s="214"/>
      <c r="AC140" s="211"/>
      <c r="AD140" s="501"/>
      <c r="AE140" s="209"/>
      <c r="AF140" s="209"/>
      <c r="AG140" s="214"/>
      <c r="AH140" s="211"/>
      <c r="AI140" s="501"/>
      <c r="AJ140" s="209"/>
      <c r="AK140" s="209"/>
      <c r="AL140" s="214"/>
      <c r="AM140" s="211"/>
      <c r="AN140" s="501"/>
      <c r="AO140" s="209"/>
      <c r="AP140" s="209"/>
      <c r="AQ140" s="214"/>
      <c r="AR140" s="211"/>
      <c r="AS140" s="501"/>
      <c r="AT140" s="209"/>
      <c r="AU140" s="209"/>
      <c r="AV140" s="214"/>
      <c r="AW140" s="211"/>
      <c r="AX140" s="501"/>
    </row>
    <row r="141" spans="2:50" ht="14.25" customHeight="1">
      <c r="B141" s="460"/>
      <c r="C141" s="209">
        <v>15</v>
      </c>
      <c r="D141" s="212"/>
      <c r="E141" s="209"/>
      <c r="F141" s="209"/>
      <c r="G141" s="214"/>
      <c r="H141" s="501"/>
      <c r="I141" s="215"/>
      <c r="J141" s="215"/>
      <c r="K141" s="216"/>
      <c r="L141" s="502"/>
      <c r="M141" s="215"/>
      <c r="N141" s="460"/>
      <c r="O141" s="460"/>
      <c r="P141" s="209"/>
      <c r="Q141" s="213"/>
      <c r="R141" s="214"/>
      <c r="S141" s="211"/>
      <c r="T141" s="501"/>
      <c r="U141" s="209"/>
      <c r="V141" s="209"/>
      <c r="W141" s="214"/>
      <c r="X141" s="211"/>
      <c r="Y141" s="501"/>
      <c r="Z141" s="209"/>
      <c r="AA141" s="209"/>
      <c r="AB141" s="214"/>
      <c r="AC141" s="211"/>
      <c r="AD141" s="501"/>
      <c r="AE141" s="209"/>
      <c r="AF141" s="209"/>
      <c r="AG141" s="214"/>
      <c r="AH141" s="211"/>
      <c r="AI141" s="501"/>
      <c r="AJ141" s="209"/>
      <c r="AK141" s="209"/>
      <c r="AL141" s="214"/>
      <c r="AM141" s="211"/>
      <c r="AN141" s="501"/>
      <c r="AO141" s="209"/>
      <c r="AP141" s="209"/>
      <c r="AQ141" s="214"/>
      <c r="AR141" s="211"/>
      <c r="AS141" s="501"/>
      <c r="AT141" s="209"/>
      <c r="AU141" s="209"/>
      <c r="AV141" s="214"/>
      <c r="AW141" s="211"/>
      <c r="AX141" s="501"/>
    </row>
    <row r="142" spans="2:50" ht="14.25" customHeight="1" collapsed="1">
      <c r="B142" s="503" t="s">
        <v>209</v>
      </c>
      <c r="C142" s="503"/>
      <c r="D142" s="503"/>
      <c r="E142" s="503"/>
      <c r="F142" s="503"/>
      <c r="G142" s="503"/>
      <c r="H142" s="503"/>
      <c r="I142" s="503"/>
      <c r="J142" s="503"/>
      <c r="K142" s="503"/>
      <c r="L142" s="503"/>
      <c r="M142" s="504"/>
      <c r="N142" s="521" t="s">
        <v>128</v>
      </c>
      <c r="O142" s="521" t="s">
        <v>77</v>
      </c>
      <c r="P142" s="559">
        <f>AT122+1</f>
        <v>45916</v>
      </c>
      <c r="Q142" s="560"/>
      <c r="R142" s="560"/>
      <c r="S142" s="560"/>
      <c r="T142" s="560"/>
      <c r="U142" s="561">
        <f>P142+1</f>
        <v>45917</v>
      </c>
      <c r="V142" s="562"/>
      <c r="W142" s="562"/>
      <c r="X142" s="562"/>
      <c r="Y142" s="562"/>
      <c r="Z142" s="559">
        <f t="shared" ref="Z142" si="165">U142+1</f>
        <v>45918</v>
      </c>
      <c r="AA142" s="560"/>
      <c r="AB142" s="560"/>
      <c r="AC142" s="560"/>
      <c r="AD142" s="560"/>
      <c r="AE142" s="561">
        <f t="shared" ref="AE142" si="166">Z142+1</f>
        <v>45919</v>
      </c>
      <c r="AF142" s="562"/>
      <c r="AG142" s="562"/>
      <c r="AH142" s="562"/>
      <c r="AI142" s="562"/>
      <c r="AJ142" s="563">
        <f t="shared" ref="AJ142" si="167">AE142+1</f>
        <v>45920</v>
      </c>
      <c r="AK142" s="564"/>
      <c r="AL142" s="564"/>
      <c r="AM142" s="564"/>
      <c r="AN142" s="565"/>
      <c r="AO142" s="561">
        <f t="shared" ref="AO142" si="168">AJ142+1</f>
        <v>45921</v>
      </c>
      <c r="AP142" s="562"/>
      <c r="AQ142" s="562"/>
      <c r="AR142" s="562"/>
      <c r="AS142" s="562"/>
      <c r="AT142" s="563">
        <f t="shared" ref="AT142" si="169">AO142+1</f>
        <v>45922</v>
      </c>
      <c r="AU142" s="564"/>
      <c r="AV142" s="564"/>
      <c r="AW142" s="564"/>
      <c r="AX142" s="565"/>
    </row>
    <row r="143" spans="2:50" ht="14.25" customHeight="1">
      <c r="B143" s="505"/>
      <c r="C143" s="505"/>
      <c r="D143" s="505"/>
      <c r="E143" s="505"/>
      <c r="F143" s="505"/>
      <c r="G143" s="505"/>
      <c r="H143" s="505"/>
      <c r="I143" s="505"/>
      <c r="J143" s="505"/>
      <c r="K143" s="505"/>
      <c r="L143" s="505"/>
      <c r="M143" s="506"/>
      <c r="N143" s="523"/>
      <c r="O143" s="523"/>
      <c r="P143" s="566">
        <f>P142</f>
        <v>45916</v>
      </c>
      <c r="Q143" s="566"/>
      <c r="R143" s="566"/>
      <c r="S143" s="566"/>
      <c r="T143" s="566"/>
      <c r="U143" s="567">
        <f>U142</f>
        <v>45917</v>
      </c>
      <c r="V143" s="567"/>
      <c r="W143" s="567"/>
      <c r="X143" s="567"/>
      <c r="Y143" s="567"/>
      <c r="Z143" s="566">
        <f t="shared" ref="Z143" si="170">Z142</f>
        <v>45918</v>
      </c>
      <c r="AA143" s="566"/>
      <c r="AB143" s="566"/>
      <c r="AC143" s="566"/>
      <c r="AD143" s="566"/>
      <c r="AE143" s="567">
        <f t="shared" ref="AE143" si="171">AE142</f>
        <v>45919</v>
      </c>
      <c r="AF143" s="567"/>
      <c r="AG143" s="567"/>
      <c r="AH143" s="567"/>
      <c r="AI143" s="567"/>
      <c r="AJ143" s="568">
        <f t="shared" ref="AJ143" si="172">AJ142</f>
        <v>45920</v>
      </c>
      <c r="AK143" s="569"/>
      <c r="AL143" s="569"/>
      <c r="AM143" s="569"/>
      <c r="AN143" s="570"/>
      <c r="AO143" s="567">
        <f t="shared" ref="AO143" si="173">AO142</f>
        <v>45921</v>
      </c>
      <c r="AP143" s="567"/>
      <c r="AQ143" s="567"/>
      <c r="AR143" s="567"/>
      <c r="AS143" s="567"/>
      <c r="AT143" s="568">
        <f t="shared" ref="AT143" si="174">AT142</f>
        <v>45922</v>
      </c>
      <c r="AU143" s="569"/>
      <c r="AV143" s="569"/>
      <c r="AW143" s="569"/>
      <c r="AX143" s="570"/>
    </row>
    <row r="144" spans="2:50" ht="14.25" customHeight="1">
      <c r="B144" s="460" t="s">
        <v>129</v>
      </c>
      <c r="C144" s="460" t="s">
        <v>130</v>
      </c>
      <c r="D144" s="460"/>
      <c r="E144" s="460" t="s">
        <v>131</v>
      </c>
      <c r="F144" s="460"/>
      <c r="G144" s="460"/>
      <c r="H144" s="460" t="s">
        <v>132</v>
      </c>
      <c r="I144" s="499" t="s">
        <v>133</v>
      </c>
      <c r="J144" s="499"/>
      <c r="K144" s="499"/>
      <c r="L144" s="499" t="s">
        <v>132</v>
      </c>
      <c r="M144" s="499" t="s">
        <v>134</v>
      </c>
      <c r="N144" s="460"/>
      <c r="O144" s="460" t="s">
        <v>135</v>
      </c>
      <c r="P144" s="460" t="s">
        <v>136</v>
      </c>
      <c r="Q144" s="460"/>
      <c r="R144" s="460"/>
      <c r="S144" s="460"/>
      <c r="T144" s="460" t="s">
        <v>132</v>
      </c>
      <c r="U144" s="460" t="s">
        <v>136</v>
      </c>
      <c r="V144" s="460"/>
      <c r="W144" s="460"/>
      <c r="X144" s="460"/>
      <c r="Y144" s="460" t="s">
        <v>132</v>
      </c>
      <c r="Z144" s="460" t="s">
        <v>136</v>
      </c>
      <c r="AA144" s="460"/>
      <c r="AB144" s="460"/>
      <c r="AC144" s="460"/>
      <c r="AD144" s="460" t="s">
        <v>132</v>
      </c>
      <c r="AE144" s="460" t="s">
        <v>136</v>
      </c>
      <c r="AF144" s="460"/>
      <c r="AG144" s="460"/>
      <c r="AH144" s="460"/>
      <c r="AI144" s="460" t="s">
        <v>132</v>
      </c>
      <c r="AJ144" s="460" t="s">
        <v>136</v>
      </c>
      <c r="AK144" s="460"/>
      <c r="AL144" s="460"/>
      <c r="AM144" s="460"/>
      <c r="AN144" s="460" t="s">
        <v>132</v>
      </c>
      <c r="AO144" s="460" t="s">
        <v>136</v>
      </c>
      <c r="AP144" s="460"/>
      <c r="AQ144" s="460"/>
      <c r="AR144" s="460"/>
      <c r="AS144" s="460" t="s">
        <v>132</v>
      </c>
      <c r="AT144" s="460" t="s">
        <v>136</v>
      </c>
      <c r="AU144" s="460"/>
      <c r="AV144" s="460"/>
      <c r="AW144" s="460"/>
      <c r="AX144" s="460" t="s">
        <v>132</v>
      </c>
    </row>
    <row r="145" spans="2:50" ht="14.25" customHeight="1">
      <c r="B145" s="460"/>
      <c r="C145" s="460"/>
      <c r="D145" s="460"/>
      <c r="E145" s="460" t="s">
        <v>137</v>
      </c>
      <c r="F145" s="460"/>
      <c r="G145" s="460"/>
      <c r="H145" s="460"/>
      <c r="I145" s="499" t="s">
        <v>137</v>
      </c>
      <c r="J145" s="499"/>
      <c r="K145" s="499"/>
      <c r="L145" s="499"/>
      <c r="M145" s="499"/>
      <c r="N145" s="460"/>
      <c r="O145" s="460"/>
      <c r="P145" s="460" t="s">
        <v>138</v>
      </c>
      <c r="Q145" s="460"/>
      <c r="R145" s="460"/>
      <c r="S145" s="460"/>
      <c r="T145" s="460"/>
      <c r="U145" s="460" t="s">
        <v>138</v>
      </c>
      <c r="V145" s="460"/>
      <c r="W145" s="460"/>
      <c r="X145" s="460"/>
      <c r="Y145" s="460"/>
      <c r="Z145" s="460" t="s">
        <v>138</v>
      </c>
      <c r="AA145" s="460"/>
      <c r="AB145" s="460"/>
      <c r="AC145" s="460"/>
      <c r="AD145" s="460"/>
      <c r="AE145" s="460" t="s">
        <v>138</v>
      </c>
      <c r="AF145" s="460"/>
      <c r="AG145" s="460"/>
      <c r="AH145" s="460"/>
      <c r="AI145" s="460"/>
      <c r="AJ145" s="460" t="s">
        <v>138</v>
      </c>
      <c r="AK145" s="460"/>
      <c r="AL145" s="460"/>
      <c r="AM145" s="460"/>
      <c r="AN145" s="460"/>
      <c r="AO145" s="460" t="s">
        <v>138</v>
      </c>
      <c r="AP145" s="460"/>
      <c r="AQ145" s="460"/>
      <c r="AR145" s="460"/>
      <c r="AS145" s="460"/>
      <c r="AT145" s="460" t="s">
        <v>138</v>
      </c>
      <c r="AU145" s="460"/>
      <c r="AV145" s="460"/>
      <c r="AW145" s="460"/>
      <c r="AX145" s="460"/>
    </row>
    <row r="146" spans="2:50" ht="14.25" customHeight="1">
      <c r="B146" s="460"/>
      <c r="C146" s="460"/>
      <c r="D146" s="460"/>
      <c r="E146" s="209" t="s">
        <v>139</v>
      </c>
      <c r="F146" s="209" t="s">
        <v>140</v>
      </c>
      <c r="G146" s="209" t="s">
        <v>141</v>
      </c>
      <c r="H146" s="460"/>
      <c r="I146" s="210" t="s">
        <v>139</v>
      </c>
      <c r="J146" s="210" t="s">
        <v>140</v>
      </c>
      <c r="K146" s="210" t="s">
        <v>141</v>
      </c>
      <c r="L146" s="499"/>
      <c r="M146" s="499"/>
      <c r="N146" s="460"/>
      <c r="O146" s="460"/>
      <c r="P146" s="209" t="s">
        <v>139</v>
      </c>
      <c r="Q146" s="209" t="s">
        <v>140</v>
      </c>
      <c r="R146" s="209" t="s">
        <v>141</v>
      </c>
      <c r="S146" s="211" t="s">
        <v>134</v>
      </c>
      <c r="T146" s="460"/>
      <c r="U146" s="209" t="s">
        <v>139</v>
      </c>
      <c r="V146" s="209" t="s">
        <v>140</v>
      </c>
      <c r="W146" s="209" t="s">
        <v>141</v>
      </c>
      <c r="X146" s="211" t="s">
        <v>134</v>
      </c>
      <c r="Y146" s="460"/>
      <c r="Z146" s="209" t="s">
        <v>139</v>
      </c>
      <c r="AA146" s="209" t="s">
        <v>140</v>
      </c>
      <c r="AB146" s="209" t="s">
        <v>141</v>
      </c>
      <c r="AC146" s="211" t="s">
        <v>134</v>
      </c>
      <c r="AD146" s="460"/>
      <c r="AE146" s="209" t="s">
        <v>139</v>
      </c>
      <c r="AF146" s="209" t="s">
        <v>140</v>
      </c>
      <c r="AG146" s="209" t="s">
        <v>141</v>
      </c>
      <c r="AH146" s="211" t="s">
        <v>134</v>
      </c>
      <c r="AI146" s="460"/>
      <c r="AJ146" s="209" t="s">
        <v>139</v>
      </c>
      <c r="AK146" s="209" t="s">
        <v>140</v>
      </c>
      <c r="AL146" s="209" t="s">
        <v>141</v>
      </c>
      <c r="AM146" s="211" t="s">
        <v>134</v>
      </c>
      <c r="AN146" s="460"/>
      <c r="AO146" s="209" t="s">
        <v>139</v>
      </c>
      <c r="AP146" s="209" t="s">
        <v>140</v>
      </c>
      <c r="AQ146" s="209" t="s">
        <v>141</v>
      </c>
      <c r="AR146" s="211" t="s">
        <v>134</v>
      </c>
      <c r="AS146" s="460"/>
      <c r="AT146" s="209" t="s">
        <v>139</v>
      </c>
      <c r="AU146" s="209" t="s">
        <v>140</v>
      </c>
      <c r="AV146" s="209" t="s">
        <v>141</v>
      </c>
      <c r="AW146" s="211" t="s">
        <v>134</v>
      </c>
      <c r="AX146" s="460"/>
    </row>
    <row r="147" spans="2:50" ht="14.25" customHeight="1">
      <c r="B147" s="460" t="s">
        <v>116</v>
      </c>
      <c r="C147" s="209">
        <v>1</v>
      </c>
      <c r="D147" s="212"/>
      <c r="E147" s="209"/>
      <c r="F147" s="209"/>
      <c r="G147" s="214" t="e">
        <f t="shared" ref="G147:G161" si="175">F147/E147</f>
        <v>#DIV/0!</v>
      </c>
      <c r="H147" s="501" t="e">
        <f>AVERAGE(F147:F161)</f>
        <v>#DIV/0!</v>
      </c>
      <c r="I147" s="215" t="e">
        <f>AVERAGE(P147,U147,Z147,AE147,AJ147,AO147,AT147)</f>
        <v>#DIV/0!</v>
      </c>
      <c r="J147" s="215" t="e">
        <f>AVERAGE(Q147,V147,AA147,AF147,AK147,AP147,AU147)</f>
        <v>#DIV/0!</v>
      </c>
      <c r="K147" s="216" t="e">
        <f>AVERAGE(R147,W147,AB147,AG147,AL147,AQ147,AV147)</f>
        <v>#DIV/0!</v>
      </c>
      <c r="L147" s="502" t="str">
        <f>IFERROR(AVERAGE(K147:K161),"-")</f>
        <v>-</v>
      </c>
      <c r="M147" s="215" t="e">
        <f>RANK(K147, K$147:$K$161)</f>
        <v>#DIV/0!</v>
      </c>
      <c r="N147" s="460"/>
      <c r="O147" s="460"/>
      <c r="P147" s="209"/>
      <c r="Q147" s="209"/>
      <c r="R147" s="214" t="e">
        <f t="shared" ref="R147:R160" si="176">Q147/P147</f>
        <v>#DIV/0!</v>
      </c>
      <c r="S147" s="211" t="e">
        <f>RANK(R147, R$147:R$161)</f>
        <v>#DIV/0!</v>
      </c>
      <c r="T147" s="501" t="e">
        <f>AVERAGE(R147:R161)</f>
        <v>#DIV/0!</v>
      </c>
      <c r="U147" s="209"/>
      <c r="V147" s="209"/>
      <c r="W147" s="214" t="e">
        <f t="shared" ref="W147:W160" si="177">V147/U147</f>
        <v>#DIV/0!</v>
      </c>
      <c r="X147" s="211" t="e">
        <f>RANK(W147, W$147:W$161)</f>
        <v>#DIV/0!</v>
      </c>
      <c r="Y147" s="501" t="e">
        <f>AVERAGE(W147:W161)</f>
        <v>#DIV/0!</v>
      </c>
      <c r="Z147" s="209"/>
      <c r="AA147" s="209"/>
      <c r="AB147" s="214" t="e">
        <f t="shared" ref="AB147:AB160" si="178">AA147/Z147</f>
        <v>#DIV/0!</v>
      </c>
      <c r="AC147" s="211" t="e">
        <f>RANK(AB147, AB$147:AB$161)</f>
        <v>#DIV/0!</v>
      </c>
      <c r="AD147" s="501" t="e">
        <f>AVERAGE(AB147:AB161)</f>
        <v>#DIV/0!</v>
      </c>
      <c r="AE147" s="209"/>
      <c r="AF147" s="209"/>
      <c r="AG147" s="214" t="e">
        <f t="shared" ref="AG147:AG160" si="179">AF147/AE147</f>
        <v>#DIV/0!</v>
      </c>
      <c r="AH147" s="211" t="e">
        <f>RANK(AG147, AG$147:AG$161)</f>
        <v>#DIV/0!</v>
      </c>
      <c r="AI147" s="501" t="e">
        <f>AVERAGE(AG147:AG161)</f>
        <v>#DIV/0!</v>
      </c>
      <c r="AJ147" s="209"/>
      <c r="AK147" s="209"/>
      <c r="AL147" s="214" t="e">
        <f t="shared" ref="AL147:AL160" si="180">AK147/AJ147</f>
        <v>#DIV/0!</v>
      </c>
      <c r="AM147" s="211" t="e">
        <f>RANK(AL147, AL$147:AL$161)</f>
        <v>#DIV/0!</v>
      </c>
      <c r="AN147" s="501" t="e">
        <f>AVERAGE(AL147:AL161)</f>
        <v>#DIV/0!</v>
      </c>
      <c r="AO147" s="209"/>
      <c r="AP147" s="209"/>
      <c r="AQ147" s="214" t="e">
        <f t="shared" ref="AQ147:AQ160" si="181">AP147/AO147</f>
        <v>#DIV/0!</v>
      </c>
      <c r="AR147" s="211" t="e">
        <f>RANK(AQ147, AQ$147:AQ$161)</f>
        <v>#DIV/0!</v>
      </c>
      <c r="AS147" s="501" t="e">
        <f>AVERAGE(AQ147:AQ161)</f>
        <v>#DIV/0!</v>
      </c>
      <c r="AT147" s="209"/>
      <c r="AU147" s="209"/>
      <c r="AV147" s="214" t="e">
        <f t="shared" ref="AV147:AV160" si="182">AU147/AT147</f>
        <v>#DIV/0!</v>
      </c>
      <c r="AW147" s="211" t="e">
        <f>RANK(AV147, AV$147:AV$161)</f>
        <v>#DIV/0!</v>
      </c>
      <c r="AX147" s="501" t="e">
        <f>AVERAGE(AV147:AV161)</f>
        <v>#DIV/0!</v>
      </c>
    </row>
    <row r="148" spans="2:50" ht="14.25" customHeight="1">
      <c r="B148" s="460"/>
      <c r="C148" s="209">
        <v>2</v>
      </c>
      <c r="D148" s="212"/>
      <c r="E148" s="209"/>
      <c r="F148" s="209"/>
      <c r="G148" s="214" t="e">
        <f t="shared" si="175"/>
        <v>#DIV/0!</v>
      </c>
      <c r="H148" s="501"/>
      <c r="I148" s="215" t="e">
        <f t="shared" ref="I148:K161" si="183">AVERAGE(P148,U148,Z148,AE148,AJ148,AO148,AT148)</f>
        <v>#DIV/0!</v>
      </c>
      <c r="J148" s="215" t="e">
        <f t="shared" si="183"/>
        <v>#DIV/0!</v>
      </c>
      <c r="K148" s="216" t="e">
        <f t="shared" si="183"/>
        <v>#DIV/0!</v>
      </c>
      <c r="L148" s="502"/>
      <c r="M148" s="215" t="e">
        <f>RANK(K148, K$147:$K$161)</f>
        <v>#DIV/0!</v>
      </c>
      <c r="N148" s="460"/>
      <c r="O148" s="460"/>
      <c r="P148" s="209"/>
      <c r="Q148" s="209"/>
      <c r="R148" s="214" t="e">
        <f t="shared" si="176"/>
        <v>#DIV/0!</v>
      </c>
      <c r="S148" s="211" t="e">
        <f t="shared" ref="S148:S161" si="184">RANK(R148, R$147:R$161)</f>
        <v>#DIV/0!</v>
      </c>
      <c r="T148" s="501"/>
      <c r="U148" s="209"/>
      <c r="V148" s="209"/>
      <c r="W148" s="214" t="e">
        <f t="shared" si="177"/>
        <v>#DIV/0!</v>
      </c>
      <c r="X148" s="211" t="e">
        <f t="shared" ref="X148:X161" si="185">RANK(W148, W$147:W$161)</f>
        <v>#DIV/0!</v>
      </c>
      <c r="Y148" s="501"/>
      <c r="Z148" s="209"/>
      <c r="AA148" s="209"/>
      <c r="AB148" s="214" t="e">
        <f t="shared" si="178"/>
        <v>#DIV/0!</v>
      </c>
      <c r="AC148" s="211" t="e">
        <f t="shared" ref="AC148:AC161" si="186">RANK(AB148, AB$147:AB$161)</f>
        <v>#DIV/0!</v>
      </c>
      <c r="AD148" s="501"/>
      <c r="AE148" s="209"/>
      <c r="AF148" s="209"/>
      <c r="AG148" s="214" t="e">
        <f t="shared" si="179"/>
        <v>#DIV/0!</v>
      </c>
      <c r="AH148" s="211" t="e">
        <f t="shared" ref="AH148:AH161" si="187">RANK(AG148, AG$147:AG$161)</f>
        <v>#DIV/0!</v>
      </c>
      <c r="AI148" s="501"/>
      <c r="AJ148" s="209"/>
      <c r="AK148" s="209"/>
      <c r="AL148" s="214" t="e">
        <f t="shared" si="180"/>
        <v>#DIV/0!</v>
      </c>
      <c r="AM148" s="211" t="e">
        <f t="shared" ref="AM148:AM161" si="188">RANK(AL148, AL$147:AL$161)</f>
        <v>#DIV/0!</v>
      </c>
      <c r="AN148" s="501"/>
      <c r="AO148" s="209"/>
      <c r="AP148" s="209"/>
      <c r="AQ148" s="214" t="e">
        <f t="shared" si="181"/>
        <v>#DIV/0!</v>
      </c>
      <c r="AR148" s="211" t="e">
        <f t="shared" ref="AR148:AR161" si="189">RANK(AQ148, AQ$147:AQ$161)</f>
        <v>#DIV/0!</v>
      </c>
      <c r="AS148" s="501"/>
      <c r="AT148" s="209"/>
      <c r="AU148" s="209"/>
      <c r="AV148" s="214" t="e">
        <f t="shared" si="182"/>
        <v>#DIV/0!</v>
      </c>
      <c r="AW148" s="211" t="e">
        <f t="shared" ref="AW148:AW161" si="190">RANK(AV148, AV$147:AV$161)</f>
        <v>#DIV/0!</v>
      </c>
      <c r="AX148" s="501"/>
    </row>
    <row r="149" spans="2:50" ht="14.25" customHeight="1">
      <c r="B149" s="460"/>
      <c r="C149" s="209">
        <v>3</v>
      </c>
      <c r="D149" s="212"/>
      <c r="E149" s="209"/>
      <c r="F149" s="209"/>
      <c r="G149" s="214" t="e">
        <f t="shared" si="175"/>
        <v>#DIV/0!</v>
      </c>
      <c r="H149" s="501"/>
      <c r="I149" s="215" t="e">
        <f t="shared" si="183"/>
        <v>#DIV/0!</v>
      </c>
      <c r="J149" s="215" t="e">
        <f t="shared" si="183"/>
        <v>#DIV/0!</v>
      </c>
      <c r="K149" s="216" t="e">
        <f t="shared" si="183"/>
        <v>#DIV/0!</v>
      </c>
      <c r="L149" s="502"/>
      <c r="M149" s="215" t="e">
        <f>RANK(K149, K$147:$K$161)</f>
        <v>#DIV/0!</v>
      </c>
      <c r="N149" s="460"/>
      <c r="O149" s="460"/>
      <c r="P149" s="209"/>
      <c r="Q149" s="209"/>
      <c r="R149" s="214" t="e">
        <f t="shared" si="176"/>
        <v>#DIV/0!</v>
      </c>
      <c r="S149" s="211" t="e">
        <f t="shared" si="184"/>
        <v>#DIV/0!</v>
      </c>
      <c r="T149" s="501"/>
      <c r="U149" s="209"/>
      <c r="V149" s="209"/>
      <c r="W149" s="214" t="e">
        <f t="shared" si="177"/>
        <v>#DIV/0!</v>
      </c>
      <c r="X149" s="211" t="e">
        <f t="shared" si="185"/>
        <v>#DIV/0!</v>
      </c>
      <c r="Y149" s="501"/>
      <c r="Z149" s="209"/>
      <c r="AA149" s="209"/>
      <c r="AB149" s="214" t="e">
        <f t="shared" si="178"/>
        <v>#DIV/0!</v>
      </c>
      <c r="AC149" s="211" t="e">
        <f t="shared" si="186"/>
        <v>#DIV/0!</v>
      </c>
      <c r="AD149" s="501"/>
      <c r="AE149" s="209"/>
      <c r="AF149" s="209"/>
      <c r="AG149" s="214" t="e">
        <f t="shared" si="179"/>
        <v>#DIV/0!</v>
      </c>
      <c r="AH149" s="211" t="e">
        <f t="shared" si="187"/>
        <v>#DIV/0!</v>
      </c>
      <c r="AI149" s="501"/>
      <c r="AJ149" s="209"/>
      <c r="AK149" s="209"/>
      <c r="AL149" s="214" t="e">
        <f t="shared" si="180"/>
        <v>#DIV/0!</v>
      </c>
      <c r="AM149" s="211" t="e">
        <f t="shared" si="188"/>
        <v>#DIV/0!</v>
      </c>
      <c r="AN149" s="501"/>
      <c r="AO149" s="209"/>
      <c r="AP149" s="209"/>
      <c r="AQ149" s="214" t="e">
        <f t="shared" si="181"/>
        <v>#DIV/0!</v>
      </c>
      <c r="AR149" s="211" t="e">
        <f t="shared" si="189"/>
        <v>#DIV/0!</v>
      </c>
      <c r="AS149" s="501"/>
      <c r="AT149" s="209"/>
      <c r="AU149" s="209"/>
      <c r="AV149" s="214" t="e">
        <f t="shared" si="182"/>
        <v>#DIV/0!</v>
      </c>
      <c r="AW149" s="211" t="e">
        <f t="shared" si="190"/>
        <v>#DIV/0!</v>
      </c>
      <c r="AX149" s="501"/>
    </row>
    <row r="150" spans="2:50" ht="14.25" customHeight="1">
      <c r="B150" s="460"/>
      <c r="C150" s="209">
        <v>4</v>
      </c>
      <c r="D150" s="212"/>
      <c r="E150" s="209"/>
      <c r="F150" s="209"/>
      <c r="G150" s="214" t="e">
        <f t="shared" si="175"/>
        <v>#DIV/0!</v>
      </c>
      <c r="H150" s="501"/>
      <c r="I150" s="215" t="e">
        <f t="shared" si="183"/>
        <v>#DIV/0!</v>
      </c>
      <c r="J150" s="215" t="e">
        <f t="shared" si="183"/>
        <v>#DIV/0!</v>
      </c>
      <c r="K150" s="216" t="e">
        <f t="shared" si="183"/>
        <v>#DIV/0!</v>
      </c>
      <c r="L150" s="502"/>
      <c r="M150" s="215" t="e">
        <f>RANK(K150, K$147:$K$161)</f>
        <v>#DIV/0!</v>
      </c>
      <c r="N150" s="460"/>
      <c r="O150" s="460"/>
      <c r="P150" s="209"/>
      <c r="Q150" s="209"/>
      <c r="R150" s="214" t="e">
        <f t="shared" si="176"/>
        <v>#DIV/0!</v>
      </c>
      <c r="S150" s="211" t="e">
        <f>RANK(R150, R$147:R$161)</f>
        <v>#DIV/0!</v>
      </c>
      <c r="T150" s="501"/>
      <c r="U150" s="209"/>
      <c r="V150" s="209"/>
      <c r="W150" s="214" t="e">
        <f t="shared" si="177"/>
        <v>#DIV/0!</v>
      </c>
      <c r="X150" s="211" t="e">
        <f>RANK(W150, W$147:W$161)</f>
        <v>#DIV/0!</v>
      </c>
      <c r="Y150" s="501"/>
      <c r="Z150" s="209"/>
      <c r="AA150" s="209"/>
      <c r="AB150" s="214" t="e">
        <f t="shared" si="178"/>
        <v>#DIV/0!</v>
      </c>
      <c r="AC150" s="211" t="e">
        <f>RANK(AB150, AB$147:AB$161)</f>
        <v>#DIV/0!</v>
      </c>
      <c r="AD150" s="501"/>
      <c r="AE150" s="209"/>
      <c r="AF150" s="209"/>
      <c r="AG150" s="214" t="e">
        <f t="shared" si="179"/>
        <v>#DIV/0!</v>
      </c>
      <c r="AH150" s="211" t="e">
        <f>RANK(AG150, AG$147:AG$161)</f>
        <v>#DIV/0!</v>
      </c>
      <c r="AI150" s="501"/>
      <c r="AJ150" s="209"/>
      <c r="AK150" s="209"/>
      <c r="AL150" s="214" t="e">
        <f t="shared" si="180"/>
        <v>#DIV/0!</v>
      </c>
      <c r="AM150" s="211" t="e">
        <f>RANK(AL150, AL$147:AL$161)</f>
        <v>#DIV/0!</v>
      </c>
      <c r="AN150" s="501"/>
      <c r="AO150" s="209"/>
      <c r="AP150" s="209"/>
      <c r="AQ150" s="214" t="e">
        <f t="shared" si="181"/>
        <v>#DIV/0!</v>
      </c>
      <c r="AR150" s="211" t="e">
        <f>RANK(AQ150, AQ$147:AQ$161)</f>
        <v>#DIV/0!</v>
      </c>
      <c r="AS150" s="501"/>
      <c r="AT150" s="209"/>
      <c r="AU150" s="209"/>
      <c r="AV150" s="214" t="e">
        <f t="shared" si="182"/>
        <v>#DIV/0!</v>
      </c>
      <c r="AW150" s="211" t="e">
        <f>RANK(AV150, AV$147:AV$161)</f>
        <v>#DIV/0!</v>
      </c>
      <c r="AX150" s="501"/>
    </row>
    <row r="151" spans="2:50" ht="14.25" customHeight="1">
      <c r="B151" s="460"/>
      <c r="C151" s="209">
        <v>5</v>
      </c>
      <c r="D151" s="212"/>
      <c r="E151" s="209"/>
      <c r="F151" s="209"/>
      <c r="G151" s="214" t="e">
        <f t="shared" si="175"/>
        <v>#DIV/0!</v>
      </c>
      <c r="H151" s="501"/>
      <c r="I151" s="215" t="e">
        <f t="shared" si="183"/>
        <v>#DIV/0!</v>
      </c>
      <c r="J151" s="215" t="e">
        <f t="shared" si="183"/>
        <v>#DIV/0!</v>
      </c>
      <c r="K151" s="216" t="e">
        <f t="shared" si="183"/>
        <v>#DIV/0!</v>
      </c>
      <c r="L151" s="502"/>
      <c r="M151" s="215" t="e">
        <f>RANK(K151, K$147:$K$161)</f>
        <v>#DIV/0!</v>
      </c>
      <c r="N151" s="460"/>
      <c r="O151" s="460"/>
      <c r="P151" s="209"/>
      <c r="Q151" s="209"/>
      <c r="R151" s="214" t="e">
        <f t="shared" si="176"/>
        <v>#DIV/0!</v>
      </c>
      <c r="S151" s="211" t="e">
        <f t="shared" si="184"/>
        <v>#DIV/0!</v>
      </c>
      <c r="T151" s="501"/>
      <c r="U151" s="209"/>
      <c r="V151" s="209"/>
      <c r="W151" s="214" t="e">
        <f t="shared" si="177"/>
        <v>#DIV/0!</v>
      </c>
      <c r="X151" s="211" t="e">
        <f t="shared" si="185"/>
        <v>#DIV/0!</v>
      </c>
      <c r="Y151" s="501"/>
      <c r="Z151" s="209"/>
      <c r="AA151" s="209"/>
      <c r="AB151" s="214" t="e">
        <f t="shared" si="178"/>
        <v>#DIV/0!</v>
      </c>
      <c r="AC151" s="211" t="e">
        <f t="shared" si="186"/>
        <v>#DIV/0!</v>
      </c>
      <c r="AD151" s="501"/>
      <c r="AE151" s="209"/>
      <c r="AF151" s="209"/>
      <c r="AG151" s="214" t="e">
        <f t="shared" si="179"/>
        <v>#DIV/0!</v>
      </c>
      <c r="AH151" s="211" t="e">
        <f t="shared" si="187"/>
        <v>#DIV/0!</v>
      </c>
      <c r="AI151" s="501"/>
      <c r="AJ151" s="209"/>
      <c r="AK151" s="209"/>
      <c r="AL151" s="214" t="e">
        <f t="shared" si="180"/>
        <v>#DIV/0!</v>
      </c>
      <c r="AM151" s="211" t="e">
        <f t="shared" si="188"/>
        <v>#DIV/0!</v>
      </c>
      <c r="AN151" s="501"/>
      <c r="AO151" s="209"/>
      <c r="AP151" s="209"/>
      <c r="AQ151" s="214" t="e">
        <f t="shared" si="181"/>
        <v>#DIV/0!</v>
      </c>
      <c r="AR151" s="211" t="e">
        <f t="shared" si="189"/>
        <v>#DIV/0!</v>
      </c>
      <c r="AS151" s="501"/>
      <c r="AT151" s="209"/>
      <c r="AU151" s="209"/>
      <c r="AV151" s="214" t="e">
        <f t="shared" si="182"/>
        <v>#DIV/0!</v>
      </c>
      <c r="AW151" s="211" t="e">
        <f t="shared" si="190"/>
        <v>#DIV/0!</v>
      </c>
      <c r="AX151" s="501"/>
    </row>
    <row r="152" spans="2:50" ht="14.25" customHeight="1">
      <c r="B152" s="460"/>
      <c r="C152" s="209">
        <v>6</v>
      </c>
      <c r="D152" s="212"/>
      <c r="E152" s="209"/>
      <c r="F152" s="209"/>
      <c r="G152" s="214" t="e">
        <f t="shared" si="175"/>
        <v>#DIV/0!</v>
      </c>
      <c r="H152" s="501"/>
      <c r="I152" s="215" t="e">
        <f t="shared" si="183"/>
        <v>#DIV/0!</v>
      </c>
      <c r="J152" s="215" t="e">
        <f t="shared" si="183"/>
        <v>#DIV/0!</v>
      </c>
      <c r="K152" s="216" t="e">
        <f t="shared" si="183"/>
        <v>#DIV/0!</v>
      </c>
      <c r="L152" s="502"/>
      <c r="M152" s="215" t="e">
        <f>RANK(K152, K$147:$K$161)</f>
        <v>#DIV/0!</v>
      </c>
      <c r="N152" s="460"/>
      <c r="O152" s="460"/>
      <c r="P152" s="209"/>
      <c r="Q152" s="209"/>
      <c r="R152" s="214" t="e">
        <f t="shared" si="176"/>
        <v>#DIV/0!</v>
      </c>
      <c r="S152" s="211" t="e">
        <f t="shared" si="184"/>
        <v>#DIV/0!</v>
      </c>
      <c r="T152" s="501"/>
      <c r="U152" s="209"/>
      <c r="V152" s="209"/>
      <c r="W152" s="214" t="e">
        <f t="shared" si="177"/>
        <v>#DIV/0!</v>
      </c>
      <c r="X152" s="211" t="e">
        <f t="shared" si="185"/>
        <v>#DIV/0!</v>
      </c>
      <c r="Y152" s="501"/>
      <c r="Z152" s="209"/>
      <c r="AA152" s="209"/>
      <c r="AB152" s="214" t="e">
        <f t="shared" si="178"/>
        <v>#DIV/0!</v>
      </c>
      <c r="AC152" s="211" t="e">
        <f t="shared" si="186"/>
        <v>#DIV/0!</v>
      </c>
      <c r="AD152" s="501"/>
      <c r="AE152" s="209"/>
      <c r="AF152" s="209"/>
      <c r="AG152" s="214" t="e">
        <f t="shared" si="179"/>
        <v>#DIV/0!</v>
      </c>
      <c r="AH152" s="211" t="e">
        <f t="shared" si="187"/>
        <v>#DIV/0!</v>
      </c>
      <c r="AI152" s="501"/>
      <c r="AJ152" s="209"/>
      <c r="AK152" s="209"/>
      <c r="AL152" s="214" t="e">
        <f t="shared" si="180"/>
        <v>#DIV/0!</v>
      </c>
      <c r="AM152" s="211" t="e">
        <f t="shared" si="188"/>
        <v>#DIV/0!</v>
      </c>
      <c r="AN152" s="501"/>
      <c r="AO152" s="209"/>
      <c r="AP152" s="209"/>
      <c r="AQ152" s="214" t="e">
        <f t="shared" si="181"/>
        <v>#DIV/0!</v>
      </c>
      <c r="AR152" s="211" t="e">
        <f t="shared" si="189"/>
        <v>#DIV/0!</v>
      </c>
      <c r="AS152" s="501"/>
      <c r="AT152" s="209"/>
      <c r="AU152" s="209"/>
      <c r="AV152" s="214" t="e">
        <f t="shared" si="182"/>
        <v>#DIV/0!</v>
      </c>
      <c r="AW152" s="211" t="e">
        <f t="shared" si="190"/>
        <v>#DIV/0!</v>
      </c>
      <c r="AX152" s="501"/>
    </row>
    <row r="153" spans="2:50" ht="14.25" customHeight="1">
      <c r="B153" s="460"/>
      <c r="C153" s="209">
        <v>7</v>
      </c>
      <c r="D153" s="212"/>
      <c r="E153" s="209"/>
      <c r="F153" s="209"/>
      <c r="G153" s="214" t="e">
        <f t="shared" si="175"/>
        <v>#DIV/0!</v>
      </c>
      <c r="H153" s="501"/>
      <c r="I153" s="215" t="e">
        <f t="shared" si="183"/>
        <v>#DIV/0!</v>
      </c>
      <c r="J153" s="215" t="e">
        <f t="shared" si="183"/>
        <v>#DIV/0!</v>
      </c>
      <c r="K153" s="216" t="e">
        <f t="shared" si="183"/>
        <v>#DIV/0!</v>
      </c>
      <c r="L153" s="502"/>
      <c r="M153" s="215" t="e">
        <f>RANK(K153, K$147:$K$161)</f>
        <v>#DIV/0!</v>
      </c>
      <c r="N153" s="460"/>
      <c r="O153" s="460"/>
      <c r="P153" s="209"/>
      <c r="Q153" s="209"/>
      <c r="R153" s="214" t="e">
        <f t="shared" si="176"/>
        <v>#DIV/0!</v>
      </c>
      <c r="S153" s="211" t="e">
        <f t="shared" si="184"/>
        <v>#DIV/0!</v>
      </c>
      <c r="T153" s="501"/>
      <c r="U153" s="209"/>
      <c r="V153" s="209"/>
      <c r="W153" s="214" t="e">
        <f t="shared" si="177"/>
        <v>#DIV/0!</v>
      </c>
      <c r="X153" s="211" t="e">
        <f t="shared" si="185"/>
        <v>#DIV/0!</v>
      </c>
      <c r="Y153" s="501"/>
      <c r="Z153" s="209"/>
      <c r="AA153" s="209"/>
      <c r="AB153" s="214" t="e">
        <f t="shared" si="178"/>
        <v>#DIV/0!</v>
      </c>
      <c r="AC153" s="211" t="e">
        <f t="shared" si="186"/>
        <v>#DIV/0!</v>
      </c>
      <c r="AD153" s="501"/>
      <c r="AE153" s="209"/>
      <c r="AF153" s="209"/>
      <c r="AG153" s="214" t="e">
        <f t="shared" si="179"/>
        <v>#DIV/0!</v>
      </c>
      <c r="AH153" s="211" t="e">
        <f t="shared" si="187"/>
        <v>#DIV/0!</v>
      </c>
      <c r="AI153" s="501"/>
      <c r="AJ153" s="209"/>
      <c r="AK153" s="209"/>
      <c r="AL153" s="214" t="e">
        <f t="shared" si="180"/>
        <v>#DIV/0!</v>
      </c>
      <c r="AM153" s="211" t="e">
        <f t="shared" si="188"/>
        <v>#DIV/0!</v>
      </c>
      <c r="AN153" s="501"/>
      <c r="AO153" s="209"/>
      <c r="AP153" s="209"/>
      <c r="AQ153" s="214" t="e">
        <f t="shared" si="181"/>
        <v>#DIV/0!</v>
      </c>
      <c r="AR153" s="211" t="e">
        <f t="shared" si="189"/>
        <v>#DIV/0!</v>
      </c>
      <c r="AS153" s="501"/>
      <c r="AT153" s="209"/>
      <c r="AU153" s="209"/>
      <c r="AV153" s="214" t="e">
        <f t="shared" si="182"/>
        <v>#DIV/0!</v>
      </c>
      <c r="AW153" s="211" t="e">
        <f t="shared" si="190"/>
        <v>#DIV/0!</v>
      </c>
      <c r="AX153" s="501"/>
    </row>
    <row r="154" spans="2:50" ht="14.25" customHeight="1">
      <c r="B154" s="460"/>
      <c r="C154" s="209">
        <v>8</v>
      </c>
      <c r="D154" s="212"/>
      <c r="E154" s="209"/>
      <c r="F154" s="209"/>
      <c r="G154" s="214" t="e">
        <f t="shared" si="175"/>
        <v>#DIV/0!</v>
      </c>
      <c r="H154" s="501"/>
      <c r="I154" s="215" t="e">
        <f t="shared" si="183"/>
        <v>#DIV/0!</v>
      </c>
      <c r="J154" s="215" t="e">
        <f t="shared" si="183"/>
        <v>#DIV/0!</v>
      </c>
      <c r="K154" s="216" t="e">
        <f t="shared" si="183"/>
        <v>#DIV/0!</v>
      </c>
      <c r="L154" s="502"/>
      <c r="M154" s="215" t="e">
        <f>RANK(K154, K$147:$K$161)</f>
        <v>#DIV/0!</v>
      </c>
      <c r="N154" s="460"/>
      <c r="O154" s="460"/>
      <c r="P154" s="209"/>
      <c r="Q154" s="209"/>
      <c r="R154" s="214" t="e">
        <f t="shared" si="176"/>
        <v>#DIV/0!</v>
      </c>
      <c r="S154" s="211" t="e">
        <f t="shared" si="184"/>
        <v>#DIV/0!</v>
      </c>
      <c r="T154" s="501"/>
      <c r="U154" s="209"/>
      <c r="V154" s="209"/>
      <c r="W154" s="214" t="e">
        <f t="shared" si="177"/>
        <v>#DIV/0!</v>
      </c>
      <c r="X154" s="211" t="e">
        <f t="shared" si="185"/>
        <v>#DIV/0!</v>
      </c>
      <c r="Y154" s="501"/>
      <c r="Z154" s="209"/>
      <c r="AA154" s="209"/>
      <c r="AB154" s="214" t="e">
        <f t="shared" si="178"/>
        <v>#DIV/0!</v>
      </c>
      <c r="AC154" s="211" t="e">
        <f t="shared" si="186"/>
        <v>#DIV/0!</v>
      </c>
      <c r="AD154" s="501"/>
      <c r="AE154" s="209"/>
      <c r="AF154" s="209"/>
      <c r="AG154" s="214" t="e">
        <f t="shared" si="179"/>
        <v>#DIV/0!</v>
      </c>
      <c r="AH154" s="211" t="e">
        <f t="shared" si="187"/>
        <v>#DIV/0!</v>
      </c>
      <c r="AI154" s="501"/>
      <c r="AJ154" s="209"/>
      <c r="AK154" s="209"/>
      <c r="AL154" s="214" t="e">
        <f t="shared" si="180"/>
        <v>#DIV/0!</v>
      </c>
      <c r="AM154" s="211" t="e">
        <f t="shared" si="188"/>
        <v>#DIV/0!</v>
      </c>
      <c r="AN154" s="501"/>
      <c r="AO154" s="209"/>
      <c r="AP154" s="209"/>
      <c r="AQ154" s="214" t="e">
        <f t="shared" si="181"/>
        <v>#DIV/0!</v>
      </c>
      <c r="AR154" s="211" t="e">
        <f t="shared" si="189"/>
        <v>#DIV/0!</v>
      </c>
      <c r="AS154" s="501"/>
      <c r="AT154" s="209"/>
      <c r="AU154" s="209"/>
      <c r="AV154" s="214" t="e">
        <f t="shared" si="182"/>
        <v>#DIV/0!</v>
      </c>
      <c r="AW154" s="211" t="e">
        <f t="shared" si="190"/>
        <v>#DIV/0!</v>
      </c>
      <c r="AX154" s="501"/>
    </row>
    <row r="155" spans="2:50" ht="14.25" customHeight="1">
      <c r="B155" s="460"/>
      <c r="C155" s="209">
        <v>9</v>
      </c>
      <c r="D155" s="212"/>
      <c r="E155" s="209"/>
      <c r="F155" s="209"/>
      <c r="G155" s="214" t="e">
        <f t="shared" si="175"/>
        <v>#DIV/0!</v>
      </c>
      <c r="H155" s="501"/>
      <c r="I155" s="215" t="e">
        <f t="shared" si="183"/>
        <v>#DIV/0!</v>
      </c>
      <c r="J155" s="215" t="e">
        <f t="shared" si="183"/>
        <v>#DIV/0!</v>
      </c>
      <c r="K155" s="216" t="e">
        <f t="shared" si="183"/>
        <v>#DIV/0!</v>
      </c>
      <c r="L155" s="502"/>
      <c r="M155" s="215" t="e">
        <f>RANK(K155, K$147:$K$161)</f>
        <v>#DIV/0!</v>
      </c>
      <c r="N155" s="460"/>
      <c r="O155" s="460"/>
      <c r="P155" s="209"/>
      <c r="Q155" s="209"/>
      <c r="R155" s="214" t="e">
        <f t="shared" si="176"/>
        <v>#DIV/0!</v>
      </c>
      <c r="S155" s="211" t="e">
        <f t="shared" si="184"/>
        <v>#DIV/0!</v>
      </c>
      <c r="T155" s="501"/>
      <c r="U155" s="209"/>
      <c r="V155" s="209"/>
      <c r="W155" s="214" t="e">
        <f t="shared" si="177"/>
        <v>#DIV/0!</v>
      </c>
      <c r="X155" s="211" t="e">
        <f t="shared" si="185"/>
        <v>#DIV/0!</v>
      </c>
      <c r="Y155" s="501"/>
      <c r="Z155" s="209"/>
      <c r="AA155" s="209"/>
      <c r="AB155" s="214" t="e">
        <f t="shared" si="178"/>
        <v>#DIV/0!</v>
      </c>
      <c r="AC155" s="211" t="e">
        <f t="shared" si="186"/>
        <v>#DIV/0!</v>
      </c>
      <c r="AD155" s="501"/>
      <c r="AE155" s="209"/>
      <c r="AF155" s="209"/>
      <c r="AG155" s="214" t="e">
        <f t="shared" si="179"/>
        <v>#DIV/0!</v>
      </c>
      <c r="AH155" s="211" t="e">
        <f t="shared" si="187"/>
        <v>#DIV/0!</v>
      </c>
      <c r="AI155" s="501"/>
      <c r="AJ155" s="209"/>
      <c r="AK155" s="209"/>
      <c r="AL155" s="214" t="e">
        <f t="shared" si="180"/>
        <v>#DIV/0!</v>
      </c>
      <c r="AM155" s="211" t="e">
        <f t="shared" si="188"/>
        <v>#DIV/0!</v>
      </c>
      <c r="AN155" s="501"/>
      <c r="AO155" s="209"/>
      <c r="AP155" s="209"/>
      <c r="AQ155" s="214" t="e">
        <f t="shared" si="181"/>
        <v>#DIV/0!</v>
      </c>
      <c r="AR155" s="211" t="e">
        <f t="shared" si="189"/>
        <v>#DIV/0!</v>
      </c>
      <c r="AS155" s="501"/>
      <c r="AT155" s="209"/>
      <c r="AU155" s="209"/>
      <c r="AV155" s="214" t="e">
        <f t="shared" si="182"/>
        <v>#DIV/0!</v>
      </c>
      <c r="AW155" s="211" t="e">
        <f t="shared" si="190"/>
        <v>#DIV/0!</v>
      </c>
      <c r="AX155" s="501"/>
    </row>
    <row r="156" spans="2:50" ht="14.25" customHeight="1">
      <c r="B156" s="460"/>
      <c r="C156" s="209">
        <v>10</v>
      </c>
      <c r="D156" s="212"/>
      <c r="E156" s="209"/>
      <c r="F156" s="209"/>
      <c r="G156" s="214" t="e">
        <f t="shared" si="175"/>
        <v>#DIV/0!</v>
      </c>
      <c r="H156" s="501"/>
      <c r="I156" s="215" t="e">
        <f t="shared" si="183"/>
        <v>#DIV/0!</v>
      </c>
      <c r="J156" s="215" t="e">
        <f t="shared" si="183"/>
        <v>#DIV/0!</v>
      </c>
      <c r="K156" s="216" t="e">
        <f t="shared" si="183"/>
        <v>#DIV/0!</v>
      </c>
      <c r="L156" s="502"/>
      <c r="M156" s="215" t="e">
        <f>RANK(K156, K$147:$K$161)</f>
        <v>#DIV/0!</v>
      </c>
      <c r="N156" s="460"/>
      <c r="O156" s="460"/>
      <c r="P156" s="209"/>
      <c r="Q156" s="209"/>
      <c r="R156" s="214" t="e">
        <f t="shared" si="176"/>
        <v>#DIV/0!</v>
      </c>
      <c r="S156" s="211" t="e">
        <f t="shared" si="184"/>
        <v>#DIV/0!</v>
      </c>
      <c r="T156" s="501"/>
      <c r="U156" s="209"/>
      <c r="V156" s="209"/>
      <c r="W156" s="214" t="e">
        <f t="shared" si="177"/>
        <v>#DIV/0!</v>
      </c>
      <c r="X156" s="211" t="e">
        <f t="shared" si="185"/>
        <v>#DIV/0!</v>
      </c>
      <c r="Y156" s="501"/>
      <c r="Z156" s="209"/>
      <c r="AA156" s="209"/>
      <c r="AB156" s="214" t="e">
        <f t="shared" si="178"/>
        <v>#DIV/0!</v>
      </c>
      <c r="AC156" s="211" t="e">
        <f t="shared" si="186"/>
        <v>#DIV/0!</v>
      </c>
      <c r="AD156" s="501"/>
      <c r="AE156" s="209"/>
      <c r="AF156" s="209"/>
      <c r="AG156" s="214" t="e">
        <f t="shared" si="179"/>
        <v>#DIV/0!</v>
      </c>
      <c r="AH156" s="211" t="e">
        <f t="shared" si="187"/>
        <v>#DIV/0!</v>
      </c>
      <c r="AI156" s="501"/>
      <c r="AJ156" s="209"/>
      <c r="AK156" s="209"/>
      <c r="AL156" s="214" t="e">
        <f t="shared" si="180"/>
        <v>#DIV/0!</v>
      </c>
      <c r="AM156" s="211" t="e">
        <f t="shared" si="188"/>
        <v>#DIV/0!</v>
      </c>
      <c r="AN156" s="501"/>
      <c r="AO156" s="209"/>
      <c r="AP156" s="209"/>
      <c r="AQ156" s="214" t="e">
        <f t="shared" si="181"/>
        <v>#DIV/0!</v>
      </c>
      <c r="AR156" s="211" t="e">
        <f t="shared" si="189"/>
        <v>#DIV/0!</v>
      </c>
      <c r="AS156" s="501"/>
      <c r="AT156" s="209"/>
      <c r="AU156" s="209"/>
      <c r="AV156" s="214" t="e">
        <f t="shared" si="182"/>
        <v>#DIV/0!</v>
      </c>
      <c r="AW156" s="211" t="e">
        <f t="shared" si="190"/>
        <v>#DIV/0!</v>
      </c>
      <c r="AX156" s="501"/>
    </row>
    <row r="157" spans="2:50" ht="14.25" customHeight="1">
      <c r="B157" s="460"/>
      <c r="C157" s="209">
        <v>11</v>
      </c>
      <c r="D157" s="212"/>
      <c r="E157" s="209"/>
      <c r="F157" s="209"/>
      <c r="G157" s="214" t="e">
        <f t="shared" si="175"/>
        <v>#DIV/0!</v>
      </c>
      <c r="H157" s="501"/>
      <c r="I157" s="215" t="e">
        <f t="shared" si="183"/>
        <v>#DIV/0!</v>
      </c>
      <c r="J157" s="215" t="e">
        <f t="shared" si="183"/>
        <v>#DIV/0!</v>
      </c>
      <c r="K157" s="216" t="e">
        <f t="shared" si="183"/>
        <v>#DIV/0!</v>
      </c>
      <c r="L157" s="502"/>
      <c r="M157" s="215" t="e">
        <f>RANK(K157, K$147:$K$161)</f>
        <v>#DIV/0!</v>
      </c>
      <c r="N157" s="460"/>
      <c r="O157" s="460"/>
      <c r="P157" s="209"/>
      <c r="Q157" s="209"/>
      <c r="R157" s="214" t="e">
        <f t="shared" si="176"/>
        <v>#DIV/0!</v>
      </c>
      <c r="S157" s="211" t="e">
        <f t="shared" si="184"/>
        <v>#DIV/0!</v>
      </c>
      <c r="T157" s="501"/>
      <c r="U157" s="209"/>
      <c r="V157" s="209"/>
      <c r="W157" s="214" t="e">
        <f t="shared" si="177"/>
        <v>#DIV/0!</v>
      </c>
      <c r="X157" s="211" t="e">
        <f t="shared" si="185"/>
        <v>#DIV/0!</v>
      </c>
      <c r="Y157" s="501"/>
      <c r="Z157" s="209"/>
      <c r="AA157" s="209"/>
      <c r="AB157" s="214" t="e">
        <f t="shared" si="178"/>
        <v>#DIV/0!</v>
      </c>
      <c r="AC157" s="211" t="e">
        <f t="shared" si="186"/>
        <v>#DIV/0!</v>
      </c>
      <c r="AD157" s="501"/>
      <c r="AE157" s="209"/>
      <c r="AF157" s="209"/>
      <c r="AG157" s="214" t="e">
        <f t="shared" si="179"/>
        <v>#DIV/0!</v>
      </c>
      <c r="AH157" s="211" t="e">
        <f t="shared" si="187"/>
        <v>#DIV/0!</v>
      </c>
      <c r="AI157" s="501"/>
      <c r="AJ157" s="209"/>
      <c r="AK157" s="209"/>
      <c r="AL157" s="214" t="e">
        <f t="shared" si="180"/>
        <v>#DIV/0!</v>
      </c>
      <c r="AM157" s="211" t="e">
        <f t="shared" si="188"/>
        <v>#DIV/0!</v>
      </c>
      <c r="AN157" s="501"/>
      <c r="AO157" s="209"/>
      <c r="AP157" s="209"/>
      <c r="AQ157" s="214" t="e">
        <f t="shared" si="181"/>
        <v>#DIV/0!</v>
      </c>
      <c r="AR157" s="211" t="e">
        <f t="shared" si="189"/>
        <v>#DIV/0!</v>
      </c>
      <c r="AS157" s="501"/>
      <c r="AT157" s="209"/>
      <c r="AU157" s="209"/>
      <c r="AV157" s="214" t="e">
        <f t="shared" si="182"/>
        <v>#DIV/0!</v>
      </c>
      <c r="AW157" s="211" t="e">
        <f t="shared" si="190"/>
        <v>#DIV/0!</v>
      </c>
      <c r="AX157" s="501"/>
    </row>
    <row r="158" spans="2:50" ht="14.25" customHeight="1">
      <c r="B158" s="460"/>
      <c r="C158" s="209">
        <v>12</v>
      </c>
      <c r="D158" s="212"/>
      <c r="E158" s="209"/>
      <c r="F158" s="209"/>
      <c r="G158" s="214" t="e">
        <f t="shared" si="175"/>
        <v>#DIV/0!</v>
      </c>
      <c r="H158" s="501"/>
      <c r="I158" s="215" t="e">
        <f t="shared" si="183"/>
        <v>#DIV/0!</v>
      </c>
      <c r="J158" s="215" t="e">
        <f t="shared" si="183"/>
        <v>#DIV/0!</v>
      </c>
      <c r="K158" s="216" t="e">
        <f t="shared" si="183"/>
        <v>#DIV/0!</v>
      </c>
      <c r="L158" s="502"/>
      <c r="M158" s="215" t="e">
        <f>RANK(K158, K$147:$K$161)</f>
        <v>#DIV/0!</v>
      </c>
      <c r="N158" s="460"/>
      <c r="O158" s="460"/>
      <c r="P158" s="209"/>
      <c r="Q158" s="209"/>
      <c r="R158" s="214" t="e">
        <f t="shared" si="176"/>
        <v>#DIV/0!</v>
      </c>
      <c r="S158" s="211" t="e">
        <f t="shared" si="184"/>
        <v>#DIV/0!</v>
      </c>
      <c r="T158" s="501"/>
      <c r="U158" s="209"/>
      <c r="V158" s="209"/>
      <c r="W158" s="214" t="e">
        <f t="shared" si="177"/>
        <v>#DIV/0!</v>
      </c>
      <c r="X158" s="211" t="e">
        <f t="shared" si="185"/>
        <v>#DIV/0!</v>
      </c>
      <c r="Y158" s="501"/>
      <c r="Z158" s="209"/>
      <c r="AA158" s="209"/>
      <c r="AB158" s="214" t="e">
        <f t="shared" si="178"/>
        <v>#DIV/0!</v>
      </c>
      <c r="AC158" s="211" t="e">
        <f t="shared" si="186"/>
        <v>#DIV/0!</v>
      </c>
      <c r="AD158" s="501"/>
      <c r="AE158" s="209"/>
      <c r="AF158" s="209"/>
      <c r="AG158" s="214" t="e">
        <f t="shared" si="179"/>
        <v>#DIV/0!</v>
      </c>
      <c r="AH158" s="211" t="e">
        <f t="shared" si="187"/>
        <v>#DIV/0!</v>
      </c>
      <c r="AI158" s="501"/>
      <c r="AJ158" s="209"/>
      <c r="AK158" s="209"/>
      <c r="AL158" s="214" t="e">
        <f t="shared" si="180"/>
        <v>#DIV/0!</v>
      </c>
      <c r="AM158" s="211" t="e">
        <f t="shared" si="188"/>
        <v>#DIV/0!</v>
      </c>
      <c r="AN158" s="501"/>
      <c r="AO158" s="209"/>
      <c r="AP158" s="209"/>
      <c r="AQ158" s="214" t="e">
        <f t="shared" si="181"/>
        <v>#DIV/0!</v>
      </c>
      <c r="AR158" s="211" t="e">
        <f t="shared" si="189"/>
        <v>#DIV/0!</v>
      </c>
      <c r="AS158" s="501"/>
      <c r="AT158" s="209"/>
      <c r="AU158" s="209"/>
      <c r="AV158" s="214" t="e">
        <f t="shared" si="182"/>
        <v>#DIV/0!</v>
      </c>
      <c r="AW158" s="211" t="e">
        <f t="shared" si="190"/>
        <v>#DIV/0!</v>
      </c>
      <c r="AX158" s="501"/>
    </row>
    <row r="159" spans="2:50" ht="14.25" customHeight="1">
      <c r="B159" s="460"/>
      <c r="C159" s="209">
        <v>13</v>
      </c>
      <c r="D159" s="212"/>
      <c r="E159" s="209"/>
      <c r="F159" s="209"/>
      <c r="G159" s="214" t="e">
        <f t="shared" si="175"/>
        <v>#DIV/0!</v>
      </c>
      <c r="H159" s="501"/>
      <c r="I159" s="215" t="e">
        <f t="shared" si="183"/>
        <v>#DIV/0!</v>
      </c>
      <c r="J159" s="215" t="e">
        <f t="shared" si="183"/>
        <v>#DIV/0!</v>
      </c>
      <c r="K159" s="216" t="e">
        <f t="shared" si="183"/>
        <v>#DIV/0!</v>
      </c>
      <c r="L159" s="502"/>
      <c r="M159" s="215" t="e">
        <f>RANK(K159, K$147:$K$161)</f>
        <v>#DIV/0!</v>
      </c>
      <c r="N159" s="460"/>
      <c r="O159" s="460"/>
      <c r="P159" s="209"/>
      <c r="Q159" s="209"/>
      <c r="R159" s="214" t="e">
        <f t="shared" si="176"/>
        <v>#DIV/0!</v>
      </c>
      <c r="S159" s="211" t="e">
        <f t="shared" si="184"/>
        <v>#DIV/0!</v>
      </c>
      <c r="T159" s="501"/>
      <c r="U159" s="209"/>
      <c r="V159" s="209"/>
      <c r="W159" s="214" t="e">
        <f t="shared" si="177"/>
        <v>#DIV/0!</v>
      </c>
      <c r="X159" s="211" t="e">
        <f t="shared" si="185"/>
        <v>#DIV/0!</v>
      </c>
      <c r="Y159" s="501"/>
      <c r="Z159" s="209"/>
      <c r="AA159" s="209"/>
      <c r="AB159" s="214" t="e">
        <f t="shared" si="178"/>
        <v>#DIV/0!</v>
      </c>
      <c r="AC159" s="211" t="e">
        <f t="shared" si="186"/>
        <v>#DIV/0!</v>
      </c>
      <c r="AD159" s="501"/>
      <c r="AE159" s="209"/>
      <c r="AF159" s="209"/>
      <c r="AG159" s="214" t="e">
        <f t="shared" si="179"/>
        <v>#DIV/0!</v>
      </c>
      <c r="AH159" s="211" t="e">
        <f t="shared" si="187"/>
        <v>#DIV/0!</v>
      </c>
      <c r="AI159" s="501"/>
      <c r="AJ159" s="209"/>
      <c r="AK159" s="209"/>
      <c r="AL159" s="214" t="e">
        <f t="shared" si="180"/>
        <v>#DIV/0!</v>
      </c>
      <c r="AM159" s="211" t="e">
        <f t="shared" si="188"/>
        <v>#DIV/0!</v>
      </c>
      <c r="AN159" s="501"/>
      <c r="AO159" s="209"/>
      <c r="AP159" s="209"/>
      <c r="AQ159" s="214" t="e">
        <f t="shared" si="181"/>
        <v>#DIV/0!</v>
      </c>
      <c r="AR159" s="211" t="e">
        <f t="shared" si="189"/>
        <v>#DIV/0!</v>
      </c>
      <c r="AS159" s="501"/>
      <c r="AT159" s="209"/>
      <c r="AU159" s="209"/>
      <c r="AV159" s="214" t="e">
        <f t="shared" si="182"/>
        <v>#DIV/0!</v>
      </c>
      <c r="AW159" s="211" t="e">
        <f t="shared" si="190"/>
        <v>#DIV/0!</v>
      </c>
      <c r="AX159" s="501"/>
    </row>
    <row r="160" spans="2:50" ht="14.25" customHeight="1">
      <c r="B160" s="460"/>
      <c r="C160" s="209">
        <v>14</v>
      </c>
      <c r="D160" s="212"/>
      <c r="E160" s="209"/>
      <c r="F160" s="209"/>
      <c r="G160" s="214" t="e">
        <f t="shared" si="175"/>
        <v>#DIV/0!</v>
      </c>
      <c r="H160" s="501"/>
      <c r="I160" s="215" t="e">
        <f t="shared" si="183"/>
        <v>#DIV/0!</v>
      </c>
      <c r="J160" s="215" t="e">
        <f t="shared" si="183"/>
        <v>#DIV/0!</v>
      </c>
      <c r="K160" s="216" t="e">
        <f t="shared" si="183"/>
        <v>#DIV/0!</v>
      </c>
      <c r="L160" s="502"/>
      <c r="M160" s="215" t="e">
        <f>RANK(K160, K$147:$K$161)</f>
        <v>#DIV/0!</v>
      </c>
      <c r="N160" s="460"/>
      <c r="O160" s="460"/>
      <c r="P160" s="209"/>
      <c r="Q160" s="209"/>
      <c r="R160" s="214" t="e">
        <f t="shared" si="176"/>
        <v>#DIV/0!</v>
      </c>
      <c r="S160" s="211" t="e">
        <f t="shared" si="184"/>
        <v>#DIV/0!</v>
      </c>
      <c r="T160" s="501"/>
      <c r="U160" s="209"/>
      <c r="V160" s="209"/>
      <c r="W160" s="214" t="e">
        <f t="shared" si="177"/>
        <v>#DIV/0!</v>
      </c>
      <c r="X160" s="211" t="e">
        <f t="shared" si="185"/>
        <v>#DIV/0!</v>
      </c>
      <c r="Y160" s="501"/>
      <c r="Z160" s="209"/>
      <c r="AA160" s="209"/>
      <c r="AB160" s="214" t="e">
        <f t="shared" si="178"/>
        <v>#DIV/0!</v>
      </c>
      <c r="AC160" s="211" t="e">
        <f t="shared" si="186"/>
        <v>#DIV/0!</v>
      </c>
      <c r="AD160" s="501"/>
      <c r="AE160" s="209"/>
      <c r="AF160" s="209"/>
      <c r="AG160" s="214" t="e">
        <f t="shared" si="179"/>
        <v>#DIV/0!</v>
      </c>
      <c r="AH160" s="211" t="e">
        <f t="shared" si="187"/>
        <v>#DIV/0!</v>
      </c>
      <c r="AI160" s="501"/>
      <c r="AJ160" s="209"/>
      <c r="AK160" s="209"/>
      <c r="AL160" s="214" t="e">
        <f t="shared" si="180"/>
        <v>#DIV/0!</v>
      </c>
      <c r="AM160" s="211" t="e">
        <f t="shared" si="188"/>
        <v>#DIV/0!</v>
      </c>
      <c r="AN160" s="501"/>
      <c r="AO160" s="209"/>
      <c r="AP160" s="209"/>
      <c r="AQ160" s="214" t="e">
        <f t="shared" si="181"/>
        <v>#DIV/0!</v>
      </c>
      <c r="AR160" s="211" t="e">
        <f t="shared" si="189"/>
        <v>#DIV/0!</v>
      </c>
      <c r="AS160" s="501"/>
      <c r="AT160" s="209"/>
      <c r="AU160" s="209"/>
      <c r="AV160" s="214" t="e">
        <f t="shared" si="182"/>
        <v>#DIV/0!</v>
      </c>
      <c r="AW160" s="211" t="e">
        <f t="shared" si="190"/>
        <v>#DIV/0!</v>
      </c>
      <c r="AX160" s="501"/>
    </row>
    <row r="161" spans="2:50" ht="14.25" customHeight="1">
      <c r="B161" s="460"/>
      <c r="C161" s="209">
        <v>15</v>
      </c>
      <c r="D161" s="212"/>
      <c r="E161" s="209"/>
      <c r="F161" s="209"/>
      <c r="G161" s="214" t="e">
        <f t="shared" si="175"/>
        <v>#DIV/0!</v>
      </c>
      <c r="H161" s="501"/>
      <c r="I161" s="215" t="e">
        <f t="shared" si="183"/>
        <v>#DIV/0!</v>
      </c>
      <c r="J161" s="215" t="e">
        <f t="shared" si="183"/>
        <v>#DIV/0!</v>
      </c>
      <c r="K161" s="216" t="e">
        <f t="shared" si="183"/>
        <v>#DIV/0!</v>
      </c>
      <c r="L161" s="502"/>
      <c r="M161" s="215" t="e">
        <f>RANK(K161, K$147:$K$161)</f>
        <v>#DIV/0!</v>
      </c>
      <c r="N161" s="460"/>
      <c r="O161" s="460"/>
      <c r="P161" s="209"/>
      <c r="Q161" s="213"/>
      <c r="R161" s="214" t="e">
        <f>Q161/P161</f>
        <v>#DIV/0!</v>
      </c>
      <c r="S161" s="211" t="e">
        <f t="shared" si="184"/>
        <v>#DIV/0!</v>
      </c>
      <c r="T161" s="501"/>
      <c r="U161" s="209"/>
      <c r="V161" s="209"/>
      <c r="W161" s="214" t="e">
        <f>V161/U161</f>
        <v>#DIV/0!</v>
      </c>
      <c r="X161" s="211" t="e">
        <f t="shared" si="185"/>
        <v>#DIV/0!</v>
      </c>
      <c r="Y161" s="501"/>
      <c r="Z161" s="209"/>
      <c r="AA161" s="209"/>
      <c r="AB161" s="214" t="e">
        <f>AA161/Z161</f>
        <v>#DIV/0!</v>
      </c>
      <c r="AC161" s="211" t="e">
        <f t="shared" si="186"/>
        <v>#DIV/0!</v>
      </c>
      <c r="AD161" s="501"/>
      <c r="AE161" s="209"/>
      <c r="AF161" s="209"/>
      <c r="AG161" s="214" t="e">
        <f>AF161/AE161</f>
        <v>#DIV/0!</v>
      </c>
      <c r="AH161" s="211" t="e">
        <f t="shared" si="187"/>
        <v>#DIV/0!</v>
      </c>
      <c r="AI161" s="501"/>
      <c r="AJ161" s="209"/>
      <c r="AK161" s="209"/>
      <c r="AL161" s="214" t="e">
        <f>AK161/AJ161</f>
        <v>#DIV/0!</v>
      </c>
      <c r="AM161" s="211" t="e">
        <f t="shared" si="188"/>
        <v>#DIV/0!</v>
      </c>
      <c r="AN161" s="501"/>
      <c r="AO161" s="209"/>
      <c r="AP161" s="209"/>
      <c r="AQ161" s="214" t="e">
        <f>AP161/AO161</f>
        <v>#DIV/0!</v>
      </c>
      <c r="AR161" s="211" t="e">
        <f t="shared" si="189"/>
        <v>#DIV/0!</v>
      </c>
      <c r="AS161" s="501"/>
      <c r="AT161" s="209"/>
      <c r="AU161" s="209"/>
      <c r="AV161" s="214" t="e">
        <f>AU161/AT161</f>
        <v>#DIV/0!</v>
      </c>
      <c r="AW161" s="211" t="e">
        <f t="shared" si="190"/>
        <v>#DIV/0!</v>
      </c>
      <c r="AX161" s="501"/>
    </row>
    <row r="162" spans="2:50" ht="14.25" customHeight="1" collapsed="1">
      <c r="B162" s="503" t="s">
        <v>210</v>
      </c>
      <c r="C162" s="503"/>
      <c r="D162" s="503"/>
      <c r="E162" s="503"/>
      <c r="F162" s="503"/>
      <c r="G162" s="503"/>
      <c r="H162" s="503"/>
      <c r="I162" s="503"/>
      <c r="J162" s="503"/>
      <c r="K162" s="503"/>
      <c r="L162" s="503"/>
      <c r="M162" s="504"/>
      <c r="N162" s="521" t="s">
        <v>128</v>
      </c>
      <c r="O162" s="521" t="s">
        <v>77</v>
      </c>
      <c r="P162" s="559">
        <f>AT142+1</f>
        <v>45923</v>
      </c>
      <c r="Q162" s="560"/>
      <c r="R162" s="560"/>
      <c r="S162" s="560"/>
      <c r="T162" s="560"/>
      <c r="U162" s="561">
        <f>P162+1</f>
        <v>45924</v>
      </c>
      <c r="V162" s="562"/>
      <c r="W162" s="562"/>
      <c r="X162" s="562"/>
      <c r="Y162" s="562"/>
      <c r="Z162" s="559">
        <f t="shared" ref="Z162" si="191">U162+1</f>
        <v>45925</v>
      </c>
      <c r="AA162" s="560"/>
      <c r="AB162" s="560"/>
      <c r="AC162" s="560"/>
      <c r="AD162" s="560"/>
      <c r="AE162" s="561">
        <f t="shared" ref="AE162" si="192">Z162+1</f>
        <v>45926</v>
      </c>
      <c r="AF162" s="562"/>
      <c r="AG162" s="562"/>
      <c r="AH162" s="562"/>
      <c r="AI162" s="562"/>
      <c r="AJ162" s="563">
        <f t="shared" ref="AJ162" si="193">AE162+1</f>
        <v>45927</v>
      </c>
      <c r="AK162" s="564"/>
      <c r="AL162" s="564"/>
      <c r="AM162" s="564"/>
      <c r="AN162" s="565"/>
      <c r="AO162" s="561">
        <f t="shared" ref="AO162" si="194">AJ162+1</f>
        <v>45928</v>
      </c>
      <c r="AP162" s="562"/>
      <c r="AQ162" s="562"/>
      <c r="AR162" s="562"/>
      <c r="AS162" s="562"/>
      <c r="AT162" s="563">
        <f t="shared" ref="AT162" si="195">AO162+1</f>
        <v>45929</v>
      </c>
      <c r="AU162" s="564"/>
      <c r="AV162" s="564"/>
      <c r="AW162" s="564"/>
      <c r="AX162" s="565"/>
    </row>
    <row r="163" spans="2:50" ht="14.25" customHeight="1">
      <c r="B163" s="505"/>
      <c r="C163" s="505"/>
      <c r="D163" s="505"/>
      <c r="E163" s="505"/>
      <c r="F163" s="505"/>
      <c r="G163" s="505"/>
      <c r="H163" s="505"/>
      <c r="I163" s="505"/>
      <c r="J163" s="505"/>
      <c r="K163" s="505"/>
      <c r="L163" s="505"/>
      <c r="M163" s="506"/>
      <c r="N163" s="523"/>
      <c r="O163" s="523"/>
      <c r="P163" s="566">
        <f>P162</f>
        <v>45923</v>
      </c>
      <c r="Q163" s="566"/>
      <c r="R163" s="566"/>
      <c r="S163" s="566"/>
      <c r="T163" s="566"/>
      <c r="U163" s="567">
        <f>U162</f>
        <v>45924</v>
      </c>
      <c r="V163" s="567"/>
      <c r="W163" s="567"/>
      <c r="X163" s="567"/>
      <c r="Y163" s="567"/>
      <c r="Z163" s="566">
        <f t="shared" ref="Z163" si="196">Z162</f>
        <v>45925</v>
      </c>
      <c r="AA163" s="566"/>
      <c r="AB163" s="566"/>
      <c r="AC163" s="566"/>
      <c r="AD163" s="566"/>
      <c r="AE163" s="567">
        <f t="shared" ref="AE163" si="197">AE162</f>
        <v>45926</v>
      </c>
      <c r="AF163" s="567"/>
      <c r="AG163" s="567"/>
      <c r="AH163" s="567"/>
      <c r="AI163" s="567"/>
      <c r="AJ163" s="568">
        <f t="shared" ref="AJ163" si="198">AJ162</f>
        <v>45927</v>
      </c>
      <c r="AK163" s="569"/>
      <c r="AL163" s="569"/>
      <c r="AM163" s="569"/>
      <c r="AN163" s="570"/>
      <c r="AO163" s="567">
        <f t="shared" ref="AO163" si="199">AO162</f>
        <v>45928</v>
      </c>
      <c r="AP163" s="567"/>
      <c r="AQ163" s="567"/>
      <c r="AR163" s="567"/>
      <c r="AS163" s="567"/>
      <c r="AT163" s="568">
        <f t="shared" ref="AT163" si="200">AT162</f>
        <v>45929</v>
      </c>
      <c r="AU163" s="569"/>
      <c r="AV163" s="569"/>
      <c r="AW163" s="569"/>
      <c r="AX163" s="570"/>
    </row>
    <row r="164" spans="2:50" ht="14.25" customHeight="1">
      <c r="B164" s="460" t="s">
        <v>129</v>
      </c>
      <c r="C164" s="460" t="s">
        <v>130</v>
      </c>
      <c r="D164" s="460"/>
      <c r="E164" s="460" t="s">
        <v>131</v>
      </c>
      <c r="F164" s="460"/>
      <c r="G164" s="460"/>
      <c r="H164" s="460" t="s">
        <v>132</v>
      </c>
      <c r="I164" s="499" t="s">
        <v>133</v>
      </c>
      <c r="J164" s="499"/>
      <c r="K164" s="499"/>
      <c r="L164" s="499" t="s">
        <v>132</v>
      </c>
      <c r="M164" s="499" t="s">
        <v>134</v>
      </c>
      <c r="N164" s="460"/>
      <c r="O164" s="460" t="s">
        <v>135</v>
      </c>
      <c r="P164" s="460" t="s">
        <v>136</v>
      </c>
      <c r="Q164" s="460"/>
      <c r="R164" s="460"/>
      <c r="S164" s="460"/>
      <c r="T164" s="460" t="s">
        <v>132</v>
      </c>
      <c r="U164" s="460" t="s">
        <v>136</v>
      </c>
      <c r="V164" s="460"/>
      <c r="W164" s="460"/>
      <c r="X164" s="460"/>
      <c r="Y164" s="460" t="s">
        <v>132</v>
      </c>
      <c r="Z164" s="460" t="s">
        <v>136</v>
      </c>
      <c r="AA164" s="460"/>
      <c r="AB164" s="460"/>
      <c r="AC164" s="460"/>
      <c r="AD164" s="460" t="s">
        <v>132</v>
      </c>
      <c r="AE164" s="460" t="s">
        <v>136</v>
      </c>
      <c r="AF164" s="460"/>
      <c r="AG164" s="460"/>
      <c r="AH164" s="460"/>
      <c r="AI164" s="460" t="s">
        <v>132</v>
      </c>
      <c r="AJ164" s="460" t="s">
        <v>136</v>
      </c>
      <c r="AK164" s="460"/>
      <c r="AL164" s="460"/>
      <c r="AM164" s="460"/>
      <c r="AN164" s="460" t="s">
        <v>132</v>
      </c>
      <c r="AO164" s="460" t="s">
        <v>136</v>
      </c>
      <c r="AP164" s="460"/>
      <c r="AQ164" s="460"/>
      <c r="AR164" s="460"/>
      <c r="AS164" s="460" t="s">
        <v>132</v>
      </c>
      <c r="AT164" s="460" t="s">
        <v>136</v>
      </c>
      <c r="AU164" s="460"/>
      <c r="AV164" s="460"/>
      <c r="AW164" s="460"/>
      <c r="AX164" s="460" t="s">
        <v>132</v>
      </c>
    </row>
    <row r="165" spans="2:50" ht="14.25" customHeight="1">
      <c r="B165" s="460"/>
      <c r="C165" s="460"/>
      <c r="D165" s="460"/>
      <c r="E165" s="460" t="s">
        <v>137</v>
      </c>
      <c r="F165" s="460"/>
      <c r="G165" s="460"/>
      <c r="H165" s="460"/>
      <c r="I165" s="499" t="s">
        <v>137</v>
      </c>
      <c r="J165" s="499"/>
      <c r="K165" s="499"/>
      <c r="L165" s="499"/>
      <c r="M165" s="499"/>
      <c r="N165" s="460"/>
      <c r="O165" s="460"/>
      <c r="P165" s="460" t="s">
        <v>138</v>
      </c>
      <c r="Q165" s="460"/>
      <c r="R165" s="460"/>
      <c r="S165" s="460"/>
      <c r="T165" s="460"/>
      <c r="U165" s="460" t="s">
        <v>138</v>
      </c>
      <c r="V165" s="460"/>
      <c r="W165" s="460"/>
      <c r="X165" s="460"/>
      <c r="Y165" s="460"/>
      <c r="Z165" s="460" t="s">
        <v>138</v>
      </c>
      <c r="AA165" s="460"/>
      <c r="AB165" s="460"/>
      <c r="AC165" s="460"/>
      <c r="AD165" s="460"/>
      <c r="AE165" s="460" t="s">
        <v>138</v>
      </c>
      <c r="AF165" s="460"/>
      <c r="AG165" s="460"/>
      <c r="AH165" s="460"/>
      <c r="AI165" s="460"/>
      <c r="AJ165" s="460" t="s">
        <v>138</v>
      </c>
      <c r="AK165" s="460"/>
      <c r="AL165" s="460"/>
      <c r="AM165" s="460"/>
      <c r="AN165" s="460"/>
      <c r="AO165" s="460" t="s">
        <v>138</v>
      </c>
      <c r="AP165" s="460"/>
      <c r="AQ165" s="460"/>
      <c r="AR165" s="460"/>
      <c r="AS165" s="460"/>
      <c r="AT165" s="460" t="s">
        <v>138</v>
      </c>
      <c r="AU165" s="460"/>
      <c r="AV165" s="460"/>
      <c r="AW165" s="460"/>
      <c r="AX165" s="460"/>
    </row>
    <row r="166" spans="2:50" ht="14.25" customHeight="1">
      <c r="B166" s="460"/>
      <c r="C166" s="460"/>
      <c r="D166" s="460"/>
      <c r="E166" s="209" t="s">
        <v>139</v>
      </c>
      <c r="F166" s="209" t="s">
        <v>140</v>
      </c>
      <c r="G166" s="209" t="s">
        <v>141</v>
      </c>
      <c r="H166" s="460"/>
      <c r="I166" s="210" t="s">
        <v>139</v>
      </c>
      <c r="J166" s="210" t="s">
        <v>140</v>
      </c>
      <c r="K166" s="210" t="s">
        <v>141</v>
      </c>
      <c r="L166" s="499"/>
      <c r="M166" s="499"/>
      <c r="N166" s="460"/>
      <c r="O166" s="460"/>
      <c r="P166" s="209" t="s">
        <v>139</v>
      </c>
      <c r="Q166" s="209" t="s">
        <v>140</v>
      </c>
      <c r="R166" s="209" t="s">
        <v>141</v>
      </c>
      <c r="S166" s="211" t="s">
        <v>134</v>
      </c>
      <c r="T166" s="460"/>
      <c r="U166" s="209" t="s">
        <v>139</v>
      </c>
      <c r="V166" s="209" t="s">
        <v>140</v>
      </c>
      <c r="W166" s="209" t="s">
        <v>141</v>
      </c>
      <c r="X166" s="211" t="s">
        <v>134</v>
      </c>
      <c r="Y166" s="460"/>
      <c r="Z166" s="209" t="s">
        <v>139</v>
      </c>
      <c r="AA166" s="209" t="s">
        <v>140</v>
      </c>
      <c r="AB166" s="209" t="s">
        <v>141</v>
      </c>
      <c r="AC166" s="211" t="s">
        <v>134</v>
      </c>
      <c r="AD166" s="460"/>
      <c r="AE166" s="209" t="s">
        <v>139</v>
      </c>
      <c r="AF166" s="209" t="s">
        <v>140</v>
      </c>
      <c r="AG166" s="209" t="s">
        <v>141</v>
      </c>
      <c r="AH166" s="211" t="s">
        <v>134</v>
      </c>
      <c r="AI166" s="460"/>
      <c r="AJ166" s="209" t="s">
        <v>139</v>
      </c>
      <c r="AK166" s="209" t="s">
        <v>140</v>
      </c>
      <c r="AL166" s="209" t="s">
        <v>141</v>
      </c>
      <c r="AM166" s="211" t="s">
        <v>134</v>
      </c>
      <c r="AN166" s="460"/>
      <c r="AO166" s="209" t="s">
        <v>139</v>
      </c>
      <c r="AP166" s="209" t="s">
        <v>140</v>
      </c>
      <c r="AQ166" s="209" t="s">
        <v>141</v>
      </c>
      <c r="AR166" s="211" t="s">
        <v>134</v>
      </c>
      <c r="AS166" s="460"/>
      <c r="AT166" s="209" t="s">
        <v>139</v>
      </c>
      <c r="AU166" s="209" t="s">
        <v>140</v>
      </c>
      <c r="AV166" s="209" t="s">
        <v>141</v>
      </c>
      <c r="AW166" s="211" t="s">
        <v>134</v>
      </c>
      <c r="AX166" s="460"/>
    </row>
    <row r="167" spans="2:50" ht="14.25" customHeight="1">
      <c r="B167" s="460" t="s">
        <v>116</v>
      </c>
      <c r="C167" s="209">
        <v>1</v>
      </c>
      <c r="D167" s="212"/>
      <c r="E167" s="209"/>
      <c r="F167" s="209"/>
      <c r="G167" s="214" t="e">
        <f t="shared" ref="G167:G181" si="201">F167/E167</f>
        <v>#DIV/0!</v>
      </c>
      <c r="H167" s="501" t="e">
        <f>AVERAGE(F167:F181)</f>
        <v>#DIV/0!</v>
      </c>
      <c r="I167" s="215" t="e">
        <f>AVERAGE(P167,U167,Z167,AE167,AJ167,AO167,AT167)</f>
        <v>#DIV/0!</v>
      </c>
      <c r="J167" s="215" t="e">
        <f>AVERAGE(Q167,V167,AA167,AF167,AK167,AP167,AU167)</f>
        <v>#DIV/0!</v>
      </c>
      <c r="K167" s="216" t="e">
        <f>AVERAGE(R167,W167,AB167,AG167,AL167,AQ167,AV167)</f>
        <v>#DIV/0!</v>
      </c>
      <c r="L167" s="502" t="str">
        <f>IFERROR(AVERAGE(K167:K181),"-")</f>
        <v>-</v>
      </c>
      <c r="M167" s="215" t="e">
        <f>RANK(K167, K$167:$K$181)</f>
        <v>#DIV/0!</v>
      </c>
      <c r="N167" s="460"/>
      <c r="O167" s="460"/>
      <c r="P167" s="209"/>
      <c r="Q167" s="209"/>
      <c r="R167" s="214" t="e">
        <f t="shared" ref="R167:R180" si="202">Q167/P167</f>
        <v>#DIV/0!</v>
      </c>
      <c r="S167" s="211" t="e">
        <f>RANK(R167, R$167:R$181)</f>
        <v>#DIV/0!</v>
      </c>
      <c r="T167" s="501" t="e">
        <f>AVERAGE(R167:R181)</f>
        <v>#DIV/0!</v>
      </c>
      <c r="U167" s="209"/>
      <c r="V167" s="209"/>
      <c r="W167" s="214" t="e">
        <f t="shared" ref="W167:W180" si="203">V167/U167</f>
        <v>#DIV/0!</v>
      </c>
      <c r="X167" s="211" t="e">
        <f>RANK(W167, W$167:W$181)</f>
        <v>#DIV/0!</v>
      </c>
      <c r="Y167" s="501" t="e">
        <f>AVERAGE(W167:W181)</f>
        <v>#DIV/0!</v>
      </c>
      <c r="Z167" s="209"/>
      <c r="AA167" s="209"/>
      <c r="AB167" s="214" t="e">
        <f t="shared" ref="AB167:AB180" si="204">AA167/Z167</f>
        <v>#DIV/0!</v>
      </c>
      <c r="AC167" s="211" t="e">
        <f>RANK(AB167, AB$167:AB$181)</f>
        <v>#DIV/0!</v>
      </c>
      <c r="AD167" s="501" t="e">
        <f>AVERAGE(AB167:AB181)</f>
        <v>#DIV/0!</v>
      </c>
      <c r="AE167" s="209"/>
      <c r="AF167" s="209"/>
      <c r="AG167" s="214" t="e">
        <f t="shared" ref="AG167:AG180" si="205">AF167/AE167</f>
        <v>#DIV/0!</v>
      </c>
      <c r="AH167" s="211" t="e">
        <f>RANK(AG167, AG$167:AG$181)</f>
        <v>#DIV/0!</v>
      </c>
      <c r="AI167" s="501" t="e">
        <f>AVERAGE(AG167:AG181)</f>
        <v>#DIV/0!</v>
      </c>
      <c r="AJ167" s="209"/>
      <c r="AK167" s="209"/>
      <c r="AL167" s="214" t="e">
        <f t="shared" ref="AL167:AL180" si="206">AK167/AJ167</f>
        <v>#DIV/0!</v>
      </c>
      <c r="AM167" s="211" t="e">
        <f>RANK(AL167, AL$167:AL$181)</f>
        <v>#DIV/0!</v>
      </c>
      <c r="AN167" s="501" t="e">
        <f>AVERAGE(AL167:AL181)</f>
        <v>#DIV/0!</v>
      </c>
      <c r="AO167" s="209"/>
      <c r="AP167" s="209"/>
      <c r="AQ167" s="214" t="e">
        <f t="shared" ref="AQ167:AQ180" si="207">AP167/AO167</f>
        <v>#DIV/0!</v>
      </c>
      <c r="AR167" s="211" t="e">
        <f>RANK(AQ167, AQ$167:AQ$181)</f>
        <v>#DIV/0!</v>
      </c>
      <c r="AS167" s="501" t="e">
        <f>AVERAGE(AQ167:AQ181)</f>
        <v>#DIV/0!</v>
      </c>
      <c r="AT167" s="209"/>
      <c r="AU167" s="209"/>
      <c r="AV167" s="214" t="e">
        <f t="shared" ref="AV167:AV180" si="208">AU167/AT167</f>
        <v>#DIV/0!</v>
      </c>
      <c r="AW167" s="211" t="e">
        <f>RANK(AV167, AV$167:AV$181)</f>
        <v>#DIV/0!</v>
      </c>
      <c r="AX167" s="501" t="e">
        <f>AVERAGE(AV167:AV181)</f>
        <v>#DIV/0!</v>
      </c>
    </row>
    <row r="168" spans="2:50" ht="14.25" customHeight="1">
      <c r="B168" s="460"/>
      <c r="C168" s="209">
        <v>2</v>
      </c>
      <c r="D168" s="212"/>
      <c r="E168" s="209"/>
      <c r="F168" s="209"/>
      <c r="G168" s="214" t="e">
        <f t="shared" si="201"/>
        <v>#DIV/0!</v>
      </c>
      <c r="H168" s="501"/>
      <c r="I168" s="215" t="e">
        <f t="shared" ref="I168:K181" si="209">AVERAGE(P168,U168,Z168,AE168,AJ168,AO168,AT168)</f>
        <v>#DIV/0!</v>
      </c>
      <c r="J168" s="215" t="e">
        <f t="shared" si="209"/>
        <v>#DIV/0!</v>
      </c>
      <c r="K168" s="216" t="e">
        <f t="shared" si="209"/>
        <v>#DIV/0!</v>
      </c>
      <c r="L168" s="502"/>
      <c r="M168" s="215" t="e">
        <f>RANK(K168, K$167:$K$181)</f>
        <v>#DIV/0!</v>
      </c>
      <c r="N168" s="460"/>
      <c r="O168" s="460"/>
      <c r="P168" s="209"/>
      <c r="Q168" s="209"/>
      <c r="R168" s="214" t="e">
        <f t="shared" si="202"/>
        <v>#DIV/0!</v>
      </c>
      <c r="S168" s="211" t="e">
        <f t="shared" ref="S168:S180" si="210">RANK(R168, R$167:R$181)</f>
        <v>#DIV/0!</v>
      </c>
      <c r="T168" s="501"/>
      <c r="U168" s="209"/>
      <c r="V168" s="209"/>
      <c r="W168" s="214" t="e">
        <f t="shared" si="203"/>
        <v>#DIV/0!</v>
      </c>
      <c r="X168" s="211" t="e">
        <f t="shared" ref="X168:X180" si="211">RANK(W168, W$167:W$181)</f>
        <v>#DIV/0!</v>
      </c>
      <c r="Y168" s="501"/>
      <c r="Z168" s="209"/>
      <c r="AA168" s="209"/>
      <c r="AB168" s="214" t="e">
        <f t="shared" si="204"/>
        <v>#DIV/0!</v>
      </c>
      <c r="AC168" s="211" t="e">
        <f t="shared" ref="AC168:AC180" si="212">RANK(AB168, AB$167:AB$181)</f>
        <v>#DIV/0!</v>
      </c>
      <c r="AD168" s="501"/>
      <c r="AE168" s="209"/>
      <c r="AF168" s="209"/>
      <c r="AG168" s="214" t="e">
        <f t="shared" si="205"/>
        <v>#DIV/0!</v>
      </c>
      <c r="AH168" s="211" t="e">
        <f t="shared" ref="AH168:AH180" si="213">RANK(AG168, AG$167:AG$181)</f>
        <v>#DIV/0!</v>
      </c>
      <c r="AI168" s="501"/>
      <c r="AJ168" s="209"/>
      <c r="AK168" s="209"/>
      <c r="AL168" s="214" t="e">
        <f t="shared" si="206"/>
        <v>#DIV/0!</v>
      </c>
      <c r="AM168" s="211" t="e">
        <f t="shared" ref="AM168:AM180" si="214">RANK(AL168, AL$167:AL$181)</f>
        <v>#DIV/0!</v>
      </c>
      <c r="AN168" s="501"/>
      <c r="AO168" s="209"/>
      <c r="AP168" s="209"/>
      <c r="AQ168" s="214" t="e">
        <f t="shared" si="207"/>
        <v>#DIV/0!</v>
      </c>
      <c r="AR168" s="211" t="e">
        <f t="shared" ref="AR168:AR180" si="215">RANK(AQ168, AQ$167:AQ$181)</f>
        <v>#DIV/0!</v>
      </c>
      <c r="AS168" s="501"/>
      <c r="AT168" s="209"/>
      <c r="AU168" s="209"/>
      <c r="AV168" s="214" t="e">
        <f t="shared" si="208"/>
        <v>#DIV/0!</v>
      </c>
      <c r="AW168" s="211" t="e">
        <f t="shared" ref="AW168:AW180" si="216">RANK(AV168, AV$167:AV$181)</f>
        <v>#DIV/0!</v>
      </c>
      <c r="AX168" s="501"/>
    </row>
    <row r="169" spans="2:50" ht="14.25" customHeight="1">
      <c r="B169" s="460"/>
      <c r="C169" s="209">
        <v>3</v>
      </c>
      <c r="D169" s="212"/>
      <c r="E169" s="209"/>
      <c r="F169" s="209"/>
      <c r="G169" s="214" t="e">
        <f t="shared" si="201"/>
        <v>#DIV/0!</v>
      </c>
      <c r="H169" s="501"/>
      <c r="I169" s="215" t="e">
        <f t="shared" si="209"/>
        <v>#DIV/0!</v>
      </c>
      <c r="J169" s="215" t="e">
        <f t="shared" si="209"/>
        <v>#DIV/0!</v>
      </c>
      <c r="K169" s="216" t="e">
        <f t="shared" si="209"/>
        <v>#DIV/0!</v>
      </c>
      <c r="L169" s="502"/>
      <c r="M169" s="215" t="e">
        <f>RANK(K169, K$167:$K$181)</f>
        <v>#DIV/0!</v>
      </c>
      <c r="N169" s="460"/>
      <c r="O169" s="460"/>
      <c r="P169" s="209"/>
      <c r="Q169" s="209"/>
      <c r="R169" s="214" t="e">
        <f t="shared" si="202"/>
        <v>#DIV/0!</v>
      </c>
      <c r="S169" s="211" t="e">
        <f t="shared" si="210"/>
        <v>#DIV/0!</v>
      </c>
      <c r="T169" s="501"/>
      <c r="U169" s="209"/>
      <c r="V169" s="209"/>
      <c r="W169" s="214" t="e">
        <f t="shared" si="203"/>
        <v>#DIV/0!</v>
      </c>
      <c r="X169" s="211" t="e">
        <f t="shared" si="211"/>
        <v>#DIV/0!</v>
      </c>
      <c r="Y169" s="501"/>
      <c r="Z169" s="209"/>
      <c r="AA169" s="209"/>
      <c r="AB169" s="214" t="e">
        <f t="shared" si="204"/>
        <v>#DIV/0!</v>
      </c>
      <c r="AC169" s="211" t="e">
        <f t="shared" si="212"/>
        <v>#DIV/0!</v>
      </c>
      <c r="AD169" s="501"/>
      <c r="AE169" s="209"/>
      <c r="AF169" s="209"/>
      <c r="AG169" s="214" t="e">
        <f t="shared" si="205"/>
        <v>#DIV/0!</v>
      </c>
      <c r="AH169" s="211" t="e">
        <f t="shared" si="213"/>
        <v>#DIV/0!</v>
      </c>
      <c r="AI169" s="501"/>
      <c r="AJ169" s="209"/>
      <c r="AK169" s="209"/>
      <c r="AL169" s="214" t="e">
        <f t="shared" si="206"/>
        <v>#DIV/0!</v>
      </c>
      <c r="AM169" s="211" t="e">
        <f t="shared" si="214"/>
        <v>#DIV/0!</v>
      </c>
      <c r="AN169" s="501"/>
      <c r="AO169" s="209"/>
      <c r="AP169" s="209"/>
      <c r="AQ169" s="214" t="e">
        <f t="shared" si="207"/>
        <v>#DIV/0!</v>
      </c>
      <c r="AR169" s="211" t="e">
        <f t="shared" si="215"/>
        <v>#DIV/0!</v>
      </c>
      <c r="AS169" s="501"/>
      <c r="AT169" s="209"/>
      <c r="AU169" s="209"/>
      <c r="AV169" s="214" t="e">
        <f t="shared" si="208"/>
        <v>#DIV/0!</v>
      </c>
      <c r="AW169" s="211" t="e">
        <f t="shared" si="216"/>
        <v>#DIV/0!</v>
      </c>
      <c r="AX169" s="501"/>
    </row>
    <row r="170" spans="2:50" ht="14.25" customHeight="1">
      <c r="B170" s="460"/>
      <c r="C170" s="209">
        <v>4</v>
      </c>
      <c r="D170" s="212"/>
      <c r="E170" s="209"/>
      <c r="F170" s="209"/>
      <c r="G170" s="214" t="e">
        <f t="shared" si="201"/>
        <v>#DIV/0!</v>
      </c>
      <c r="H170" s="501"/>
      <c r="I170" s="215" t="e">
        <f t="shared" si="209"/>
        <v>#DIV/0!</v>
      </c>
      <c r="J170" s="215" t="e">
        <f t="shared" si="209"/>
        <v>#DIV/0!</v>
      </c>
      <c r="K170" s="216" t="e">
        <f t="shared" si="209"/>
        <v>#DIV/0!</v>
      </c>
      <c r="L170" s="502"/>
      <c r="M170" s="215" t="e">
        <f>RANK(K170, K$167:$K$181)</f>
        <v>#DIV/0!</v>
      </c>
      <c r="N170" s="460"/>
      <c r="O170" s="460"/>
      <c r="P170" s="209"/>
      <c r="Q170" s="209"/>
      <c r="R170" s="214" t="e">
        <f t="shared" si="202"/>
        <v>#DIV/0!</v>
      </c>
      <c r="S170" s="211" t="e">
        <f t="shared" si="210"/>
        <v>#DIV/0!</v>
      </c>
      <c r="T170" s="501"/>
      <c r="U170" s="209"/>
      <c r="V170" s="209"/>
      <c r="W170" s="214" t="e">
        <f t="shared" si="203"/>
        <v>#DIV/0!</v>
      </c>
      <c r="X170" s="211" t="e">
        <f t="shared" si="211"/>
        <v>#DIV/0!</v>
      </c>
      <c r="Y170" s="501"/>
      <c r="Z170" s="209"/>
      <c r="AA170" s="209"/>
      <c r="AB170" s="214" t="e">
        <f t="shared" si="204"/>
        <v>#DIV/0!</v>
      </c>
      <c r="AC170" s="211" t="e">
        <f t="shared" si="212"/>
        <v>#DIV/0!</v>
      </c>
      <c r="AD170" s="501"/>
      <c r="AE170" s="209"/>
      <c r="AF170" s="209"/>
      <c r="AG170" s="214" t="e">
        <f t="shared" si="205"/>
        <v>#DIV/0!</v>
      </c>
      <c r="AH170" s="211" t="e">
        <f t="shared" si="213"/>
        <v>#DIV/0!</v>
      </c>
      <c r="AI170" s="501"/>
      <c r="AJ170" s="209"/>
      <c r="AK170" s="209"/>
      <c r="AL170" s="214" t="e">
        <f t="shared" si="206"/>
        <v>#DIV/0!</v>
      </c>
      <c r="AM170" s="211" t="e">
        <f t="shared" si="214"/>
        <v>#DIV/0!</v>
      </c>
      <c r="AN170" s="501"/>
      <c r="AO170" s="209"/>
      <c r="AP170" s="209"/>
      <c r="AQ170" s="214" t="e">
        <f t="shared" si="207"/>
        <v>#DIV/0!</v>
      </c>
      <c r="AR170" s="211" t="e">
        <f t="shared" si="215"/>
        <v>#DIV/0!</v>
      </c>
      <c r="AS170" s="501"/>
      <c r="AT170" s="209"/>
      <c r="AU170" s="209"/>
      <c r="AV170" s="214" t="e">
        <f t="shared" si="208"/>
        <v>#DIV/0!</v>
      </c>
      <c r="AW170" s="211" t="e">
        <f t="shared" si="216"/>
        <v>#DIV/0!</v>
      </c>
      <c r="AX170" s="501"/>
    </row>
    <row r="171" spans="2:50" ht="14.25" customHeight="1">
      <c r="B171" s="460"/>
      <c r="C171" s="209">
        <v>5</v>
      </c>
      <c r="D171" s="212"/>
      <c r="E171" s="209"/>
      <c r="F171" s="209"/>
      <c r="G171" s="214" t="e">
        <f t="shared" si="201"/>
        <v>#DIV/0!</v>
      </c>
      <c r="H171" s="501"/>
      <c r="I171" s="215" t="e">
        <f t="shared" si="209"/>
        <v>#DIV/0!</v>
      </c>
      <c r="J171" s="215" t="e">
        <f t="shared" si="209"/>
        <v>#DIV/0!</v>
      </c>
      <c r="K171" s="216" t="e">
        <f t="shared" si="209"/>
        <v>#DIV/0!</v>
      </c>
      <c r="L171" s="502"/>
      <c r="M171" s="215" t="e">
        <f>RANK(K171, K$167:$K$181)</f>
        <v>#DIV/0!</v>
      </c>
      <c r="N171" s="460"/>
      <c r="O171" s="460"/>
      <c r="P171" s="209"/>
      <c r="Q171" s="209"/>
      <c r="R171" s="214" t="e">
        <f t="shared" si="202"/>
        <v>#DIV/0!</v>
      </c>
      <c r="S171" s="211" t="e">
        <f t="shared" si="210"/>
        <v>#DIV/0!</v>
      </c>
      <c r="T171" s="501"/>
      <c r="U171" s="209"/>
      <c r="V171" s="209"/>
      <c r="W171" s="214" t="e">
        <f t="shared" si="203"/>
        <v>#DIV/0!</v>
      </c>
      <c r="X171" s="211" t="e">
        <f t="shared" si="211"/>
        <v>#DIV/0!</v>
      </c>
      <c r="Y171" s="501"/>
      <c r="Z171" s="209"/>
      <c r="AA171" s="209"/>
      <c r="AB171" s="214" t="e">
        <f t="shared" si="204"/>
        <v>#DIV/0!</v>
      </c>
      <c r="AC171" s="211" t="e">
        <f t="shared" si="212"/>
        <v>#DIV/0!</v>
      </c>
      <c r="AD171" s="501"/>
      <c r="AE171" s="209"/>
      <c r="AF171" s="209"/>
      <c r="AG171" s="214" t="e">
        <f t="shared" si="205"/>
        <v>#DIV/0!</v>
      </c>
      <c r="AH171" s="211" t="e">
        <f t="shared" si="213"/>
        <v>#DIV/0!</v>
      </c>
      <c r="AI171" s="501"/>
      <c r="AJ171" s="209"/>
      <c r="AK171" s="209"/>
      <c r="AL171" s="214" t="e">
        <f t="shared" si="206"/>
        <v>#DIV/0!</v>
      </c>
      <c r="AM171" s="211" t="e">
        <f t="shared" si="214"/>
        <v>#DIV/0!</v>
      </c>
      <c r="AN171" s="501"/>
      <c r="AO171" s="209"/>
      <c r="AP171" s="209"/>
      <c r="AQ171" s="214" t="e">
        <f t="shared" si="207"/>
        <v>#DIV/0!</v>
      </c>
      <c r="AR171" s="211" t="e">
        <f t="shared" si="215"/>
        <v>#DIV/0!</v>
      </c>
      <c r="AS171" s="501"/>
      <c r="AT171" s="209"/>
      <c r="AU171" s="209"/>
      <c r="AV171" s="214" t="e">
        <f t="shared" si="208"/>
        <v>#DIV/0!</v>
      </c>
      <c r="AW171" s="211" t="e">
        <f t="shared" si="216"/>
        <v>#DIV/0!</v>
      </c>
      <c r="AX171" s="501"/>
    </row>
    <row r="172" spans="2:50" ht="14.25" customHeight="1">
      <c r="B172" s="460"/>
      <c r="C172" s="209">
        <v>6</v>
      </c>
      <c r="D172" s="212"/>
      <c r="E172" s="209"/>
      <c r="F172" s="209"/>
      <c r="G172" s="214" t="e">
        <f t="shared" si="201"/>
        <v>#DIV/0!</v>
      </c>
      <c r="H172" s="501"/>
      <c r="I172" s="215" t="e">
        <f t="shared" si="209"/>
        <v>#DIV/0!</v>
      </c>
      <c r="J172" s="215" t="e">
        <f t="shared" si="209"/>
        <v>#DIV/0!</v>
      </c>
      <c r="K172" s="216" t="e">
        <f t="shared" si="209"/>
        <v>#DIV/0!</v>
      </c>
      <c r="L172" s="502"/>
      <c r="M172" s="215" t="e">
        <f>RANK(K172, K$167:$K$181)</f>
        <v>#DIV/0!</v>
      </c>
      <c r="N172" s="460"/>
      <c r="O172" s="460"/>
      <c r="P172" s="209"/>
      <c r="Q172" s="209"/>
      <c r="R172" s="214" t="e">
        <f t="shared" si="202"/>
        <v>#DIV/0!</v>
      </c>
      <c r="S172" s="211" t="e">
        <f t="shared" si="210"/>
        <v>#DIV/0!</v>
      </c>
      <c r="T172" s="501"/>
      <c r="U172" s="209"/>
      <c r="V172" s="209"/>
      <c r="W172" s="214" t="e">
        <f t="shared" si="203"/>
        <v>#DIV/0!</v>
      </c>
      <c r="X172" s="211" t="e">
        <f t="shared" si="211"/>
        <v>#DIV/0!</v>
      </c>
      <c r="Y172" s="501"/>
      <c r="Z172" s="209"/>
      <c r="AA172" s="209"/>
      <c r="AB172" s="214" t="e">
        <f t="shared" si="204"/>
        <v>#DIV/0!</v>
      </c>
      <c r="AC172" s="211" t="e">
        <f t="shared" si="212"/>
        <v>#DIV/0!</v>
      </c>
      <c r="AD172" s="501"/>
      <c r="AE172" s="209"/>
      <c r="AF172" s="209"/>
      <c r="AG172" s="214" t="e">
        <f t="shared" si="205"/>
        <v>#DIV/0!</v>
      </c>
      <c r="AH172" s="211" t="e">
        <f t="shared" si="213"/>
        <v>#DIV/0!</v>
      </c>
      <c r="AI172" s="501"/>
      <c r="AJ172" s="209"/>
      <c r="AK172" s="209"/>
      <c r="AL172" s="214" t="e">
        <f t="shared" si="206"/>
        <v>#DIV/0!</v>
      </c>
      <c r="AM172" s="211" t="e">
        <f t="shared" si="214"/>
        <v>#DIV/0!</v>
      </c>
      <c r="AN172" s="501"/>
      <c r="AO172" s="209"/>
      <c r="AP172" s="209"/>
      <c r="AQ172" s="214" t="e">
        <f t="shared" si="207"/>
        <v>#DIV/0!</v>
      </c>
      <c r="AR172" s="211" t="e">
        <f t="shared" si="215"/>
        <v>#DIV/0!</v>
      </c>
      <c r="AS172" s="501"/>
      <c r="AT172" s="209"/>
      <c r="AU172" s="209"/>
      <c r="AV172" s="214" t="e">
        <f t="shared" si="208"/>
        <v>#DIV/0!</v>
      </c>
      <c r="AW172" s="211" t="e">
        <f t="shared" si="216"/>
        <v>#DIV/0!</v>
      </c>
      <c r="AX172" s="501"/>
    </row>
    <row r="173" spans="2:50" ht="14.25" customHeight="1">
      <c r="B173" s="460"/>
      <c r="C173" s="209">
        <v>7</v>
      </c>
      <c r="D173" s="212"/>
      <c r="E173" s="209"/>
      <c r="F173" s="209"/>
      <c r="G173" s="214" t="e">
        <f t="shared" si="201"/>
        <v>#DIV/0!</v>
      </c>
      <c r="H173" s="501"/>
      <c r="I173" s="215" t="e">
        <f t="shared" si="209"/>
        <v>#DIV/0!</v>
      </c>
      <c r="J173" s="215" t="e">
        <f t="shared" si="209"/>
        <v>#DIV/0!</v>
      </c>
      <c r="K173" s="216" t="e">
        <f t="shared" si="209"/>
        <v>#DIV/0!</v>
      </c>
      <c r="L173" s="502"/>
      <c r="M173" s="215" t="e">
        <f>RANK(K173, K$167:$K$181)</f>
        <v>#DIV/0!</v>
      </c>
      <c r="N173" s="460"/>
      <c r="O173" s="460"/>
      <c r="P173" s="209"/>
      <c r="Q173" s="209"/>
      <c r="R173" s="214" t="e">
        <f t="shared" si="202"/>
        <v>#DIV/0!</v>
      </c>
      <c r="S173" s="211" t="e">
        <f t="shared" si="210"/>
        <v>#DIV/0!</v>
      </c>
      <c r="T173" s="501"/>
      <c r="U173" s="209"/>
      <c r="V173" s="209"/>
      <c r="W173" s="214" t="e">
        <f t="shared" si="203"/>
        <v>#DIV/0!</v>
      </c>
      <c r="X173" s="211" t="e">
        <f t="shared" si="211"/>
        <v>#DIV/0!</v>
      </c>
      <c r="Y173" s="501"/>
      <c r="Z173" s="209"/>
      <c r="AA173" s="209"/>
      <c r="AB173" s="214" t="e">
        <f t="shared" si="204"/>
        <v>#DIV/0!</v>
      </c>
      <c r="AC173" s="211" t="e">
        <f t="shared" si="212"/>
        <v>#DIV/0!</v>
      </c>
      <c r="AD173" s="501"/>
      <c r="AE173" s="209"/>
      <c r="AF173" s="209"/>
      <c r="AG173" s="214" t="e">
        <f t="shared" si="205"/>
        <v>#DIV/0!</v>
      </c>
      <c r="AH173" s="211" t="e">
        <f t="shared" si="213"/>
        <v>#DIV/0!</v>
      </c>
      <c r="AI173" s="501"/>
      <c r="AJ173" s="209"/>
      <c r="AK173" s="209"/>
      <c r="AL173" s="214" t="e">
        <f t="shared" si="206"/>
        <v>#DIV/0!</v>
      </c>
      <c r="AM173" s="211" t="e">
        <f t="shared" si="214"/>
        <v>#DIV/0!</v>
      </c>
      <c r="AN173" s="501"/>
      <c r="AO173" s="209"/>
      <c r="AP173" s="209"/>
      <c r="AQ173" s="214" t="e">
        <f t="shared" si="207"/>
        <v>#DIV/0!</v>
      </c>
      <c r="AR173" s="211" t="e">
        <f t="shared" si="215"/>
        <v>#DIV/0!</v>
      </c>
      <c r="AS173" s="501"/>
      <c r="AT173" s="209"/>
      <c r="AU173" s="209"/>
      <c r="AV173" s="214" t="e">
        <f t="shared" si="208"/>
        <v>#DIV/0!</v>
      </c>
      <c r="AW173" s="211" t="e">
        <f t="shared" si="216"/>
        <v>#DIV/0!</v>
      </c>
      <c r="AX173" s="501"/>
    </row>
    <row r="174" spans="2:50" ht="14.25" customHeight="1">
      <c r="B174" s="460"/>
      <c r="C174" s="209">
        <v>8</v>
      </c>
      <c r="D174" s="212"/>
      <c r="E174" s="209"/>
      <c r="F174" s="209"/>
      <c r="G174" s="214" t="e">
        <f t="shared" si="201"/>
        <v>#DIV/0!</v>
      </c>
      <c r="H174" s="501"/>
      <c r="I174" s="215" t="e">
        <f t="shared" si="209"/>
        <v>#DIV/0!</v>
      </c>
      <c r="J174" s="215" t="e">
        <f t="shared" si="209"/>
        <v>#DIV/0!</v>
      </c>
      <c r="K174" s="216" t="e">
        <f t="shared" si="209"/>
        <v>#DIV/0!</v>
      </c>
      <c r="L174" s="502"/>
      <c r="M174" s="215" t="e">
        <f>RANK(K174, K$167:$K$181)</f>
        <v>#DIV/0!</v>
      </c>
      <c r="N174" s="460"/>
      <c r="O174" s="460"/>
      <c r="P174" s="209"/>
      <c r="Q174" s="209"/>
      <c r="R174" s="214" t="e">
        <f t="shared" si="202"/>
        <v>#DIV/0!</v>
      </c>
      <c r="S174" s="211" t="e">
        <f t="shared" si="210"/>
        <v>#DIV/0!</v>
      </c>
      <c r="T174" s="501"/>
      <c r="U174" s="209"/>
      <c r="V174" s="209"/>
      <c r="W174" s="214" t="e">
        <f t="shared" si="203"/>
        <v>#DIV/0!</v>
      </c>
      <c r="X174" s="211" t="e">
        <f t="shared" si="211"/>
        <v>#DIV/0!</v>
      </c>
      <c r="Y174" s="501"/>
      <c r="Z174" s="209"/>
      <c r="AA174" s="209"/>
      <c r="AB174" s="214" t="e">
        <f t="shared" si="204"/>
        <v>#DIV/0!</v>
      </c>
      <c r="AC174" s="211" t="e">
        <f t="shared" si="212"/>
        <v>#DIV/0!</v>
      </c>
      <c r="AD174" s="501"/>
      <c r="AE174" s="209"/>
      <c r="AF174" s="209"/>
      <c r="AG174" s="214" t="e">
        <f t="shared" si="205"/>
        <v>#DIV/0!</v>
      </c>
      <c r="AH174" s="211" t="e">
        <f t="shared" si="213"/>
        <v>#DIV/0!</v>
      </c>
      <c r="AI174" s="501"/>
      <c r="AJ174" s="209"/>
      <c r="AK174" s="209"/>
      <c r="AL174" s="214" t="e">
        <f t="shared" si="206"/>
        <v>#DIV/0!</v>
      </c>
      <c r="AM174" s="211" t="e">
        <f t="shared" si="214"/>
        <v>#DIV/0!</v>
      </c>
      <c r="AN174" s="501"/>
      <c r="AO174" s="209"/>
      <c r="AP174" s="209"/>
      <c r="AQ174" s="214" t="e">
        <f t="shared" si="207"/>
        <v>#DIV/0!</v>
      </c>
      <c r="AR174" s="211" t="e">
        <f t="shared" si="215"/>
        <v>#DIV/0!</v>
      </c>
      <c r="AS174" s="501"/>
      <c r="AT174" s="209"/>
      <c r="AU174" s="209"/>
      <c r="AV174" s="214" t="e">
        <f t="shared" si="208"/>
        <v>#DIV/0!</v>
      </c>
      <c r="AW174" s="211" t="e">
        <f t="shared" si="216"/>
        <v>#DIV/0!</v>
      </c>
      <c r="AX174" s="501"/>
    </row>
    <row r="175" spans="2:50" ht="14.25" customHeight="1">
      <c r="B175" s="460"/>
      <c r="C175" s="209">
        <v>9</v>
      </c>
      <c r="D175" s="212"/>
      <c r="E175" s="209"/>
      <c r="F175" s="209"/>
      <c r="G175" s="214" t="e">
        <f t="shared" si="201"/>
        <v>#DIV/0!</v>
      </c>
      <c r="H175" s="501"/>
      <c r="I175" s="215" t="e">
        <f t="shared" si="209"/>
        <v>#DIV/0!</v>
      </c>
      <c r="J175" s="215" t="e">
        <f t="shared" si="209"/>
        <v>#DIV/0!</v>
      </c>
      <c r="K175" s="216" t="e">
        <f t="shared" si="209"/>
        <v>#DIV/0!</v>
      </c>
      <c r="L175" s="502"/>
      <c r="M175" s="215" t="e">
        <f>RANK(K175, K$167:$K$181)</f>
        <v>#DIV/0!</v>
      </c>
      <c r="N175" s="460"/>
      <c r="O175" s="460"/>
      <c r="P175" s="209"/>
      <c r="Q175" s="209"/>
      <c r="R175" s="214" t="e">
        <f t="shared" si="202"/>
        <v>#DIV/0!</v>
      </c>
      <c r="S175" s="211" t="e">
        <f t="shared" si="210"/>
        <v>#DIV/0!</v>
      </c>
      <c r="T175" s="501"/>
      <c r="U175" s="209"/>
      <c r="V175" s="209"/>
      <c r="W175" s="214" t="e">
        <f t="shared" si="203"/>
        <v>#DIV/0!</v>
      </c>
      <c r="X175" s="211" t="e">
        <f>RANK(W175, W$167:W$181)</f>
        <v>#DIV/0!</v>
      </c>
      <c r="Y175" s="501"/>
      <c r="Z175" s="209"/>
      <c r="AA175" s="209"/>
      <c r="AB175" s="214" t="e">
        <f t="shared" si="204"/>
        <v>#DIV/0!</v>
      </c>
      <c r="AC175" s="211" t="e">
        <f t="shared" si="212"/>
        <v>#DIV/0!</v>
      </c>
      <c r="AD175" s="501"/>
      <c r="AE175" s="209"/>
      <c r="AF175" s="209"/>
      <c r="AG175" s="214" t="e">
        <f t="shared" si="205"/>
        <v>#DIV/0!</v>
      </c>
      <c r="AH175" s="211" t="e">
        <f t="shared" si="213"/>
        <v>#DIV/0!</v>
      </c>
      <c r="AI175" s="501"/>
      <c r="AJ175" s="209"/>
      <c r="AK175" s="209"/>
      <c r="AL175" s="214" t="e">
        <f t="shared" si="206"/>
        <v>#DIV/0!</v>
      </c>
      <c r="AM175" s="211" t="e">
        <f t="shared" si="214"/>
        <v>#DIV/0!</v>
      </c>
      <c r="AN175" s="501"/>
      <c r="AO175" s="209"/>
      <c r="AP175" s="209"/>
      <c r="AQ175" s="214" t="e">
        <f t="shared" si="207"/>
        <v>#DIV/0!</v>
      </c>
      <c r="AR175" s="211" t="e">
        <f t="shared" si="215"/>
        <v>#DIV/0!</v>
      </c>
      <c r="AS175" s="501"/>
      <c r="AT175" s="209"/>
      <c r="AU175" s="209"/>
      <c r="AV175" s="214" t="e">
        <f t="shared" si="208"/>
        <v>#DIV/0!</v>
      </c>
      <c r="AW175" s="211" t="e">
        <f t="shared" si="216"/>
        <v>#DIV/0!</v>
      </c>
      <c r="AX175" s="501"/>
    </row>
    <row r="176" spans="2:50" ht="14.25" customHeight="1">
      <c r="B176" s="460"/>
      <c r="C176" s="209">
        <v>10</v>
      </c>
      <c r="D176" s="212"/>
      <c r="E176" s="209"/>
      <c r="F176" s="209"/>
      <c r="G176" s="214" t="e">
        <f t="shared" si="201"/>
        <v>#DIV/0!</v>
      </c>
      <c r="H176" s="501"/>
      <c r="I176" s="215" t="e">
        <f t="shared" si="209"/>
        <v>#DIV/0!</v>
      </c>
      <c r="J176" s="215" t="e">
        <f t="shared" si="209"/>
        <v>#DIV/0!</v>
      </c>
      <c r="K176" s="216" t="e">
        <f t="shared" si="209"/>
        <v>#DIV/0!</v>
      </c>
      <c r="L176" s="502"/>
      <c r="M176" s="215" t="e">
        <f>RANK(K176, K$167:$K$181)</f>
        <v>#DIV/0!</v>
      </c>
      <c r="N176" s="460"/>
      <c r="O176" s="460"/>
      <c r="P176" s="209"/>
      <c r="Q176" s="209"/>
      <c r="R176" s="214" t="e">
        <f t="shared" si="202"/>
        <v>#DIV/0!</v>
      </c>
      <c r="S176" s="211" t="e">
        <f t="shared" si="210"/>
        <v>#DIV/0!</v>
      </c>
      <c r="T176" s="501"/>
      <c r="U176" s="209"/>
      <c r="V176" s="209"/>
      <c r="W176" s="214" t="e">
        <f t="shared" si="203"/>
        <v>#DIV/0!</v>
      </c>
      <c r="X176" s="211" t="e">
        <f t="shared" si="211"/>
        <v>#DIV/0!</v>
      </c>
      <c r="Y176" s="501"/>
      <c r="Z176" s="209"/>
      <c r="AA176" s="209"/>
      <c r="AB176" s="214" t="e">
        <f t="shared" si="204"/>
        <v>#DIV/0!</v>
      </c>
      <c r="AC176" s="211" t="e">
        <f t="shared" si="212"/>
        <v>#DIV/0!</v>
      </c>
      <c r="AD176" s="501"/>
      <c r="AE176" s="209"/>
      <c r="AF176" s="209"/>
      <c r="AG176" s="214" t="e">
        <f t="shared" si="205"/>
        <v>#DIV/0!</v>
      </c>
      <c r="AH176" s="211" t="e">
        <f t="shared" si="213"/>
        <v>#DIV/0!</v>
      </c>
      <c r="AI176" s="501"/>
      <c r="AJ176" s="209"/>
      <c r="AK176" s="209"/>
      <c r="AL176" s="214" t="e">
        <f t="shared" si="206"/>
        <v>#DIV/0!</v>
      </c>
      <c r="AM176" s="211" t="e">
        <f t="shared" si="214"/>
        <v>#DIV/0!</v>
      </c>
      <c r="AN176" s="501"/>
      <c r="AO176" s="209"/>
      <c r="AP176" s="209"/>
      <c r="AQ176" s="214" t="e">
        <f t="shared" si="207"/>
        <v>#DIV/0!</v>
      </c>
      <c r="AR176" s="211" t="e">
        <f t="shared" si="215"/>
        <v>#DIV/0!</v>
      </c>
      <c r="AS176" s="501"/>
      <c r="AT176" s="209"/>
      <c r="AU176" s="209"/>
      <c r="AV176" s="214" t="e">
        <f t="shared" si="208"/>
        <v>#DIV/0!</v>
      </c>
      <c r="AW176" s="211" t="e">
        <f t="shared" si="216"/>
        <v>#DIV/0!</v>
      </c>
      <c r="AX176" s="501"/>
    </row>
    <row r="177" spans="2:50" ht="14.25" customHeight="1">
      <c r="B177" s="460"/>
      <c r="C177" s="209">
        <v>11</v>
      </c>
      <c r="D177" s="212"/>
      <c r="E177" s="209"/>
      <c r="F177" s="209"/>
      <c r="G177" s="214" t="e">
        <f t="shared" si="201"/>
        <v>#DIV/0!</v>
      </c>
      <c r="H177" s="501"/>
      <c r="I177" s="215" t="e">
        <f t="shared" si="209"/>
        <v>#DIV/0!</v>
      </c>
      <c r="J177" s="215" t="e">
        <f t="shared" si="209"/>
        <v>#DIV/0!</v>
      </c>
      <c r="K177" s="216" t="e">
        <f t="shared" si="209"/>
        <v>#DIV/0!</v>
      </c>
      <c r="L177" s="502"/>
      <c r="M177" s="215" t="e">
        <f>RANK(K177, K$167:$K$181)</f>
        <v>#DIV/0!</v>
      </c>
      <c r="N177" s="460"/>
      <c r="O177" s="460"/>
      <c r="P177" s="209"/>
      <c r="Q177" s="209"/>
      <c r="R177" s="214" t="e">
        <f t="shared" si="202"/>
        <v>#DIV/0!</v>
      </c>
      <c r="S177" s="211" t="e">
        <f t="shared" si="210"/>
        <v>#DIV/0!</v>
      </c>
      <c r="T177" s="501"/>
      <c r="U177" s="209"/>
      <c r="V177" s="209"/>
      <c r="W177" s="214" t="e">
        <f t="shared" si="203"/>
        <v>#DIV/0!</v>
      </c>
      <c r="X177" s="211" t="e">
        <f t="shared" si="211"/>
        <v>#DIV/0!</v>
      </c>
      <c r="Y177" s="501"/>
      <c r="Z177" s="209"/>
      <c r="AA177" s="209"/>
      <c r="AB177" s="214" t="e">
        <f t="shared" si="204"/>
        <v>#DIV/0!</v>
      </c>
      <c r="AC177" s="211" t="e">
        <f t="shared" si="212"/>
        <v>#DIV/0!</v>
      </c>
      <c r="AD177" s="501"/>
      <c r="AE177" s="209"/>
      <c r="AF177" s="209"/>
      <c r="AG177" s="214" t="e">
        <f t="shared" si="205"/>
        <v>#DIV/0!</v>
      </c>
      <c r="AH177" s="211" t="e">
        <f t="shared" si="213"/>
        <v>#DIV/0!</v>
      </c>
      <c r="AI177" s="501"/>
      <c r="AJ177" s="209"/>
      <c r="AK177" s="209"/>
      <c r="AL177" s="214" t="e">
        <f t="shared" si="206"/>
        <v>#DIV/0!</v>
      </c>
      <c r="AM177" s="211" t="e">
        <f t="shared" si="214"/>
        <v>#DIV/0!</v>
      </c>
      <c r="AN177" s="501"/>
      <c r="AO177" s="209"/>
      <c r="AP177" s="209"/>
      <c r="AQ177" s="214" t="e">
        <f t="shared" si="207"/>
        <v>#DIV/0!</v>
      </c>
      <c r="AR177" s="211" t="e">
        <f t="shared" si="215"/>
        <v>#DIV/0!</v>
      </c>
      <c r="AS177" s="501"/>
      <c r="AT177" s="209"/>
      <c r="AU177" s="209"/>
      <c r="AV177" s="214" t="e">
        <f t="shared" si="208"/>
        <v>#DIV/0!</v>
      </c>
      <c r="AW177" s="211" t="e">
        <f t="shared" si="216"/>
        <v>#DIV/0!</v>
      </c>
      <c r="AX177" s="501"/>
    </row>
    <row r="178" spans="2:50" ht="14.25" customHeight="1">
      <c r="B178" s="460"/>
      <c r="C178" s="209">
        <v>12</v>
      </c>
      <c r="D178" s="212"/>
      <c r="E178" s="209"/>
      <c r="F178" s="209"/>
      <c r="G178" s="214" t="e">
        <f t="shared" si="201"/>
        <v>#DIV/0!</v>
      </c>
      <c r="H178" s="501"/>
      <c r="I178" s="215" t="e">
        <f t="shared" si="209"/>
        <v>#DIV/0!</v>
      </c>
      <c r="J178" s="215" t="e">
        <f t="shared" si="209"/>
        <v>#DIV/0!</v>
      </c>
      <c r="K178" s="216" t="e">
        <f t="shared" si="209"/>
        <v>#DIV/0!</v>
      </c>
      <c r="L178" s="502"/>
      <c r="M178" s="215" t="e">
        <f>RANK(K178, K$167:$K$181)</f>
        <v>#DIV/0!</v>
      </c>
      <c r="N178" s="460"/>
      <c r="O178" s="460"/>
      <c r="P178" s="209"/>
      <c r="Q178" s="209"/>
      <c r="R178" s="214" t="e">
        <f t="shared" si="202"/>
        <v>#DIV/0!</v>
      </c>
      <c r="S178" s="211" t="e">
        <f t="shared" si="210"/>
        <v>#DIV/0!</v>
      </c>
      <c r="T178" s="501"/>
      <c r="U178" s="209"/>
      <c r="V178" s="209"/>
      <c r="W178" s="214" t="e">
        <f t="shared" si="203"/>
        <v>#DIV/0!</v>
      </c>
      <c r="X178" s="211" t="e">
        <f t="shared" si="211"/>
        <v>#DIV/0!</v>
      </c>
      <c r="Y178" s="501"/>
      <c r="Z178" s="209"/>
      <c r="AA178" s="209"/>
      <c r="AB178" s="214" t="e">
        <f t="shared" si="204"/>
        <v>#DIV/0!</v>
      </c>
      <c r="AC178" s="211" t="e">
        <f t="shared" si="212"/>
        <v>#DIV/0!</v>
      </c>
      <c r="AD178" s="501"/>
      <c r="AE178" s="209"/>
      <c r="AF178" s="209"/>
      <c r="AG178" s="214" t="e">
        <f t="shared" si="205"/>
        <v>#DIV/0!</v>
      </c>
      <c r="AH178" s="211" t="e">
        <f t="shared" si="213"/>
        <v>#DIV/0!</v>
      </c>
      <c r="AI178" s="501"/>
      <c r="AJ178" s="209"/>
      <c r="AK178" s="209"/>
      <c r="AL178" s="214" t="e">
        <f t="shared" si="206"/>
        <v>#DIV/0!</v>
      </c>
      <c r="AM178" s="211" t="e">
        <f t="shared" si="214"/>
        <v>#DIV/0!</v>
      </c>
      <c r="AN178" s="501"/>
      <c r="AO178" s="209"/>
      <c r="AP178" s="209"/>
      <c r="AQ178" s="214" t="e">
        <f t="shared" si="207"/>
        <v>#DIV/0!</v>
      </c>
      <c r="AR178" s="211" t="e">
        <f t="shared" si="215"/>
        <v>#DIV/0!</v>
      </c>
      <c r="AS178" s="501"/>
      <c r="AT178" s="209"/>
      <c r="AU178" s="209"/>
      <c r="AV178" s="214" t="e">
        <f t="shared" si="208"/>
        <v>#DIV/0!</v>
      </c>
      <c r="AW178" s="211" t="e">
        <f t="shared" si="216"/>
        <v>#DIV/0!</v>
      </c>
      <c r="AX178" s="501"/>
    </row>
    <row r="179" spans="2:50" ht="14.25" customHeight="1">
      <c r="B179" s="460"/>
      <c r="C179" s="209">
        <v>13</v>
      </c>
      <c r="D179" s="212"/>
      <c r="E179" s="209"/>
      <c r="F179" s="209"/>
      <c r="G179" s="214" t="e">
        <f t="shared" si="201"/>
        <v>#DIV/0!</v>
      </c>
      <c r="H179" s="501"/>
      <c r="I179" s="215" t="e">
        <f t="shared" si="209"/>
        <v>#DIV/0!</v>
      </c>
      <c r="J179" s="215" t="e">
        <f t="shared" si="209"/>
        <v>#DIV/0!</v>
      </c>
      <c r="K179" s="216" t="e">
        <f t="shared" si="209"/>
        <v>#DIV/0!</v>
      </c>
      <c r="L179" s="502"/>
      <c r="M179" s="215" t="e">
        <f>RANK(K179, K$167:$K$181)</f>
        <v>#DIV/0!</v>
      </c>
      <c r="N179" s="460"/>
      <c r="O179" s="460"/>
      <c r="P179" s="209"/>
      <c r="Q179" s="209"/>
      <c r="R179" s="214" t="e">
        <f t="shared" si="202"/>
        <v>#DIV/0!</v>
      </c>
      <c r="S179" s="211" t="e">
        <f t="shared" si="210"/>
        <v>#DIV/0!</v>
      </c>
      <c r="T179" s="501"/>
      <c r="U179" s="209"/>
      <c r="V179" s="209"/>
      <c r="W179" s="214" t="e">
        <f t="shared" si="203"/>
        <v>#DIV/0!</v>
      </c>
      <c r="X179" s="211" t="e">
        <f t="shared" si="211"/>
        <v>#DIV/0!</v>
      </c>
      <c r="Y179" s="501"/>
      <c r="Z179" s="209"/>
      <c r="AA179" s="209"/>
      <c r="AB179" s="214" t="e">
        <f t="shared" si="204"/>
        <v>#DIV/0!</v>
      </c>
      <c r="AC179" s="211" t="e">
        <f t="shared" si="212"/>
        <v>#DIV/0!</v>
      </c>
      <c r="AD179" s="501"/>
      <c r="AE179" s="209"/>
      <c r="AF179" s="209"/>
      <c r="AG179" s="214" t="e">
        <f t="shared" si="205"/>
        <v>#DIV/0!</v>
      </c>
      <c r="AH179" s="211" t="e">
        <f t="shared" si="213"/>
        <v>#DIV/0!</v>
      </c>
      <c r="AI179" s="501"/>
      <c r="AJ179" s="209"/>
      <c r="AK179" s="209"/>
      <c r="AL179" s="214" t="e">
        <f t="shared" si="206"/>
        <v>#DIV/0!</v>
      </c>
      <c r="AM179" s="211" t="e">
        <f t="shared" si="214"/>
        <v>#DIV/0!</v>
      </c>
      <c r="AN179" s="501"/>
      <c r="AO179" s="209"/>
      <c r="AP179" s="209"/>
      <c r="AQ179" s="214" t="e">
        <f t="shared" si="207"/>
        <v>#DIV/0!</v>
      </c>
      <c r="AR179" s="211" t="e">
        <f t="shared" si="215"/>
        <v>#DIV/0!</v>
      </c>
      <c r="AS179" s="501"/>
      <c r="AT179" s="209"/>
      <c r="AU179" s="209"/>
      <c r="AV179" s="214" t="e">
        <f t="shared" si="208"/>
        <v>#DIV/0!</v>
      </c>
      <c r="AW179" s="211" t="e">
        <f t="shared" si="216"/>
        <v>#DIV/0!</v>
      </c>
      <c r="AX179" s="501"/>
    </row>
    <row r="180" spans="2:50" ht="14.25" customHeight="1">
      <c r="B180" s="460"/>
      <c r="C180" s="209">
        <v>14</v>
      </c>
      <c r="D180" s="212"/>
      <c r="E180" s="209"/>
      <c r="F180" s="209"/>
      <c r="G180" s="214" t="e">
        <f t="shared" si="201"/>
        <v>#DIV/0!</v>
      </c>
      <c r="H180" s="501"/>
      <c r="I180" s="215" t="e">
        <f t="shared" si="209"/>
        <v>#DIV/0!</v>
      </c>
      <c r="J180" s="215" t="e">
        <f t="shared" si="209"/>
        <v>#DIV/0!</v>
      </c>
      <c r="K180" s="216" t="e">
        <f t="shared" si="209"/>
        <v>#DIV/0!</v>
      </c>
      <c r="L180" s="502"/>
      <c r="M180" s="215" t="e">
        <f>RANK(K180, K$167:$K$181)</f>
        <v>#DIV/0!</v>
      </c>
      <c r="N180" s="460"/>
      <c r="O180" s="460"/>
      <c r="P180" s="209"/>
      <c r="Q180" s="209"/>
      <c r="R180" s="214" t="e">
        <f t="shared" si="202"/>
        <v>#DIV/0!</v>
      </c>
      <c r="S180" s="211" t="e">
        <f t="shared" si="210"/>
        <v>#DIV/0!</v>
      </c>
      <c r="T180" s="501"/>
      <c r="U180" s="209"/>
      <c r="V180" s="209"/>
      <c r="W180" s="214" t="e">
        <f t="shared" si="203"/>
        <v>#DIV/0!</v>
      </c>
      <c r="X180" s="211" t="e">
        <f t="shared" si="211"/>
        <v>#DIV/0!</v>
      </c>
      <c r="Y180" s="501"/>
      <c r="Z180" s="209"/>
      <c r="AA180" s="209"/>
      <c r="AB180" s="214" t="e">
        <f t="shared" si="204"/>
        <v>#DIV/0!</v>
      </c>
      <c r="AC180" s="211" t="e">
        <f t="shared" si="212"/>
        <v>#DIV/0!</v>
      </c>
      <c r="AD180" s="501"/>
      <c r="AE180" s="209"/>
      <c r="AF180" s="209"/>
      <c r="AG180" s="214" t="e">
        <f t="shared" si="205"/>
        <v>#DIV/0!</v>
      </c>
      <c r="AH180" s="211" t="e">
        <f t="shared" si="213"/>
        <v>#DIV/0!</v>
      </c>
      <c r="AI180" s="501"/>
      <c r="AJ180" s="209"/>
      <c r="AK180" s="209"/>
      <c r="AL180" s="214" t="e">
        <f t="shared" si="206"/>
        <v>#DIV/0!</v>
      </c>
      <c r="AM180" s="211" t="e">
        <f t="shared" si="214"/>
        <v>#DIV/0!</v>
      </c>
      <c r="AN180" s="501"/>
      <c r="AO180" s="209"/>
      <c r="AP180" s="209"/>
      <c r="AQ180" s="214" t="e">
        <f t="shared" si="207"/>
        <v>#DIV/0!</v>
      </c>
      <c r="AR180" s="211" t="e">
        <f t="shared" si="215"/>
        <v>#DIV/0!</v>
      </c>
      <c r="AS180" s="501"/>
      <c r="AT180" s="209"/>
      <c r="AU180" s="209"/>
      <c r="AV180" s="214" t="e">
        <f t="shared" si="208"/>
        <v>#DIV/0!</v>
      </c>
      <c r="AW180" s="211" t="e">
        <f t="shared" si="216"/>
        <v>#DIV/0!</v>
      </c>
      <c r="AX180" s="501"/>
    </row>
    <row r="181" spans="2:50" ht="14.25" customHeight="1">
      <c r="B181" s="460"/>
      <c r="C181" s="209">
        <v>15</v>
      </c>
      <c r="D181" s="212"/>
      <c r="E181" s="209"/>
      <c r="F181" s="209"/>
      <c r="G181" s="214" t="e">
        <f t="shared" si="201"/>
        <v>#DIV/0!</v>
      </c>
      <c r="H181" s="501"/>
      <c r="I181" s="215" t="e">
        <f t="shared" si="209"/>
        <v>#DIV/0!</v>
      </c>
      <c r="J181" s="215" t="e">
        <f t="shared" si="209"/>
        <v>#DIV/0!</v>
      </c>
      <c r="K181" s="216" t="e">
        <f t="shared" si="209"/>
        <v>#DIV/0!</v>
      </c>
      <c r="L181" s="502"/>
      <c r="M181" s="215" t="e">
        <f>RANK(K181, K$167:$K$181)</f>
        <v>#DIV/0!</v>
      </c>
      <c r="N181" s="460"/>
      <c r="O181" s="460"/>
      <c r="P181" s="209"/>
      <c r="Q181" s="213"/>
      <c r="R181" s="214" t="e">
        <f>Q181/P181</f>
        <v>#DIV/0!</v>
      </c>
      <c r="S181" s="211" t="e">
        <f>RANK(R181, R$167:R$181)</f>
        <v>#DIV/0!</v>
      </c>
      <c r="T181" s="501"/>
      <c r="U181" s="209"/>
      <c r="V181" s="209"/>
      <c r="W181" s="214" t="e">
        <f>V181/U181</f>
        <v>#DIV/0!</v>
      </c>
      <c r="X181" s="211" t="e">
        <f>RANK(W181, W$167:W$181)</f>
        <v>#DIV/0!</v>
      </c>
      <c r="Y181" s="501"/>
      <c r="Z181" s="209"/>
      <c r="AA181" s="209"/>
      <c r="AB181" s="214" t="e">
        <f>AA181/Z181</f>
        <v>#DIV/0!</v>
      </c>
      <c r="AC181" s="211" t="e">
        <f>RANK(AB181, AB$167:AB$181)</f>
        <v>#DIV/0!</v>
      </c>
      <c r="AD181" s="501"/>
      <c r="AE181" s="209"/>
      <c r="AF181" s="209"/>
      <c r="AG181" s="214" t="e">
        <f>AF181/AE181</f>
        <v>#DIV/0!</v>
      </c>
      <c r="AH181" s="211" t="e">
        <f>RANK(AG181, AG$167:AG$181)</f>
        <v>#DIV/0!</v>
      </c>
      <c r="AI181" s="501"/>
      <c r="AJ181" s="209"/>
      <c r="AK181" s="209"/>
      <c r="AL181" s="214" t="e">
        <f>AK181/AJ181</f>
        <v>#DIV/0!</v>
      </c>
      <c r="AM181" s="211" t="e">
        <f>RANK(AL181, AL$167:AL$181)</f>
        <v>#DIV/0!</v>
      </c>
      <c r="AN181" s="501"/>
      <c r="AO181" s="209"/>
      <c r="AP181" s="209"/>
      <c r="AQ181" s="214" t="e">
        <f>AP181/AO181</f>
        <v>#DIV/0!</v>
      </c>
      <c r="AR181" s="211" t="e">
        <f>RANK(AQ181, AQ$167:AQ$181)</f>
        <v>#DIV/0!</v>
      </c>
      <c r="AS181" s="501"/>
      <c r="AT181" s="209"/>
      <c r="AU181" s="209"/>
      <c r="AV181" s="214" t="e">
        <f>AU181/AT181</f>
        <v>#DIV/0!</v>
      </c>
      <c r="AW181" s="211" t="e">
        <f>RANK(AV181, AV$167:AV$181)</f>
        <v>#DIV/0!</v>
      </c>
      <c r="AX181" s="501"/>
    </row>
    <row r="182" spans="2:50" ht="14.25" customHeight="1" collapsed="1">
      <c r="B182" s="503" t="s">
        <v>211</v>
      </c>
      <c r="C182" s="503"/>
      <c r="D182" s="503"/>
      <c r="E182" s="503"/>
      <c r="F182" s="503"/>
      <c r="G182" s="503"/>
      <c r="H182" s="503"/>
      <c r="I182" s="503"/>
      <c r="J182" s="503"/>
      <c r="K182" s="503"/>
      <c r="L182" s="503"/>
      <c r="M182" s="504"/>
      <c r="N182" s="521" t="s">
        <v>128</v>
      </c>
      <c r="O182" s="521" t="s">
        <v>77</v>
      </c>
      <c r="P182" s="559">
        <f>AT162+1</f>
        <v>45930</v>
      </c>
      <c r="Q182" s="560"/>
      <c r="R182" s="560"/>
      <c r="S182" s="560"/>
      <c r="T182" s="560"/>
      <c r="U182" s="561">
        <f>P182+1</f>
        <v>45931</v>
      </c>
      <c r="V182" s="562"/>
      <c r="W182" s="562"/>
      <c r="X182" s="562"/>
      <c r="Y182" s="562"/>
      <c r="Z182" s="559">
        <f t="shared" ref="Z182" si="217">U182+1</f>
        <v>45932</v>
      </c>
      <c r="AA182" s="560"/>
      <c r="AB182" s="560"/>
      <c r="AC182" s="560"/>
      <c r="AD182" s="560"/>
      <c r="AE182" s="561">
        <f t="shared" ref="AE182" si="218">Z182+1</f>
        <v>45933</v>
      </c>
      <c r="AF182" s="562"/>
      <c r="AG182" s="562"/>
      <c r="AH182" s="562"/>
      <c r="AI182" s="562"/>
      <c r="AJ182" s="563">
        <f t="shared" ref="AJ182" si="219">AE182+1</f>
        <v>45934</v>
      </c>
      <c r="AK182" s="564"/>
      <c r="AL182" s="564"/>
      <c r="AM182" s="564"/>
      <c r="AN182" s="565"/>
      <c r="AO182" s="561">
        <f t="shared" ref="AO182" si="220">AJ182+1</f>
        <v>45935</v>
      </c>
      <c r="AP182" s="562"/>
      <c r="AQ182" s="562"/>
      <c r="AR182" s="562"/>
      <c r="AS182" s="562"/>
      <c r="AT182" s="563">
        <f t="shared" ref="AT182" si="221">AO182+1</f>
        <v>45936</v>
      </c>
      <c r="AU182" s="564"/>
      <c r="AV182" s="564"/>
      <c r="AW182" s="564"/>
      <c r="AX182" s="565"/>
    </row>
    <row r="183" spans="2:50" ht="14.25" customHeight="1">
      <c r="B183" s="505"/>
      <c r="C183" s="505"/>
      <c r="D183" s="505"/>
      <c r="E183" s="505"/>
      <c r="F183" s="505"/>
      <c r="G183" s="505"/>
      <c r="H183" s="505"/>
      <c r="I183" s="505"/>
      <c r="J183" s="505"/>
      <c r="K183" s="505"/>
      <c r="L183" s="505"/>
      <c r="M183" s="506"/>
      <c r="N183" s="523"/>
      <c r="O183" s="523"/>
      <c r="P183" s="566">
        <f>P182</f>
        <v>45930</v>
      </c>
      <c r="Q183" s="566"/>
      <c r="R183" s="566"/>
      <c r="S183" s="566"/>
      <c r="T183" s="566"/>
      <c r="U183" s="567">
        <f>U182</f>
        <v>45931</v>
      </c>
      <c r="V183" s="567"/>
      <c r="W183" s="567"/>
      <c r="X183" s="567"/>
      <c r="Y183" s="567"/>
      <c r="Z183" s="566">
        <f t="shared" ref="Z183" si="222">Z182</f>
        <v>45932</v>
      </c>
      <c r="AA183" s="566"/>
      <c r="AB183" s="566"/>
      <c r="AC183" s="566"/>
      <c r="AD183" s="566"/>
      <c r="AE183" s="567">
        <f t="shared" ref="AE183" si="223">AE182</f>
        <v>45933</v>
      </c>
      <c r="AF183" s="567"/>
      <c r="AG183" s="567"/>
      <c r="AH183" s="567"/>
      <c r="AI183" s="567"/>
      <c r="AJ183" s="568">
        <f t="shared" ref="AJ183" si="224">AJ182</f>
        <v>45934</v>
      </c>
      <c r="AK183" s="569"/>
      <c r="AL183" s="569"/>
      <c r="AM183" s="569"/>
      <c r="AN183" s="570"/>
      <c r="AO183" s="567">
        <f t="shared" ref="AO183" si="225">AO182</f>
        <v>45935</v>
      </c>
      <c r="AP183" s="567"/>
      <c r="AQ183" s="567"/>
      <c r="AR183" s="567"/>
      <c r="AS183" s="567"/>
      <c r="AT183" s="568">
        <f t="shared" ref="AT183" si="226">AT182</f>
        <v>45936</v>
      </c>
      <c r="AU183" s="569"/>
      <c r="AV183" s="569"/>
      <c r="AW183" s="569"/>
      <c r="AX183" s="570"/>
    </row>
    <row r="184" spans="2:50" ht="14.25" customHeight="1">
      <c r="B184" s="460" t="s">
        <v>129</v>
      </c>
      <c r="C184" s="460" t="s">
        <v>130</v>
      </c>
      <c r="D184" s="460"/>
      <c r="E184" s="460" t="s">
        <v>131</v>
      </c>
      <c r="F184" s="460"/>
      <c r="G184" s="460"/>
      <c r="H184" s="460" t="s">
        <v>132</v>
      </c>
      <c r="I184" s="499" t="s">
        <v>133</v>
      </c>
      <c r="J184" s="499"/>
      <c r="K184" s="499"/>
      <c r="L184" s="499" t="s">
        <v>132</v>
      </c>
      <c r="M184" s="499" t="s">
        <v>134</v>
      </c>
      <c r="N184" s="460"/>
      <c r="O184" s="460" t="s">
        <v>135</v>
      </c>
      <c r="P184" s="460" t="s">
        <v>136</v>
      </c>
      <c r="Q184" s="460"/>
      <c r="R184" s="460"/>
      <c r="S184" s="460"/>
      <c r="T184" s="460" t="s">
        <v>132</v>
      </c>
      <c r="U184" s="460" t="s">
        <v>136</v>
      </c>
      <c r="V184" s="460"/>
      <c r="W184" s="460"/>
      <c r="X184" s="460"/>
      <c r="Y184" s="460" t="s">
        <v>132</v>
      </c>
      <c r="Z184" s="460" t="s">
        <v>136</v>
      </c>
      <c r="AA184" s="460"/>
      <c r="AB184" s="460"/>
      <c r="AC184" s="460"/>
      <c r="AD184" s="460" t="s">
        <v>132</v>
      </c>
      <c r="AE184" s="460" t="s">
        <v>136</v>
      </c>
      <c r="AF184" s="460"/>
      <c r="AG184" s="460"/>
      <c r="AH184" s="460"/>
      <c r="AI184" s="460" t="s">
        <v>132</v>
      </c>
      <c r="AJ184" s="460" t="s">
        <v>136</v>
      </c>
      <c r="AK184" s="460"/>
      <c r="AL184" s="460"/>
      <c r="AM184" s="460"/>
      <c r="AN184" s="460" t="s">
        <v>132</v>
      </c>
      <c r="AO184" s="460" t="s">
        <v>136</v>
      </c>
      <c r="AP184" s="460"/>
      <c r="AQ184" s="460"/>
      <c r="AR184" s="460"/>
      <c r="AS184" s="460" t="s">
        <v>132</v>
      </c>
      <c r="AT184" s="460" t="s">
        <v>136</v>
      </c>
      <c r="AU184" s="460"/>
      <c r="AV184" s="460"/>
      <c r="AW184" s="460"/>
      <c r="AX184" s="460" t="s">
        <v>132</v>
      </c>
    </row>
    <row r="185" spans="2:50" ht="14.25" customHeight="1">
      <c r="B185" s="460"/>
      <c r="C185" s="460"/>
      <c r="D185" s="460"/>
      <c r="E185" s="460" t="s">
        <v>137</v>
      </c>
      <c r="F185" s="460"/>
      <c r="G185" s="460"/>
      <c r="H185" s="460"/>
      <c r="I185" s="499" t="s">
        <v>137</v>
      </c>
      <c r="J185" s="499"/>
      <c r="K185" s="499"/>
      <c r="L185" s="499"/>
      <c r="M185" s="499"/>
      <c r="N185" s="460"/>
      <c r="O185" s="460"/>
      <c r="P185" s="460" t="s">
        <v>138</v>
      </c>
      <c r="Q185" s="460"/>
      <c r="R185" s="460"/>
      <c r="S185" s="460"/>
      <c r="T185" s="460"/>
      <c r="U185" s="460" t="s">
        <v>138</v>
      </c>
      <c r="V185" s="460"/>
      <c r="W185" s="460"/>
      <c r="X185" s="460"/>
      <c r="Y185" s="460"/>
      <c r="Z185" s="460" t="s">
        <v>138</v>
      </c>
      <c r="AA185" s="460"/>
      <c r="AB185" s="460"/>
      <c r="AC185" s="460"/>
      <c r="AD185" s="460"/>
      <c r="AE185" s="460" t="s">
        <v>138</v>
      </c>
      <c r="AF185" s="460"/>
      <c r="AG185" s="460"/>
      <c r="AH185" s="460"/>
      <c r="AI185" s="460"/>
      <c r="AJ185" s="460" t="s">
        <v>138</v>
      </c>
      <c r="AK185" s="460"/>
      <c r="AL185" s="460"/>
      <c r="AM185" s="460"/>
      <c r="AN185" s="460"/>
      <c r="AO185" s="460" t="s">
        <v>138</v>
      </c>
      <c r="AP185" s="460"/>
      <c r="AQ185" s="460"/>
      <c r="AR185" s="460"/>
      <c r="AS185" s="460"/>
      <c r="AT185" s="460" t="s">
        <v>138</v>
      </c>
      <c r="AU185" s="460"/>
      <c r="AV185" s="460"/>
      <c r="AW185" s="460"/>
      <c r="AX185" s="460"/>
    </row>
    <row r="186" spans="2:50" ht="14.25" customHeight="1">
      <c r="B186" s="460"/>
      <c r="C186" s="460"/>
      <c r="D186" s="460"/>
      <c r="E186" s="209" t="s">
        <v>139</v>
      </c>
      <c r="F186" s="209" t="s">
        <v>140</v>
      </c>
      <c r="G186" s="209" t="s">
        <v>141</v>
      </c>
      <c r="H186" s="460"/>
      <c r="I186" s="210" t="s">
        <v>139</v>
      </c>
      <c r="J186" s="210" t="s">
        <v>140</v>
      </c>
      <c r="K186" s="210" t="s">
        <v>141</v>
      </c>
      <c r="L186" s="499"/>
      <c r="M186" s="499"/>
      <c r="N186" s="460"/>
      <c r="O186" s="460"/>
      <c r="P186" s="209" t="s">
        <v>139</v>
      </c>
      <c r="Q186" s="209" t="s">
        <v>140</v>
      </c>
      <c r="R186" s="209" t="s">
        <v>141</v>
      </c>
      <c r="S186" s="211" t="s">
        <v>134</v>
      </c>
      <c r="T186" s="460"/>
      <c r="U186" s="209" t="s">
        <v>139</v>
      </c>
      <c r="V186" s="209" t="s">
        <v>140</v>
      </c>
      <c r="W186" s="209" t="s">
        <v>141</v>
      </c>
      <c r="X186" s="211" t="s">
        <v>134</v>
      </c>
      <c r="Y186" s="460"/>
      <c r="Z186" s="209" t="s">
        <v>139</v>
      </c>
      <c r="AA186" s="209" t="s">
        <v>140</v>
      </c>
      <c r="AB186" s="209" t="s">
        <v>141</v>
      </c>
      <c r="AC186" s="211" t="s">
        <v>134</v>
      </c>
      <c r="AD186" s="460"/>
      <c r="AE186" s="209" t="s">
        <v>139</v>
      </c>
      <c r="AF186" s="209" t="s">
        <v>140</v>
      </c>
      <c r="AG186" s="209" t="s">
        <v>141</v>
      </c>
      <c r="AH186" s="211" t="s">
        <v>134</v>
      </c>
      <c r="AI186" s="460"/>
      <c r="AJ186" s="209" t="s">
        <v>139</v>
      </c>
      <c r="AK186" s="209" t="s">
        <v>140</v>
      </c>
      <c r="AL186" s="209" t="s">
        <v>141</v>
      </c>
      <c r="AM186" s="211" t="s">
        <v>134</v>
      </c>
      <c r="AN186" s="460"/>
      <c r="AO186" s="209" t="s">
        <v>139</v>
      </c>
      <c r="AP186" s="209" t="s">
        <v>140</v>
      </c>
      <c r="AQ186" s="209" t="s">
        <v>141</v>
      </c>
      <c r="AR186" s="211" t="s">
        <v>134</v>
      </c>
      <c r="AS186" s="460"/>
      <c r="AT186" s="209" t="s">
        <v>139</v>
      </c>
      <c r="AU186" s="209" t="s">
        <v>140</v>
      </c>
      <c r="AV186" s="209" t="s">
        <v>141</v>
      </c>
      <c r="AW186" s="211" t="s">
        <v>134</v>
      </c>
      <c r="AX186" s="460"/>
    </row>
    <row r="187" spans="2:50" ht="14.25" customHeight="1">
      <c r="B187" s="460" t="s">
        <v>116</v>
      </c>
      <c r="C187" s="209">
        <v>1</v>
      </c>
      <c r="D187" s="212"/>
      <c r="E187" s="209"/>
      <c r="F187" s="209"/>
      <c r="G187" s="214" t="e">
        <f t="shared" ref="G187:G201" si="227">F187/E187</f>
        <v>#DIV/0!</v>
      </c>
      <c r="H187" s="501" t="e">
        <f>AVERAGE(F187:F201)</f>
        <v>#DIV/0!</v>
      </c>
      <c r="I187" s="215" t="e">
        <f>AVERAGE(P187,U187,Z187,AE187,AJ187,AO187,AT187)</f>
        <v>#DIV/0!</v>
      </c>
      <c r="J187" s="215" t="e">
        <f>AVERAGE(Q187,V187,AA187,AF187,AK187,AP187,AU187)</f>
        <v>#DIV/0!</v>
      </c>
      <c r="K187" s="216" t="e">
        <f>AVERAGE(R187,W187,AB187,AG187,AL187,AQ187,AV187)</f>
        <v>#DIV/0!</v>
      </c>
      <c r="L187" s="502" t="str">
        <f>IFERROR(AVERAGE(K187:K201),"-")</f>
        <v>-</v>
      </c>
      <c r="M187" s="215" t="e">
        <f>RANK(K187, K$187:$K$201)</f>
        <v>#DIV/0!</v>
      </c>
      <c r="N187" s="460"/>
      <c r="O187" s="460"/>
      <c r="P187" s="209"/>
      <c r="Q187" s="209"/>
      <c r="R187" s="214" t="e">
        <f t="shared" ref="R187:R200" si="228">Q187/P187</f>
        <v>#DIV/0!</v>
      </c>
      <c r="S187" s="211" t="e">
        <f>RANK(R187, R$187:R$201)</f>
        <v>#DIV/0!</v>
      </c>
      <c r="T187" s="501" t="e">
        <f>AVERAGE(R187:R201)</f>
        <v>#DIV/0!</v>
      </c>
      <c r="U187" s="209"/>
      <c r="V187" s="209"/>
      <c r="W187" s="214" t="e">
        <f t="shared" ref="W187:W200" si="229">V187/U187</f>
        <v>#DIV/0!</v>
      </c>
      <c r="X187" s="211" t="e">
        <f>RANK(W187, W$187:W$201)</f>
        <v>#DIV/0!</v>
      </c>
      <c r="Y187" s="501" t="e">
        <f>AVERAGE(W187:W201)</f>
        <v>#DIV/0!</v>
      </c>
      <c r="Z187" s="209"/>
      <c r="AA187" s="209"/>
      <c r="AB187" s="214" t="e">
        <f t="shared" ref="AB187:AB200" si="230">AA187/Z187</f>
        <v>#DIV/0!</v>
      </c>
      <c r="AC187" s="211" t="e">
        <f>RANK(AB187, AB$187:AB$201)</f>
        <v>#DIV/0!</v>
      </c>
      <c r="AD187" s="501" t="e">
        <f>AVERAGE(AB187:AB201)</f>
        <v>#DIV/0!</v>
      </c>
      <c r="AE187" s="209"/>
      <c r="AF187" s="209"/>
      <c r="AG187" s="214" t="e">
        <f t="shared" ref="AG187:AG200" si="231">AF187/AE187</f>
        <v>#DIV/0!</v>
      </c>
      <c r="AH187" s="211" t="e">
        <f>RANK(AG187, AG$187:AG$201)</f>
        <v>#DIV/0!</v>
      </c>
      <c r="AI187" s="501" t="e">
        <f>AVERAGE(AG187:AG201)</f>
        <v>#DIV/0!</v>
      </c>
      <c r="AJ187" s="209"/>
      <c r="AK187" s="209"/>
      <c r="AL187" s="214" t="e">
        <f t="shared" ref="AL187:AL200" si="232">AK187/AJ187</f>
        <v>#DIV/0!</v>
      </c>
      <c r="AM187" s="211" t="e">
        <f>RANK(AL187, AL$187:AL$201)</f>
        <v>#DIV/0!</v>
      </c>
      <c r="AN187" s="501" t="e">
        <f>AVERAGE(AL187:AL201)</f>
        <v>#DIV/0!</v>
      </c>
      <c r="AO187" s="209"/>
      <c r="AP187" s="209"/>
      <c r="AQ187" s="214" t="e">
        <f t="shared" ref="AQ187:AQ200" si="233">AP187/AO187</f>
        <v>#DIV/0!</v>
      </c>
      <c r="AR187" s="211" t="e">
        <f>RANK(AQ187, AQ$187:AQ$201)</f>
        <v>#DIV/0!</v>
      </c>
      <c r="AS187" s="501" t="e">
        <f>AVERAGE(AQ187:AQ201)</f>
        <v>#DIV/0!</v>
      </c>
      <c r="AT187" s="209"/>
      <c r="AU187" s="209"/>
      <c r="AV187" s="214" t="e">
        <f t="shared" ref="AV187:AV200" si="234">AU187/AT187</f>
        <v>#DIV/0!</v>
      </c>
      <c r="AW187" s="211" t="e">
        <f>RANK(AV187, AV$187:AV$201)</f>
        <v>#DIV/0!</v>
      </c>
      <c r="AX187" s="501" t="e">
        <f>AVERAGE(AV187:AV201)</f>
        <v>#DIV/0!</v>
      </c>
    </row>
    <row r="188" spans="2:50" ht="14.25" customHeight="1">
      <c r="B188" s="460"/>
      <c r="C188" s="209">
        <v>2</v>
      </c>
      <c r="D188" s="212"/>
      <c r="E188" s="209"/>
      <c r="F188" s="209"/>
      <c r="G188" s="214" t="e">
        <f t="shared" si="227"/>
        <v>#DIV/0!</v>
      </c>
      <c r="H188" s="501"/>
      <c r="I188" s="215" t="e">
        <f t="shared" ref="I188:K201" si="235">AVERAGE(P188,U188,Z188,AE188,AJ188,AO188,AT188)</f>
        <v>#DIV/0!</v>
      </c>
      <c r="J188" s="215" t="e">
        <f t="shared" si="235"/>
        <v>#DIV/0!</v>
      </c>
      <c r="K188" s="216" t="e">
        <f t="shared" si="235"/>
        <v>#DIV/0!</v>
      </c>
      <c r="L188" s="502"/>
      <c r="M188" s="215" t="e">
        <f>RANK(K188, K$187:$K$201)</f>
        <v>#DIV/0!</v>
      </c>
      <c r="N188" s="460"/>
      <c r="O188" s="460"/>
      <c r="P188" s="209"/>
      <c r="Q188" s="209"/>
      <c r="R188" s="214" t="e">
        <f t="shared" si="228"/>
        <v>#DIV/0!</v>
      </c>
      <c r="S188" s="211" t="e">
        <f t="shared" ref="S188:S200" si="236">RANK(R188, R$187:R$201)</f>
        <v>#DIV/0!</v>
      </c>
      <c r="T188" s="501"/>
      <c r="U188" s="209"/>
      <c r="V188" s="209"/>
      <c r="W188" s="214" t="e">
        <f t="shared" si="229"/>
        <v>#DIV/0!</v>
      </c>
      <c r="X188" s="211" t="e">
        <f t="shared" ref="X188:X200" si="237">RANK(W188, W$187:W$201)</f>
        <v>#DIV/0!</v>
      </c>
      <c r="Y188" s="501"/>
      <c r="Z188" s="209"/>
      <c r="AA188" s="209"/>
      <c r="AB188" s="214" t="e">
        <f t="shared" si="230"/>
        <v>#DIV/0!</v>
      </c>
      <c r="AC188" s="211" t="e">
        <f t="shared" ref="AC188:AC200" si="238">RANK(AB188, AB$187:AB$201)</f>
        <v>#DIV/0!</v>
      </c>
      <c r="AD188" s="501"/>
      <c r="AE188" s="209"/>
      <c r="AF188" s="209"/>
      <c r="AG188" s="214" t="e">
        <f t="shared" si="231"/>
        <v>#DIV/0!</v>
      </c>
      <c r="AH188" s="211" t="e">
        <f t="shared" ref="AH188:AH200" si="239">RANK(AG188, AG$187:AG$201)</f>
        <v>#DIV/0!</v>
      </c>
      <c r="AI188" s="501"/>
      <c r="AJ188" s="209"/>
      <c r="AK188" s="209"/>
      <c r="AL188" s="214" t="e">
        <f t="shared" si="232"/>
        <v>#DIV/0!</v>
      </c>
      <c r="AM188" s="211" t="e">
        <f t="shared" ref="AM188:AM200" si="240">RANK(AL188, AL$187:AL$201)</f>
        <v>#DIV/0!</v>
      </c>
      <c r="AN188" s="501"/>
      <c r="AO188" s="209"/>
      <c r="AP188" s="209"/>
      <c r="AQ188" s="214" t="e">
        <f t="shared" si="233"/>
        <v>#DIV/0!</v>
      </c>
      <c r="AR188" s="211" t="e">
        <f t="shared" ref="AR188:AR200" si="241">RANK(AQ188, AQ$187:AQ$201)</f>
        <v>#DIV/0!</v>
      </c>
      <c r="AS188" s="501"/>
      <c r="AT188" s="209"/>
      <c r="AU188" s="209"/>
      <c r="AV188" s="214" t="e">
        <f t="shared" si="234"/>
        <v>#DIV/0!</v>
      </c>
      <c r="AW188" s="211" t="e">
        <f t="shared" ref="AW188:AW200" si="242">RANK(AV188, AV$187:AV$201)</f>
        <v>#DIV/0!</v>
      </c>
      <c r="AX188" s="501"/>
    </row>
    <row r="189" spans="2:50" ht="14.25" customHeight="1">
      <c r="B189" s="460"/>
      <c r="C189" s="209">
        <v>3</v>
      </c>
      <c r="D189" s="212"/>
      <c r="E189" s="209"/>
      <c r="F189" s="209"/>
      <c r="G189" s="214" t="e">
        <f t="shared" si="227"/>
        <v>#DIV/0!</v>
      </c>
      <c r="H189" s="501"/>
      <c r="I189" s="215" t="e">
        <f t="shared" si="235"/>
        <v>#DIV/0!</v>
      </c>
      <c r="J189" s="215" t="e">
        <f t="shared" si="235"/>
        <v>#DIV/0!</v>
      </c>
      <c r="K189" s="216" t="e">
        <f t="shared" si="235"/>
        <v>#DIV/0!</v>
      </c>
      <c r="L189" s="502"/>
      <c r="M189" s="215" t="e">
        <f>RANK(K189, K$187:$K$201)</f>
        <v>#DIV/0!</v>
      </c>
      <c r="N189" s="460"/>
      <c r="O189" s="460"/>
      <c r="P189" s="209"/>
      <c r="Q189" s="209"/>
      <c r="R189" s="214" t="e">
        <f t="shared" si="228"/>
        <v>#DIV/0!</v>
      </c>
      <c r="S189" s="211" t="e">
        <f>RANK(R189, R$187:R$201)</f>
        <v>#DIV/0!</v>
      </c>
      <c r="T189" s="501"/>
      <c r="U189" s="209"/>
      <c r="V189" s="209"/>
      <c r="W189" s="214" t="e">
        <f t="shared" si="229"/>
        <v>#DIV/0!</v>
      </c>
      <c r="X189" s="211" t="e">
        <f>RANK(W189, W$187:W$201)</f>
        <v>#DIV/0!</v>
      </c>
      <c r="Y189" s="501"/>
      <c r="Z189" s="209"/>
      <c r="AA189" s="209"/>
      <c r="AB189" s="214" t="e">
        <f t="shared" si="230"/>
        <v>#DIV/0!</v>
      </c>
      <c r="AC189" s="211" t="e">
        <f t="shared" si="238"/>
        <v>#DIV/0!</v>
      </c>
      <c r="AD189" s="501"/>
      <c r="AE189" s="209"/>
      <c r="AF189" s="209"/>
      <c r="AG189" s="214" t="e">
        <f t="shared" si="231"/>
        <v>#DIV/0!</v>
      </c>
      <c r="AH189" s="211" t="e">
        <f t="shared" si="239"/>
        <v>#DIV/0!</v>
      </c>
      <c r="AI189" s="501"/>
      <c r="AJ189" s="209"/>
      <c r="AK189" s="209"/>
      <c r="AL189" s="214" t="e">
        <f t="shared" si="232"/>
        <v>#DIV/0!</v>
      </c>
      <c r="AM189" s="211" t="e">
        <f t="shared" si="240"/>
        <v>#DIV/0!</v>
      </c>
      <c r="AN189" s="501"/>
      <c r="AO189" s="209"/>
      <c r="AP189" s="209"/>
      <c r="AQ189" s="214" t="e">
        <f t="shared" si="233"/>
        <v>#DIV/0!</v>
      </c>
      <c r="AR189" s="211" t="e">
        <f t="shared" si="241"/>
        <v>#DIV/0!</v>
      </c>
      <c r="AS189" s="501"/>
      <c r="AT189" s="209"/>
      <c r="AU189" s="209"/>
      <c r="AV189" s="214" t="e">
        <f t="shared" si="234"/>
        <v>#DIV/0!</v>
      </c>
      <c r="AW189" s="211" t="e">
        <f t="shared" si="242"/>
        <v>#DIV/0!</v>
      </c>
      <c r="AX189" s="501"/>
    </row>
    <row r="190" spans="2:50" ht="14.25" customHeight="1">
      <c r="B190" s="460"/>
      <c r="C190" s="209">
        <v>4</v>
      </c>
      <c r="D190" s="212"/>
      <c r="E190" s="209"/>
      <c r="F190" s="209"/>
      <c r="G190" s="214" t="e">
        <f t="shared" si="227"/>
        <v>#DIV/0!</v>
      </c>
      <c r="H190" s="501"/>
      <c r="I190" s="215" t="e">
        <f t="shared" si="235"/>
        <v>#DIV/0!</v>
      </c>
      <c r="J190" s="215" t="e">
        <f t="shared" si="235"/>
        <v>#DIV/0!</v>
      </c>
      <c r="K190" s="216" t="e">
        <f t="shared" si="235"/>
        <v>#DIV/0!</v>
      </c>
      <c r="L190" s="502"/>
      <c r="M190" s="215" t="e">
        <f>RANK(K190, K$187:$K$201)</f>
        <v>#DIV/0!</v>
      </c>
      <c r="N190" s="460"/>
      <c r="O190" s="460"/>
      <c r="P190" s="209"/>
      <c r="Q190" s="209"/>
      <c r="R190" s="214" t="e">
        <f t="shared" si="228"/>
        <v>#DIV/0!</v>
      </c>
      <c r="S190" s="211" t="e">
        <f t="shared" si="236"/>
        <v>#DIV/0!</v>
      </c>
      <c r="T190" s="501"/>
      <c r="U190" s="209"/>
      <c r="V190" s="209"/>
      <c r="W190" s="214" t="e">
        <f t="shared" si="229"/>
        <v>#DIV/0!</v>
      </c>
      <c r="X190" s="211" t="e">
        <f t="shared" si="237"/>
        <v>#DIV/0!</v>
      </c>
      <c r="Y190" s="501"/>
      <c r="Z190" s="209"/>
      <c r="AA190" s="209"/>
      <c r="AB190" s="214" t="e">
        <f t="shared" si="230"/>
        <v>#DIV/0!</v>
      </c>
      <c r="AC190" s="211" t="e">
        <f t="shared" si="238"/>
        <v>#DIV/0!</v>
      </c>
      <c r="AD190" s="501"/>
      <c r="AE190" s="209"/>
      <c r="AF190" s="209"/>
      <c r="AG190" s="214" t="e">
        <f t="shared" si="231"/>
        <v>#DIV/0!</v>
      </c>
      <c r="AH190" s="211" t="e">
        <f t="shared" si="239"/>
        <v>#DIV/0!</v>
      </c>
      <c r="AI190" s="501"/>
      <c r="AJ190" s="209"/>
      <c r="AK190" s="209"/>
      <c r="AL190" s="214" t="e">
        <f t="shared" si="232"/>
        <v>#DIV/0!</v>
      </c>
      <c r="AM190" s="211" t="e">
        <f t="shared" si="240"/>
        <v>#DIV/0!</v>
      </c>
      <c r="AN190" s="501"/>
      <c r="AO190" s="209"/>
      <c r="AP190" s="209"/>
      <c r="AQ190" s="214" t="e">
        <f t="shared" si="233"/>
        <v>#DIV/0!</v>
      </c>
      <c r="AR190" s="211" t="e">
        <f t="shared" si="241"/>
        <v>#DIV/0!</v>
      </c>
      <c r="AS190" s="501"/>
      <c r="AT190" s="209"/>
      <c r="AU190" s="209"/>
      <c r="AV190" s="214" t="e">
        <f t="shared" si="234"/>
        <v>#DIV/0!</v>
      </c>
      <c r="AW190" s="211" t="e">
        <f t="shared" si="242"/>
        <v>#DIV/0!</v>
      </c>
      <c r="AX190" s="501"/>
    </row>
    <row r="191" spans="2:50" ht="14.25" customHeight="1">
      <c r="B191" s="460"/>
      <c r="C191" s="209">
        <v>5</v>
      </c>
      <c r="D191" s="212"/>
      <c r="E191" s="209"/>
      <c r="F191" s="209"/>
      <c r="G191" s="214" t="e">
        <f t="shared" si="227"/>
        <v>#DIV/0!</v>
      </c>
      <c r="H191" s="501"/>
      <c r="I191" s="215" t="e">
        <f t="shared" si="235"/>
        <v>#DIV/0!</v>
      </c>
      <c r="J191" s="215" t="e">
        <f t="shared" si="235"/>
        <v>#DIV/0!</v>
      </c>
      <c r="K191" s="216" t="e">
        <f t="shared" si="235"/>
        <v>#DIV/0!</v>
      </c>
      <c r="L191" s="502"/>
      <c r="M191" s="215" t="e">
        <f>RANK(K191, K$187:$K$201)</f>
        <v>#DIV/0!</v>
      </c>
      <c r="N191" s="460"/>
      <c r="O191" s="460"/>
      <c r="P191" s="209"/>
      <c r="Q191" s="209"/>
      <c r="R191" s="214" t="e">
        <f t="shared" si="228"/>
        <v>#DIV/0!</v>
      </c>
      <c r="S191" s="211" t="e">
        <f t="shared" si="236"/>
        <v>#DIV/0!</v>
      </c>
      <c r="T191" s="501"/>
      <c r="U191" s="209"/>
      <c r="V191" s="209"/>
      <c r="W191" s="214" t="e">
        <f t="shared" si="229"/>
        <v>#DIV/0!</v>
      </c>
      <c r="X191" s="211" t="e">
        <f t="shared" si="237"/>
        <v>#DIV/0!</v>
      </c>
      <c r="Y191" s="501"/>
      <c r="Z191" s="209"/>
      <c r="AA191" s="209"/>
      <c r="AB191" s="214" t="e">
        <f t="shared" si="230"/>
        <v>#DIV/0!</v>
      </c>
      <c r="AC191" s="211" t="e">
        <f t="shared" si="238"/>
        <v>#DIV/0!</v>
      </c>
      <c r="AD191" s="501"/>
      <c r="AE191" s="209"/>
      <c r="AF191" s="209"/>
      <c r="AG191" s="214" t="e">
        <f t="shared" si="231"/>
        <v>#DIV/0!</v>
      </c>
      <c r="AH191" s="211" t="e">
        <f t="shared" si="239"/>
        <v>#DIV/0!</v>
      </c>
      <c r="AI191" s="501"/>
      <c r="AJ191" s="209"/>
      <c r="AK191" s="209"/>
      <c r="AL191" s="214" t="e">
        <f t="shared" si="232"/>
        <v>#DIV/0!</v>
      </c>
      <c r="AM191" s="211" t="e">
        <f t="shared" si="240"/>
        <v>#DIV/0!</v>
      </c>
      <c r="AN191" s="501"/>
      <c r="AO191" s="209"/>
      <c r="AP191" s="209"/>
      <c r="AQ191" s="214" t="e">
        <f t="shared" si="233"/>
        <v>#DIV/0!</v>
      </c>
      <c r="AR191" s="211" t="e">
        <f t="shared" si="241"/>
        <v>#DIV/0!</v>
      </c>
      <c r="AS191" s="501"/>
      <c r="AT191" s="209"/>
      <c r="AU191" s="209"/>
      <c r="AV191" s="214" t="e">
        <f t="shared" si="234"/>
        <v>#DIV/0!</v>
      </c>
      <c r="AW191" s="211" t="e">
        <f t="shared" si="242"/>
        <v>#DIV/0!</v>
      </c>
      <c r="AX191" s="501"/>
    </row>
    <row r="192" spans="2:50" ht="14.25" customHeight="1">
      <c r="B192" s="460"/>
      <c r="C192" s="209">
        <v>6</v>
      </c>
      <c r="D192" s="212"/>
      <c r="E192" s="209"/>
      <c r="F192" s="209"/>
      <c r="G192" s="214" t="e">
        <f t="shared" si="227"/>
        <v>#DIV/0!</v>
      </c>
      <c r="H192" s="501"/>
      <c r="I192" s="215" t="e">
        <f t="shared" si="235"/>
        <v>#DIV/0!</v>
      </c>
      <c r="J192" s="215" t="e">
        <f t="shared" si="235"/>
        <v>#DIV/0!</v>
      </c>
      <c r="K192" s="216" t="e">
        <f t="shared" si="235"/>
        <v>#DIV/0!</v>
      </c>
      <c r="L192" s="502"/>
      <c r="M192" s="215" t="e">
        <f>RANK(K192, K$187:$K$201)</f>
        <v>#DIV/0!</v>
      </c>
      <c r="N192" s="460"/>
      <c r="O192" s="460"/>
      <c r="P192" s="209"/>
      <c r="Q192" s="209"/>
      <c r="R192" s="214" t="e">
        <f t="shared" si="228"/>
        <v>#DIV/0!</v>
      </c>
      <c r="S192" s="211" t="e">
        <f t="shared" si="236"/>
        <v>#DIV/0!</v>
      </c>
      <c r="T192" s="501"/>
      <c r="U192" s="209"/>
      <c r="V192" s="209"/>
      <c r="W192" s="214" t="e">
        <f t="shared" si="229"/>
        <v>#DIV/0!</v>
      </c>
      <c r="X192" s="211" t="e">
        <f t="shared" si="237"/>
        <v>#DIV/0!</v>
      </c>
      <c r="Y192" s="501"/>
      <c r="Z192" s="209"/>
      <c r="AA192" s="209"/>
      <c r="AB192" s="214" t="e">
        <f t="shared" si="230"/>
        <v>#DIV/0!</v>
      </c>
      <c r="AC192" s="211" t="e">
        <f t="shared" si="238"/>
        <v>#DIV/0!</v>
      </c>
      <c r="AD192" s="501"/>
      <c r="AE192" s="209"/>
      <c r="AF192" s="209"/>
      <c r="AG192" s="214" t="e">
        <f t="shared" si="231"/>
        <v>#DIV/0!</v>
      </c>
      <c r="AH192" s="211" t="e">
        <f t="shared" si="239"/>
        <v>#DIV/0!</v>
      </c>
      <c r="AI192" s="501"/>
      <c r="AJ192" s="209"/>
      <c r="AK192" s="209"/>
      <c r="AL192" s="214" t="e">
        <f t="shared" si="232"/>
        <v>#DIV/0!</v>
      </c>
      <c r="AM192" s="211" t="e">
        <f t="shared" si="240"/>
        <v>#DIV/0!</v>
      </c>
      <c r="AN192" s="501"/>
      <c r="AO192" s="209"/>
      <c r="AP192" s="209"/>
      <c r="AQ192" s="214" t="e">
        <f t="shared" si="233"/>
        <v>#DIV/0!</v>
      </c>
      <c r="AR192" s="211" t="e">
        <f t="shared" si="241"/>
        <v>#DIV/0!</v>
      </c>
      <c r="AS192" s="501"/>
      <c r="AT192" s="209"/>
      <c r="AU192" s="209"/>
      <c r="AV192" s="214" t="e">
        <f t="shared" si="234"/>
        <v>#DIV/0!</v>
      </c>
      <c r="AW192" s="211" t="e">
        <f t="shared" si="242"/>
        <v>#DIV/0!</v>
      </c>
      <c r="AX192" s="501"/>
    </row>
    <row r="193" spans="2:50" ht="14.25" customHeight="1">
      <c r="B193" s="460"/>
      <c r="C193" s="209">
        <v>7</v>
      </c>
      <c r="D193" s="212"/>
      <c r="E193" s="209"/>
      <c r="F193" s="209"/>
      <c r="G193" s="214" t="e">
        <f t="shared" si="227"/>
        <v>#DIV/0!</v>
      </c>
      <c r="H193" s="501"/>
      <c r="I193" s="215" t="e">
        <f t="shared" si="235"/>
        <v>#DIV/0!</v>
      </c>
      <c r="J193" s="215" t="e">
        <f t="shared" si="235"/>
        <v>#DIV/0!</v>
      </c>
      <c r="K193" s="216" t="e">
        <f t="shared" si="235"/>
        <v>#DIV/0!</v>
      </c>
      <c r="L193" s="502"/>
      <c r="M193" s="215" t="e">
        <f>RANK(K193, K$187:$K$201)</f>
        <v>#DIV/0!</v>
      </c>
      <c r="N193" s="460"/>
      <c r="O193" s="460"/>
      <c r="P193" s="209"/>
      <c r="Q193" s="209"/>
      <c r="R193" s="214" t="e">
        <f t="shared" si="228"/>
        <v>#DIV/0!</v>
      </c>
      <c r="S193" s="211" t="e">
        <f t="shared" si="236"/>
        <v>#DIV/0!</v>
      </c>
      <c r="T193" s="501"/>
      <c r="U193" s="209"/>
      <c r="V193" s="209"/>
      <c r="W193" s="214" t="e">
        <f t="shared" si="229"/>
        <v>#DIV/0!</v>
      </c>
      <c r="X193" s="211" t="e">
        <f t="shared" si="237"/>
        <v>#DIV/0!</v>
      </c>
      <c r="Y193" s="501"/>
      <c r="Z193" s="209"/>
      <c r="AA193" s="209"/>
      <c r="AB193" s="214" t="e">
        <f t="shared" si="230"/>
        <v>#DIV/0!</v>
      </c>
      <c r="AC193" s="211" t="e">
        <f t="shared" si="238"/>
        <v>#DIV/0!</v>
      </c>
      <c r="AD193" s="501"/>
      <c r="AE193" s="209"/>
      <c r="AF193" s="209"/>
      <c r="AG193" s="214" t="e">
        <f t="shared" si="231"/>
        <v>#DIV/0!</v>
      </c>
      <c r="AH193" s="211" t="e">
        <f t="shared" si="239"/>
        <v>#DIV/0!</v>
      </c>
      <c r="AI193" s="501"/>
      <c r="AJ193" s="209"/>
      <c r="AK193" s="209"/>
      <c r="AL193" s="214" t="e">
        <f t="shared" si="232"/>
        <v>#DIV/0!</v>
      </c>
      <c r="AM193" s="211" t="e">
        <f t="shared" si="240"/>
        <v>#DIV/0!</v>
      </c>
      <c r="AN193" s="501"/>
      <c r="AO193" s="209"/>
      <c r="AP193" s="209"/>
      <c r="AQ193" s="214" t="e">
        <f t="shared" si="233"/>
        <v>#DIV/0!</v>
      </c>
      <c r="AR193" s="211" t="e">
        <f t="shared" si="241"/>
        <v>#DIV/0!</v>
      </c>
      <c r="AS193" s="501"/>
      <c r="AT193" s="209"/>
      <c r="AU193" s="209"/>
      <c r="AV193" s="214" t="e">
        <f t="shared" si="234"/>
        <v>#DIV/0!</v>
      </c>
      <c r="AW193" s="211" t="e">
        <f t="shared" si="242"/>
        <v>#DIV/0!</v>
      </c>
      <c r="AX193" s="501"/>
    </row>
    <row r="194" spans="2:50" ht="14.25" customHeight="1">
      <c r="B194" s="460"/>
      <c r="C194" s="209">
        <v>8</v>
      </c>
      <c r="D194" s="212"/>
      <c r="E194" s="209"/>
      <c r="F194" s="209"/>
      <c r="G194" s="214" t="e">
        <f t="shared" si="227"/>
        <v>#DIV/0!</v>
      </c>
      <c r="H194" s="501"/>
      <c r="I194" s="215" t="e">
        <f t="shared" si="235"/>
        <v>#DIV/0!</v>
      </c>
      <c r="J194" s="215" t="e">
        <f t="shared" si="235"/>
        <v>#DIV/0!</v>
      </c>
      <c r="K194" s="216" t="e">
        <f t="shared" si="235"/>
        <v>#DIV/0!</v>
      </c>
      <c r="L194" s="502"/>
      <c r="M194" s="215" t="e">
        <f>RANK(K194, K$187:$K$201)</f>
        <v>#DIV/0!</v>
      </c>
      <c r="N194" s="460"/>
      <c r="O194" s="460"/>
      <c r="P194" s="209"/>
      <c r="Q194" s="209"/>
      <c r="R194" s="214" t="e">
        <f t="shared" si="228"/>
        <v>#DIV/0!</v>
      </c>
      <c r="S194" s="211" t="e">
        <f t="shared" si="236"/>
        <v>#DIV/0!</v>
      </c>
      <c r="T194" s="501"/>
      <c r="U194" s="209"/>
      <c r="V194" s="209"/>
      <c r="W194" s="214" t="e">
        <f t="shared" si="229"/>
        <v>#DIV/0!</v>
      </c>
      <c r="X194" s="211" t="e">
        <f t="shared" si="237"/>
        <v>#DIV/0!</v>
      </c>
      <c r="Y194" s="501"/>
      <c r="Z194" s="209"/>
      <c r="AA194" s="209"/>
      <c r="AB194" s="214" t="e">
        <f t="shared" si="230"/>
        <v>#DIV/0!</v>
      </c>
      <c r="AC194" s="211" t="e">
        <f t="shared" si="238"/>
        <v>#DIV/0!</v>
      </c>
      <c r="AD194" s="501"/>
      <c r="AE194" s="209"/>
      <c r="AF194" s="209"/>
      <c r="AG194" s="214" t="e">
        <f t="shared" si="231"/>
        <v>#DIV/0!</v>
      </c>
      <c r="AH194" s="211" t="e">
        <f t="shared" si="239"/>
        <v>#DIV/0!</v>
      </c>
      <c r="AI194" s="501"/>
      <c r="AJ194" s="209"/>
      <c r="AK194" s="209"/>
      <c r="AL194" s="214" t="e">
        <f t="shared" si="232"/>
        <v>#DIV/0!</v>
      </c>
      <c r="AM194" s="211" t="e">
        <f t="shared" si="240"/>
        <v>#DIV/0!</v>
      </c>
      <c r="AN194" s="501"/>
      <c r="AO194" s="209"/>
      <c r="AP194" s="209"/>
      <c r="AQ194" s="214" t="e">
        <f t="shared" si="233"/>
        <v>#DIV/0!</v>
      </c>
      <c r="AR194" s="211" t="e">
        <f t="shared" si="241"/>
        <v>#DIV/0!</v>
      </c>
      <c r="AS194" s="501"/>
      <c r="AT194" s="209"/>
      <c r="AU194" s="209"/>
      <c r="AV194" s="214" t="e">
        <f t="shared" si="234"/>
        <v>#DIV/0!</v>
      </c>
      <c r="AW194" s="211" t="e">
        <f t="shared" si="242"/>
        <v>#DIV/0!</v>
      </c>
      <c r="AX194" s="501"/>
    </row>
    <row r="195" spans="2:50" ht="14.25" customHeight="1">
      <c r="B195" s="460"/>
      <c r="C195" s="209">
        <v>9</v>
      </c>
      <c r="D195" s="212"/>
      <c r="E195" s="209"/>
      <c r="F195" s="209"/>
      <c r="G195" s="214" t="e">
        <f t="shared" si="227"/>
        <v>#DIV/0!</v>
      </c>
      <c r="H195" s="501"/>
      <c r="I195" s="215" t="e">
        <f t="shared" si="235"/>
        <v>#DIV/0!</v>
      </c>
      <c r="J195" s="215" t="e">
        <f t="shared" si="235"/>
        <v>#DIV/0!</v>
      </c>
      <c r="K195" s="216" t="e">
        <f t="shared" si="235"/>
        <v>#DIV/0!</v>
      </c>
      <c r="L195" s="502"/>
      <c r="M195" s="215" t="e">
        <f>RANK(K195, K$187:$K$201)</f>
        <v>#DIV/0!</v>
      </c>
      <c r="N195" s="460"/>
      <c r="O195" s="460"/>
      <c r="P195" s="209"/>
      <c r="Q195" s="209"/>
      <c r="R195" s="214" t="e">
        <f t="shared" si="228"/>
        <v>#DIV/0!</v>
      </c>
      <c r="S195" s="211" t="e">
        <f t="shared" si="236"/>
        <v>#DIV/0!</v>
      </c>
      <c r="T195" s="501"/>
      <c r="U195" s="209"/>
      <c r="V195" s="209"/>
      <c r="W195" s="214" t="e">
        <f t="shared" si="229"/>
        <v>#DIV/0!</v>
      </c>
      <c r="X195" s="211" t="e">
        <f t="shared" si="237"/>
        <v>#DIV/0!</v>
      </c>
      <c r="Y195" s="501"/>
      <c r="Z195" s="209"/>
      <c r="AA195" s="209"/>
      <c r="AB195" s="214" t="e">
        <f t="shared" si="230"/>
        <v>#DIV/0!</v>
      </c>
      <c r="AC195" s="211" t="e">
        <f t="shared" si="238"/>
        <v>#DIV/0!</v>
      </c>
      <c r="AD195" s="501"/>
      <c r="AE195" s="209"/>
      <c r="AF195" s="209"/>
      <c r="AG195" s="214" t="e">
        <f t="shared" si="231"/>
        <v>#DIV/0!</v>
      </c>
      <c r="AH195" s="211" t="e">
        <f t="shared" si="239"/>
        <v>#DIV/0!</v>
      </c>
      <c r="AI195" s="501"/>
      <c r="AJ195" s="209"/>
      <c r="AK195" s="209"/>
      <c r="AL195" s="214" t="e">
        <f t="shared" si="232"/>
        <v>#DIV/0!</v>
      </c>
      <c r="AM195" s="211" t="e">
        <f t="shared" si="240"/>
        <v>#DIV/0!</v>
      </c>
      <c r="AN195" s="501"/>
      <c r="AO195" s="209"/>
      <c r="AP195" s="209"/>
      <c r="AQ195" s="214" t="e">
        <f t="shared" si="233"/>
        <v>#DIV/0!</v>
      </c>
      <c r="AR195" s="211" t="e">
        <f t="shared" si="241"/>
        <v>#DIV/0!</v>
      </c>
      <c r="AS195" s="501"/>
      <c r="AT195" s="209"/>
      <c r="AU195" s="209"/>
      <c r="AV195" s="214" t="e">
        <f t="shared" si="234"/>
        <v>#DIV/0!</v>
      </c>
      <c r="AW195" s="211" t="e">
        <f t="shared" si="242"/>
        <v>#DIV/0!</v>
      </c>
      <c r="AX195" s="501"/>
    </row>
    <row r="196" spans="2:50" ht="14.25" customHeight="1">
      <c r="B196" s="460"/>
      <c r="C196" s="209">
        <v>10</v>
      </c>
      <c r="D196" s="212"/>
      <c r="E196" s="209"/>
      <c r="F196" s="209"/>
      <c r="G196" s="214" t="e">
        <f t="shared" si="227"/>
        <v>#DIV/0!</v>
      </c>
      <c r="H196" s="501"/>
      <c r="I196" s="215" t="e">
        <f t="shared" si="235"/>
        <v>#DIV/0!</v>
      </c>
      <c r="J196" s="215" t="e">
        <f t="shared" si="235"/>
        <v>#DIV/0!</v>
      </c>
      <c r="K196" s="216" t="e">
        <f t="shared" si="235"/>
        <v>#DIV/0!</v>
      </c>
      <c r="L196" s="502"/>
      <c r="M196" s="215" t="e">
        <f>RANK(K196, K$187:$K$201)</f>
        <v>#DIV/0!</v>
      </c>
      <c r="N196" s="460"/>
      <c r="O196" s="460"/>
      <c r="P196" s="209"/>
      <c r="Q196" s="209"/>
      <c r="R196" s="214" t="e">
        <f t="shared" si="228"/>
        <v>#DIV/0!</v>
      </c>
      <c r="S196" s="211" t="e">
        <f t="shared" si="236"/>
        <v>#DIV/0!</v>
      </c>
      <c r="T196" s="501"/>
      <c r="U196" s="209"/>
      <c r="V196" s="209"/>
      <c r="W196" s="214" t="e">
        <f t="shared" si="229"/>
        <v>#DIV/0!</v>
      </c>
      <c r="X196" s="211" t="e">
        <f t="shared" si="237"/>
        <v>#DIV/0!</v>
      </c>
      <c r="Y196" s="501"/>
      <c r="Z196" s="209"/>
      <c r="AA196" s="209"/>
      <c r="AB196" s="214" t="e">
        <f t="shared" si="230"/>
        <v>#DIV/0!</v>
      </c>
      <c r="AC196" s="211" t="e">
        <f t="shared" si="238"/>
        <v>#DIV/0!</v>
      </c>
      <c r="AD196" s="501"/>
      <c r="AE196" s="209"/>
      <c r="AF196" s="209"/>
      <c r="AG196" s="214" t="e">
        <f t="shared" si="231"/>
        <v>#DIV/0!</v>
      </c>
      <c r="AH196" s="211" t="e">
        <f t="shared" si="239"/>
        <v>#DIV/0!</v>
      </c>
      <c r="AI196" s="501"/>
      <c r="AJ196" s="209"/>
      <c r="AK196" s="209"/>
      <c r="AL196" s="214" t="e">
        <f t="shared" si="232"/>
        <v>#DIV/0!</v>
      </c>
      <c r="AM196" s="211" t="e">
        <f t="shared" si="240"/>
        <v>#DIV/0!</v>
      </c>
      <c r="AN196" s="501"/>
      <c r="AO196" s="209"/>
      <c r="AP196" s="209"/>
      <c r="AQ196" s="214" t="e">
        <f t="shared" si="233"/>
        <v>#DIV/0!</v>
      </c>
      <c r="AR196" s="211" t="e">
        <f t="shared" si="241"/>
        <v>#DIV/0!</v>
      </c>
      <c r="AS196" s="501"/>
      <c r="AT196" s="209"/>
      <c r="AU196" s="209"/>
      <c r="AV196" s="214" t="e">
        <f t="shared" si="234"/>
        <v>#DIV/0!</v>
      </c>
      <c r="AW196" s="211" t="e">
        <f t="shared" si="242"/>
        <v>#DIV/0!</v>
      </c>
      <c r="AX196" s="501"/>
    </row>
    <row r="197" spans="2:50" ht="14.25" customHeight="1">
      <c r="B197" s="460"/>
      <c r="C197" s="209">
        <v>11</v>
      </c>
      <c r="D197" s="212"/>
      <c r="E197" s="209"/>
      <c r="F197" s="209"/>
      <c r="G197" s="214" t="e">
        <f t="shared" si="227"/>
        <v>#DIV/0!</v>
      </c>
      <c r="H197" s="501"/>
      <c r="I197" s="215" t="e">
        <f t="shared" si="235"/>
        <v>#DIV/0!</v>
      </c>
      <c r="J197" s="215" t="e">
        <f t="shared" si="235"/>
        <v>#DIV/0!</v>
      </c>
      <c r="K197" s="216" t="e">
        <f t="shared" si="235"/>
        <v>#DIV/0!</v>
      </c>
      <c r="L197" s="502"/>
      <c r="M197" s="215" t="e">
        <f>RANK(K197, K$187:$K$201)</f>
        <v>#DIV/0!</v>
      </c>
      <c r="N197" s="460"/>
      <c r="O197" s="460"/>
      <c r="P197" s="209"/>
      <c r="Q197" s="209"/>
      <c r="R197" s="214" t="e">
        <f t="shared" si="228"/>
        <v>#DIV/0!</v>
      </c>
      <c r="S197" s="211" t="e">
        <f t="shared" si="236"/>
        <v>#DIV/0!</v>
      </c>
      <c r="T197" s="501"/>
      <c r="U197" s="209"/>
      <c r="V197" s="209"/>
      <c r="W197" s="214" t="e">
        <f t="shared" si="229"/>
        <v>#DIV/0!</v>
      </c>
      <c r="X197" s="211" t="e">
        <f t="shared" si="237"/>
        <v>#DIV/0!</v>
      </c>
      <c r="Y197" s="501"/>
      <c r="Z197" s="209"/>
      <c r="AA197" s="209"/>
      <c r="AB197" s="214" t="e">
        <f t="shared" si="230"/>
        <v>#DIV/0!</v>
      </c>
      <c r="AC197" s="211" t="e">
        <f t="shared" si="238"/>
        <v>#DIV/0!</v>
      </c>
      <c r="AD197" s="501"/>
      <c r="AE197" s="209"/>
      <c r="AF197" s="209"/>
      <c r="AG197" s="214" t="e">
        <f t="shared" si="231"/>
        <v>#DIV/0!</v>
      </c>
      <c r="AH197" s="211" t="e">
        <f t="shared" si="239"/>
        <v>#DIV/0!</v>
      </c>
      <c r="AI197" s="501"/>
      <c r="AJ197" s="209"/>
      <c r="AK197" s="209"/>
      <c r="AL197" s="214" t="e">
        <f t="shared" si="232"/>
        <v>#DIV/0!</v>
      </c>
      <c r="AM197" s="211" t="e">
        <f t="shared" si="240"/>
        <v>#DIV/0!</v>
      </c>
      <c r="AN197" s="501"/>
      <c r="AO197" s="209"/>
      <c r="AP197" s="209"/>
      <c r="AQ197" s="214" t="e">
        <f t="shared" si="233"/>
        <v>#DIV/0!</v>
      </c>
      <c r="AR197" s="211" t="e">
        <f t="shared" si="241"/>
        <v>#DIV/0!</v>
      </c>
      <c r="AS197" s="501"/>
      <c r="AT197" s="209"/>
      <c r="AU197" s="209"/>
      <c r="AV197" s="214" t="e">
        <f t="shared" si="234"/>
        <v>#DIV/0!</v>
      </c>
      <c r="AW197" s="211" t="e">
        <f t="shared" si="242"/>
        <v>#DIV/0!</v>
      </c>
      <c r="AX197" s="501"/>
    </row>
    <row r="198" spans="2:50" ht="14.25" customHeight="1">
      <c r="B198" s="460"/>
      <c r="C198" s="209">
        <v>12</v>
      </c>
      <c r="D198" s="212"/>
      <c r="E198" s="209"/>
      <c r="F198" s="209"/>
      <c r="G198" s="214" t="e">
        <f t="shared" si="227"/>
        <v>#DIV/0!</v>
      </c>
      <c r="H198" s="501"/>
      <c r="I198" s="215" t="e">
        <f t="shared" si="235"/>
        <v>#DIV/0!</v>
      </c>
      <c r="J198" s="215" t="e">
        <f t="shared" si="235"/>
        <v>#DIV/0!</v>
      </c>
      <c r="K198" s="216" t="e">
        <f t="shared" si="235"/>
        <v>#DIV/0!</v>
      </c>
      <c r="L198" s="502"/>
      <c r="M198" s="215" t="e">
        <f>RANK(K198, K$187:$K$201)</f>
        <v>#DIV/0!</v>
      </c>
      <c r="N198" s="460"/>
      <c r="O198" s="460"/>
      <c r="P198" s="209"/>
      <c r="Q198" s="209"/>
      <c r="R198" s="214" t="e">
        <f t="shared" si="228"/>
        <v>#DIV/0!</v>
      </c>
      <c r="S198" s="211" t="e">
        <f t="shared" si="236"/>
        <v>#DIV/0!</v>
      </c>
      <c r="T198" s="501"/>
      <c r="U198" s="209"/>
      <c r="V198" s="209"/>
      <c r="W198" s="214" t="e">
        <f t="shared" si="229"/>
        <v>#DIV/0!</v>
      </c>
      <c r="X198" s="211" t="e">
        <f t="shared" si="237"/>
        <v>#DIV/0!</v>
      </c>
      <c r="Y198" s="501"/>
      <c r="Z198" s="209"/>
      <c r="AA198" s="209"/>
      <c r="AB198" s="214" t="e">
        <f t="shared" si="230"/>
        <v>#DIV/0!</v>
      </c>
      <c r="AC198" s="211" t="e">
        <f t="shared" si="238"/>
        <v>#DIV/0!</v>
      </c>
      <c r="AD198" s="501"/>
      <c r="AE198" s="209"/>
      <c r="AF198" s="209"/>
      <c r="AG198" s="214" t="e">
        <f t="shared" si="231"/>
        <v>#DIV/0!</v>
      </c>
      <c r="AH198" s="211" t="e">
        <f t="shared" si="239"/>
        <v>#DIV/0!</v>
      </c>
      <c r="AI198" s="501"/>
      <c r="AJ198" s="209"/>
      <c r="AK198" s="209"/>
      <c r="AL198" s="214" t="e">
        <f t="shared" si="232"/>
        <v>#DIV/0!</v>
      </c>
      <c r="AM198" s="211" t="e">
        <f t="shared" si="240"/>
        <v>#DIV/0!</v>
      </c>
      <c r="AN198" s="501"/>
      <c r="AO198" s="209"/>
      <c r="AP198" s="209"/>
      <c r="AQ198" s="214" t="e">
        <f t="shared" si="233"/>
        <v>#DIV/0!</v>
      </c>
      <c r="AR198" s="211" t="e">
        <f t="shared" si="241"/>
        <v>#DIV/0!</v>
      </c>
      <c r="AS198" s="501"/>
      <c r="AT198" s="209"/>
      <c r="AU198" s="209"/>
      <c r="AV198" s="214" t="e">
        <f t="shared" si="234"/>
        <v>#DIV/0!</v>
      </c>
      <c r="AW198" s="211" t="e">
        <f t="shared" si="242"/>
        <v>#DIV/0!</v>
      </c>
      <c r="AX198" s="501"/>
    </row>
    <row r="199" spans="2:50" ht="14.25" customHeight="1">
      <c r="B199" s="460"/>
      <c r="C199" s="209">
        <v>13</v>
      </c>
      <c r="D199" s="212"/>
      <c r="E199" s="209"/>
      <c r="F199" s="209"/>
      <c r="G199" s="214" t="e">
        <f t="shared" si="227"/>
        <v>#DIV/0!</v>
      </c>
      <c r="H199" s="501"/>
      <c r="I199" s="215" t="e">
        <f t="shared" si="235"/>
        <v>#DIV/0!</v>
      </c>
      <c r="J199" s="215" t="e">
        <f t="shared" si="235"/>
        <v>#DIV/0!</v>
      </c>
      <c r="K199" s="216" t="e">
        <f t="shared" si="235"/>
        <v>#DIV/0!</v>
      </c>
      <c r="L199" s="502"/>
      <c r="M199" s="215" t="e">
        <f>RANK(K199, K$187:$K$201)</f>
        <v>#DIV/0!</v>
      </c>
      <c r="N199" s="460"/>
      <c r="O199" s="460"/>
      <c r="P199" s="209"/>
      <c r="Q199" s="209"/>
      <c r="R199" s="214" t="e">
        <f t="shared" si="228"/>
        <v>#DIV/0!</v>
      </c>
      <c r="S199" s="211" t="e">
        <f t="shared" si="236"/>
        <v>#DIV/0!</v>
      </c>
      <c r="T199" s="501"/>
      <c r="U199" s="209"/>
      <c r="V199" s="209"/>
      <c r="W199" s="214" t="e">
        <f t="shared" si="229"/>
        <v>#DIV/0!</v>
      </c>
      <c r="X199" s="211" t="e">
        <f t="shared" si="237"/>
        <v>#DIV/0!</v>
      </c>
      <c r="Y199" s="501"/>
      <c r="Z199" s="209"/>
      <c r="AA199" s="209"/>
      <c r="AB199" s="214" t="e">
        <f t="shared" si="230"/>
        <v>#DIV/0!</v>
      </c>
      <c r="AC199" s="211" t="e">
        <f t="shared" si="238"/>
        <v>#DIV/0!</v>
      </c>
      <c r="AD199" s="501"/>
      <c r="AE199" s="209"/>
      <c r="AF199" s="209"/>
      <c r="AG199" s="214" t="e">
        <f t="shared" si="231"/>
        <v>#DIV/0!</v>
      </c>
      <c r="AH199" s="211" t="e">
        <f t="shared" si="239"/>
        <v>#DIV/0!</v>
      </c>
      <c r="AI199" s="501"/>
      <c r="AJ199" s="209"/>
      <c r="AK199" s="209"/>
      <c r="AL199" s="214" t="e">
        <f t="shared" si="232"/>
        <v>#DIV/0!</v>
      </c>
      <c r="AM199" s="211" t="e">
        <f t="shared" si="240"/>
        <v>#DIV/0!</v>
      </c>
      <c r="AN199" s="501"/>
      <c r="AO199" s="209"/>
      <c r="AP199" s="209"/>
      <c r="AQ199" s="214" t="e">
        <f t="shared" si="233"/>
        <v>#DIV/0!</v>
      </c>
      <c r="AR199" s="211" t="e">
        <f t="shared" si="241"/>
        <v>#DIV/0!</v>
      </c>
      <c r="AS199" s="501"/>
      <c r="AT199" s="209"/>
      <c r="AU199" s="209"/>
      <c r="AV199" s="214" t="e">
        <f t="shared" si="234"/>
        <v>#DIV/0!</v>
      </c>
      <c r="AW199" s="211" t="e">
        <f t="shared" si="242"/>
        <v>#DIV/0!</v>
      </c>
      <c r="AX199" s="501"/>
    </row>
    <row r="200" spans="2:50" ht="14.25" customHeight="1">
      <c r="B200" s="460"/>
      <c r="C200" s="209">
        <v>14</v>
      </c>
      <c r="D200" s="212"/>
      <c r="E200" s="209"/>
      <c r="F200" s="209"/>
      <c r="G200" s="214" t="e">
        <f t="shared" si="227"/>
        <v>#DIV/0!</v>
      </c>
      <c r="H200" s="501"/>
      <c r="I200" s="215" t="e">
        <f t="shared" si="235"/>
        <v>#DIV/0!</v>
      </c>
      <c r="J200" s="215" t="e">
        <f t="shared" si="235"/>
        <v>#DIV/0!</v>
      </c>
      <c r="K200" s="216" t="e">
        <f t="shared" si="235"/>
        <v>#DIV/0!</v>
      </c>
      <c r="L200" s="502"/>
      <c r="M200" s="215" t="e">
        <f>RANK(K200, K$187:$K$201)</f>
        <v>#DIV/0!</v>
      </c>
      <c r="N200" s="460"/>
      <c r="O200" s="460"/>
      <c r="P200" s="209"/>
      <c r="Q200" s="209"/>
      <c r="R200" s="214" t="e">
        <f t="shared" si="228"/>
        <v>#DIV/0!</v>
      </c>
      <c r="S200" s="211" t="e">
        <f t="shared" si="236"/>
        <v>#DIV/0!</v>
      </c>
      <c r="T200" s="501"/>
      <c r="U200" s="209"/>
      <c r="V200" s="209"/>
      <c r="W200" s="214" t="e">
        <f t="shared" si="229"/>
        <v>#DIV/0!</v>
      </c>
      <c r="X200" s="211" t="e">
        <f t="shared" si="237"/>
        <v>#DIV/0!</v>
      </c>
      <c r="Y200" s="501"/>
      <c r="Z200" s="209"/>
      <c r="AA200" s="209"/>
      <c r="AB200" s="214" t="e">
        <f t="shared" si="230"/>
        <v>#DIV/0!</v>
      </c>
      <c r="AC200" s="211" t="e">
        <f t="shared" si="238"/>
        <v>#DIV/0!</v>
      </c>
      <c r="AD200" s="501"/>
      <c r="AE200" s="209"/>
      <c r="AF200" s="209"/>
      <c r="AG200" s="214" t="e">
        <f t="shared" si="231"/>
        <v>#DIV/0!</v>
      </c>
      <c r="AH200" s="211" t="e">
        <f t="shared" si="239"/>
        <v>#DIV/0!</v>
      </c>
      <c r="AI200" s="501"/>
      <c r="AJ200" s="209"/>
      <c r="AK200" s="209"/>
      <c r="AL200" s="214" t="e">
        <f t="shared" si="232"/>
        <v>#DIV/0!</v>
      </c>
      <c r="AM200" s="211" t="e">
        <f t="shared" si="240"/>
        <v>#DIV/0!</v>
      </c>
      <c r="AN200" s="501"/>
      <c r="AO200" s="209"/>
      <c r="AP200" s="209"/>
      <c r="AQ200" s="214" t="e">
        <f t="shared" si="233"/>
        <v>#DIV/0!</v>
      </c>
      <c r="AR200" s="211" t="e">
        <f t="shared" si="241"/>
        <v>#DIV/0!</v>
      </c>
      <c r="AS200" s="501"/>
      <c r="AT200" s="209"/>
      <c r="AU200" s="209"/>
      <c r="AV200" s="214" t="e">
        <f t="shared" si="234"/>
        <v>#DIV/0!</v>
      </c>
      <c r="AW200" s="211" t="e">
        <f t="shared" si="242"/>
        <v>#DIV/0!</v>
      </c>
      <c r="AX200" s="501"/>
    </row>
    <row r="201" spans="2:50" ht="14.25" customHeight="1">
      <c r="B201" s="460"/>
      <c r="C201" s="209">
        <v>15</v>
      </c>
      <c r="D201" s="212"/>
      <c r="E201" s="209"/>
      <c r="F201" s="209"/>
      <c r="G201" s="214" t="e">
        <f t="shared" si="227"/>
        <v>#DIV/0!</v>
      </c>
      <c r="H201" s="501"/>
      <c r="I201" s="215" t="e">
        <f t="shared" si="235"/>
        <v>#DIV/0!</v>
      </c>
      <c r="J201" s="215" t="e">
        <f t="shared" si="235"/>
        <v>#DIV/0!</v>
      </c>
      <c r="K201" s="216" t="e">
        <f t="shared" si="235"/>
        <v>#DIV/0!</v>
      </c>
      <c r="L201" s="502"/>
      <c r="M201" s="215" t="e">
        <f>RANK(K201, K$187:$K$201)</f>
        <v>#DIV/0!</v>
      </c>
      <c r="N201" s="460"/>
      <c r="O201" s="460"/>
      <c r="P201" s="209"/>
      <c r="Q201" s="213"/>
      <c r="R201" s="214" t="e">
        <f>Q201/P201</f>
        <v>#DIV/0!</v>
      </c>
      <c r="S201" s="211" t="e">
        <f>RANK(R201, R$187:R$201)</f>
        <v>#DIV/0!</v>
      </c>
      <c r="T201" s="501"/>
      <c r="U201" s="209"/>
      <c r="V201" s="209"/>
      <c r="W201" s="214" t="e">
        <f>V201/U201</f>
        <v>#DIV/0!</v>
      </c>
      <c r="X201" s="211" t="e">
        <f>RANK(W201, W$187:W$201)</f>
        <v>#DIV/0!</v>
      </c>
      <c r="Y201" s="501"/>
      <c r="Z201" s="209"/>
      <c r="AA201" s="209"/>
      <c r="AB201" s="214" t="e">
        <f>AA201/Z201</f>
        <v>#DIV/0!</v>
      </c>
      <c r="AC201" s="211" t="e">
        <f>RANK(AB201, AB$187:AB$201)</f>
        <v>#DIV/0!</v>
      </c>
      <c r="AD201" s="501"/>
      <c r="AE201" s="209"/>
      <c r="AF201" s="209"/>
      <c r="AG201" s="214" t="e">
        <f>AF201/AE201</f>
        <v>#DIV/0!</v>
      </c>
      <c r="AH201" s="211" t="e">
        <f>RANK(AG201, AG$187:AG$201)</f>
        <v>#DIV/0!</v>
      </c>
      <c r="AI201" s="501"/>
      <c r="AJ201" s="209"/>
      <c r="AK201" s="209"/>
      <c r="AL201" s="214" t="e">
        <f>AK201/AJ201</f>
        <v>#DIV/0!</v>
      </c>
      <c r="AM201" s="211" t="e">
        <f>RANK(AL201, AL$187:AL$201)</f>
        <v>#DIV/0!</v>
      </c>
      <c r="AN201" s="501"/>
      <c r="AO201" s="209"/>
      <c r="AP201" s="209"/>
      <c r="AQ201" s="214" t="e">
        <f>AP201/AO201</f>
        <v>#DIV/0!</v>
      </c>
      <c r="AR201" s="211" t="e">
        <f>RANK(AQ201, AQ$187:AQ$201)</f>
        <v>#DIV/0!</v>
      </c>
      <c r="AS201" s="501"/>
      <c r="AT201" s="209"/>
      <c r="AU201" s="209"/>
      <c r="AV201" s="214" t="e">
        <f>AU201/AT201</f>
        <v>#DIV/0!</v>
      </c>
      <c r="AW201" s="211" t="e">
        <f>RANK(AV201, AV$187:AV$201)</f>
        <v>#DIV/0!</v>
      </c>
      <c r="AX201" s="501"/>
    </row>
  </sheetData>
  <mergeCells count="590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80"/>
  <sheetViews>
    <sheetView view="pageBreakPreview" zoomScale="115" zoomScaleNormal="60" zoomScaleSheetLayoutView="115" workbookViewId="0">
      <selection activeCell="K73" sqref="K73:L73"/>
    </sheetView>
  </sheetViews>
  <sheetFormatPr defaultColWidth="12.5703125" defaultRowHeight="15.75" customHeight="1"/>
  <cols>
    <col min="1" max="1" width="6.42578125" style="221" customWidth="1"/>
    <col min="2" max="10" width="11.5703125" style="221" customWidth="1"/>
    <col min="11" max="11" width="12.85546875" style="221" customWidth="1"/>
    <col min="12" max="12" width="41.85546875" style="221" customWidth="1"/>
    <col min="13" max="13" width="12.5703125" style="222"/>
    <col min="14" max="16384" width="12.5703125" style="221"/>
  </cols>
  <sheetData>
    <row r="1" spans="1:13" ht="15.75" customHeight="1">
      <c r="A1" s="431" t="s">
        <v>315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221"/>
    </row>
    <row r="2" spans="1:13" s="222" customFormat="1" ht="15.75" customHeight="1">
      <c r="A2" s="431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</row>
    <row r="3" spans="1:13" ht="15.75" hidden="1" customHeight="1">
      <c r="A3" s="580" t="s">
        <v>316</v>
      </c>
      <c r="B3" s="580"/>
      <c r="C3" s="580"/>
      <c r="D3" s="580"/>
      <c r="E3" s="580"/>
      <c r="F3" s="580"/>
      <c r="G3" s="580"/>
      <c r="H3" s="580"/>
      <c r="I3" s="580"/>
      <c r="J3" s="580"/>
      <c r="K3" s="580"/>
      <c r="L3" s="580"/>
      <c r="M3" s="221"/>
    </row>
    <row r="4" spans="1:13" s="222" customFormat="1" ht="15.75" hidden="1" customHeight="1">
      <c r="A4" s="580"/>
      <c r="B4" s="580"/>
      <c r="C4" s="580"/>
      <c r="D4" s="580"/>
      <c r="E4" s="580"/>
      <c r="F4" s="580"/>
      <c r="G4" s="580"/>
      <c r="H4" s="580"/>
      <c r="I4" s="580"/>
      <c r="J4" s="580"/>
      <c r="K4" s="580"/>
      <c r="L4" s="580"/>
    </row>
    <row r="5" spans="1:13" s="207" customFormat="1" ht="15.75" hidden="1" customHeight="1">
      <c r="A5" s="578" t="s">
        <v>129</v>
      </c>
      <c r="B5" s="223">
        <v>1</v>
      </c>
      <c r="C5" s="223">
        <v>2</v>
      </c>
      <c r="D5" s="196">
        <v>3</v>
      </c>
      <c r="E5" s="196">
        <v>4</v>
      </c>
      <c r="F5" s="196">
        <v>5</v>
      </c>
      <c r="G5" s="196">
        <v>6</v>
      </c>
      <c r="H5" s="196">
        <v>7</v>
      </c>
      <c r="I5" s="196">
        <v>8</v>
      </c>
      <c r="J5" s="196">
        <v>9</v>
      </c>
      <c r="K5" s="224"/>
      <c r="L5" s="224"/>
      <c r="M5" s="225"/>
    </row>
    <row r="6" spans="1:13" ht="16.350000000000001" hidden="1" customHeight="1">
      <c r="A6" s="578"/>
      <c r="B6" s="226" t="s">
        <v>317</v>
      </c>
      <c r="C6" s="226" t="s">
        <v>318</v>
      </c>
      <c r="D6" s="227" t="s">
        <v>319</v>
      </c>
      <c r="E6" s="227" t="s">
        <v>320</v>
      </c>
      <c r="F6" s="227" t="s">
        <v>249</v>
      </c>
      <c r="G6" s="228" t="s">
        <v>321</v>
      </c>
      <c r="H6" s="229" t="s">
        <v>322</v>
      </c>
      <c r="I6" s="228" t="s">
        <v>323</v>
      </c>
      <c r="J6" s="228" t="s">
        <v>324</v>
      </c>
      <c r="K6" s="230"/>
      <c r="L6" s="230"/>
    </row>
    <row r="7" spans="1:13" s="207" customFormat="1" ht="15.75" hidden="1" customHeight="1">
      <c r="A7" s="579" t="s">
        <v>56</v>
      </c>
      <c r="B7" s="579"/>
      <c r="C7" s="179" t="s">
        <v>325</v>
      </c>
      <c r="D7" s="579" t="s">
        <v>326</v>
      </c>
      <c r="E7" s="581"/>
      <c r="F7" s="581"/>
      <c r="G7" s="179" t="s">
        <v>327</v>
      </c>
      <c r="H7" s="179" t="s">
        <v>328</v>
      </c>
      <c r="I7" s="179" t="s">
        <v>329</v>
      </c>
      <c r="J7" s="179" t="s">
        <v>330</v>
      </c>
      <c r="K7" s="579" t="s">
        <v>331</v>
      </c>
      <c r="L7" s="581"/>
      <c r="M7" s="225"/>
    </row>
    <row r="8" spans="1:13" ht="15.75" hidden="1" customHeight="1">
      <c r="A8" s="578">
        <v>1</v>
      </c>
      <c r="B8" s="579" t="s">
        <v>332</v>
      </c>
      <c r="C8" s="232">
        <v>1</v>
      </c>
      <c r="D8" s="575" t="s">
        <v>179</v>
      </c>
      <c r="E8" s="574"/>
      <c r="F8" s="574"/>
      <c r="G8" s="232">
        <v>3</v>
      </c>
      <c r="H8" s="234">
        <v>3019.7182582416158</v>
      </c>
      <c r="I8" s="235">
        <v>1006.5727527472051</v>
      </c>
      <c r="J8" s="232"/>
      <c r="K8" s="573" t="s">
        <v>333</v>
      </c>
      <c r="L8" s="574"/>
    </row>
    <row r="9" spans="1:13" ht="15.75" hidden="1" customHeight="1">
      <c r="A9" s="578"/>
      <c r="B9" s="579"/>
      <c r="C9" s="232">
        <v>2</v>
      </c>
      <c r="D9" s="575" t="s">
        <v>195</v>
      </c>
      <c r="E9" s="574"/>
      <c r="F9" s="574"/>
      <c r="G9" s="232">
        <v>3</v>
      </c>
      <c r="H9" s="234">
        <v>3018.9266354667566</v>
      </c>
      <c r="I9" s="235">
        <v>1006.3088784889187</v>
      </c>
      <c r="J9" s="232"/>
      <c r="K9" s="573" t="s">
        <v>333</v>
      </c>
      <c r="L9" s="574"/>
    </row>
    <row r="10" spans="1:13" ht="15.75" hidden="1" customHeight="1">
      <c r="A10" s="578"/>
      <c r="B10" s="579"/>
      <c r="C10" s="232">
        <v>3</v>
      </c>
      <c r="D10" s="575" t="s">
        <v>173</v>
      </c>
      <c r="E10" s="574"/>
      <c r="F10" s="574"/>
      <c r="G10" s="232">
        <v>3</v>
      </c>
      <c r="H10" s="234">
        <v>3004.7941337584962</v>
      </c>
      <c r="I10" s="235">
        <v>1001.5980445861654</v>
      </c>
      <c r="J10" s="232"/>
      <c r="K10" s="573" t="s">
        <v>333</v>
      </c>
      <c r="L10" s="574"/>
    </row>
    <row r="11" spans="1:13" ht="15.75" hidden="1" customHeight="1">
      <c r="A11" s="578"/>
      <c r="B11" s="579"/>
      <c r="C11" s="232">
        <v>4</v>
      </c>
      <c r="D11" s="575" t="s">
        <v>178</v>
      </c>
      <c r="E11" s="574"/>
      <c r="F11" s="574"/>
      <c r="G11" s="232">
        <v>3</v>
      </c>
      <c r="H11" s="234">
        <v>3001.5534096301099</v>
      </c>
      <c r="I11" s="235">
        <v>1000.5178032100367</v>
      </c>
      <c r="J11" s="232"/>
      <c r="K11" s="573" t="s">
        <v>333</v>
      </c>
      <c r="L11" s="574"/>
    </row>
    <row r="12" spans="1:13" ht="15.75" hidden="1" customHeight="1">
      <c r="A12" s="578"/>
      <c r="B12" s="579"/>
      <c r="C12" s="232">
        <v>5</v>
      </c>
      <c r="D12" s="575" t="s">
        <v>194</v>
      </c>
      <c r="E12" s="574"/>
      <c r="F12" s="574"/>
      <c r="G12" s="232">
        <v>3</v>
      </c>
      <c r="H12" s="234">
        <v>2996.891912826849</v>
      </c>
      <c r="I12" s="235">
        <v>998.96397094228303</v>
      </c>
      <c r="J12" s="232"/>
      <c r="K12" s="573" t="s">
        <v>333</v>
      </c>
      <c r="L12" s="574"/>
    </row>
    <row r="13" spans="1:13" ht="15.75" hidden="1" customHeight="1">
      <c r="A13" s="578"/>
      <c r="B13" s="579"/>
      <c r="C13" s="236" t="s">
        <v>334</v>
      </c>
      <c r="D13" s="574" t="s">
        <v>187</v>
      </c>
      <c r="E13" s="574"/>
      <c r="F13" s="574"/>
      <c r="G13" s="233">
        <v>13</v>
      </c>
      <c r="H13" s="237">
        <v>3040.7140695990388</v>
      </c>
      <c r="I13" s="238">
        <v>233.90108227684917</v>
      </c>
      <c r="J13" s="232"/>
      <c r="K13" s="573" t="s">
        <v>335</v>
      </c>
      <c r="L13" s="574"/>
    </row>
    <row r="14" spans="1:13" ht="15.75" hidden="1" customHeight="1">
      <c r="A14" s="578"/>
      <c r="B14" s="579"/>
      <c r="C14" s="236" t="s">
        <v>336</v>
      </c>
      <c r="D14" s="574" t="s">
        <v>175</v>
      </c>
      <c r="E14" s="574"/>
      <c r="F14" s="574"/>
      <c r="G14" s="233">
        <v>5</v>
      </c>
      <c r="H14" s="237">
        <v>2814.830193832197</v>
      </c>
      <c r="I14" s="238">
        <v>562.96603876643928</v>
      </c>
      <c r="J14" s="232"/>
      <c r="K14" s="573" t="s">
        <v>335</v>
      </c>
      <c r="L14" s="574"/>
    </row>
    <row r="15" spans="1:13" ht="15.75" hidden="1" customHeight="1">
      <c r="A15" s="578"/>
      <c r="B15" s="579"/>
      <c r="C15" s="236" t="s">
        <v>337</v>
      </c>
      <c r="D15" s="574" t="s">
        <v>191</v>
      </c>
      <c r="E15" s="574"/>
      <c r="F15" s="574"/>
      <c r="G15" s="233">
        <v>5</v>
      </c>
      <c r="H15" s="237">
        <v>2822.3171639114357</v>
      </c>
      <c r="I15" s="238">
        <v>564.4634327822871</v>
      </c>
      <c r="J15" s="232"/>
      <c r="K15" s="573" t="s">
        <v>335</v>
      </c>
      <c r="L15" s="574"/>
    </row>
    <row r="16" spans="1:13" ht="15.75" hidden="1" customHeight="1">
      <c r="A16" s="578"/>
      <c r="B16" s="579"/>
      <c r="C16" s="236" t="s">
        <v>338</v>
      </c>
      <c r="D16" s="574" t="s">
        <v>176</v>
      </c>
      <c r="E16" s="574"/>
      <c r="F16" s="574"/>
      <c r="G16" s="233">
        <v>4</v>
      </c>
      <c r="H16" s="237">
        <v>2377.2712536148879</v>
      </c>
      <c r="I16" s="238">
        <v>594.31781340372197</v>
      </c>
      <c r="J16" s="232"/>
      <c r="K16" s="573" t="s">
        <v>335</v>
      </c>
      <c r="L16" s="574"/>
      <c r="M16" s="221"/>
    </row>
    <row r="17" spans="1:13" ht="15.75" hidden="1" customHeight="1">
      <c r="A17" s="578"/>
      <c r="B17" s="579"/>
      <c r="C17" s="236" t="s">
        <v>339</v>
      </c>
      <c r="D17" s="574" t="s">
        <v>192</v>
      </c>
      <c r="E17" s="574"/>
      <c r="F17" s="574"/>
      <c r="G17" s="233">
        <v>4</v>
      </c>
      <c r="H17" s="237">
        <v>2403.0781365014227</v>
      </c>
      <c r="I17" s="238">
        <v>600.76953412535568</v>
      </c>
      <c r="J17" s="232"/>
      <c r="K17" s="573" t="s">
        <v>335</v>
      </c>
      <c r="L17" s="574"/>
      <c r="M17" s="221"/>
    </row>
    <row r="18" spans="1:13" s="231" customFormat="1" ht="15.75" hidden="1" customHeight="1">
      <c r="A18" s="576" t="s">
        <v>56</v>
      </c>
      <c r="B18" s="576"/>
      <c r="C18" s="239" t="s">
        <v>325</v>
      </c>
      <c r="D18" s="576" t="s">
        <v>326</v>
      </c>
      <c r="E18" s="577"/>
      <c r="F18" s="577"/>
      <c r="G18" s="239" t="s">
        <v>327</v>
      </c>
      <c r="H18" s="239" t="s">
        <v>328</v>
      </c>
      <c r="I18" s="239" t="s">
        <v>329</v>
      </c>
      <c r="J18" s="179" t="s">
        <v>330</v>
      </c>
      <c r="K18" s="576" t="s">
        <v>331</v>
      </c>
      <c r="L18" s="577"/>
      <c r="M18" s="240"/>
    </row>
    <row r="19" spans="1:13" ht="15.75" hidden="1" customHeight="1">
      <c r="A19" s="578">
        <v>2</v>
      </c>
      <c r="B19" s="579" t="s">
        <v>318</v>
      </c>
      <c r="C19" s="232">
        <v>1</v>
      </c>
      <c r="D19" s="575" t="s">
        <v>218</v>
      </c>
      <c r="E19" s="574"/>
      <c r="F19" s="574"/>
      <c r="G19" s="232">
        <v>6</v>
      </c>
      <c r="H19" s="234">
        <v>2162.6494942393597</v>
      </c>
      <c r="I19" s="235">
        <v>360.44158237322659</v>
      </c>
      <c r="J19" s="232"/>
      <c r="K19" s="573" t="s">
        <v>335</v>
      </c>
      <c r="L19" s="574"/>
      <c r="M19" s="221"/>
    </row>
    <row r="20" spans="1:13" ht="15.75" hidden="1" customHeight="1">
      <c r="A20" s="578"/>
      <c r="B20" s="579"/>
      <c r="C20" s="232">
        <v>2</v>
      </c>
      <c r="D20" s="575" t="s">
        <v>215</v>
      </c>
      <c r="E20" s="574"/>
      <c r="F20" s="574"/>
      <c r="G20" s="232">
        <v>6</v>
      </c>
      <c r="H20" s="234">
        <v>2159.2971070312824</v>
      </c>
      <c r="I20" s="235">
        <v>359.88285117188036</v>
      </c>
      <c r="J20" s="232"/>
      <c r="K20" s="573" t="s">
        <v>335</v>
      </c>
      <c r="L20" s="574"/>
      <c r="M20" s="221"/>
    </row>
    <row r="21" spans="1:13" ht="15.75" hidden="1" customHeight="1">
      <c r="A21" s="578"/>
      <c r="B21" s="579"/>
      <c r="C21" s="232">
        <v>3</v>
      </c>
      <c r="D21" s="575" t="s">
        <v>223</v>
      </c>
      <c r="E21" s="574"/>
      <c r="F21" s="574"/>
      <c r="G21" s="232">
        <v>6</v>
      </c>
      <c r="H21" s="234">
        <v>2121.2391607251257</v>
      </c>
      <c r="I21" s="235">
        <v>353.53986012085437</v>
      </c>
      <c r="J21" s="232"/>
      <c r="K21" s="573" t="s">
        <v>335</v>
      </c>
      <c r="L21" s="574"/>
      <c r="M21" s="221"/>
    </row>
    <row r="22" spans="1:13" ht="15.75" hidden="1" customHeight="1">
      <c r="A22" s="578"/>
      <c r="B22" s="579"/>
      <c r="C22" s="232">
        <v>4</v>
      </c>
      <c r="D22" s="575" t="s">
        <v>213</v>
      </c>
      <c r="E22" s="574"/>
      <c r="F22" s="574"/>
      <c r="G22" s="232">
        <v>6</v>
      </c>
      <c r="H22" s="234">
        <v>2118.0587477223808</v>
      </c>
      <c r="I22" s="235">
        <v>353.00979128706348</v>
      </c>
      <c r="J22" s="232"/>
      <c r="K22" s="573" t="s">
        <v>335</v>
      </c>
      <c r="L22" s="574"/>
      <c r="M22" s="221"/>
    </row>
    <row r="23" spans="1:13" ht="15.75" hidden="1" customHeight="1">
      <c r="A23" s="578"/>
      <c r="B23" s="579"/>
      <c r="C23" s="232">
        <v>5</v>
      </c>
      <c r="D23" s="575" t="s">
        <v>216</v>
      </c>
      <c r="E23" s="574"/>
      <c r="F23" s="574"/>
      <c r="G23" s="232">
        <v>11</v>
      </c>
      <c r="H23" s="234">
        <v>2569.7344330642786</v>
      </c>
      <c r="I23" s="235">
        <v>233.61222118766173</v>
      </c>
      <c r="J23" s="232"/>
      <c r="K23" s="573" t="s">
        <v>335</v>
      </c>
      <c r="L23" s="574"/>
      <c r="M23" s="221"/>
    </row>
    <row r="24" spans="1:13" ht="15.75" hidden="1" customHeight="1">
      <c r="A24" s="578"/>
      <c r="B24" s="579"/>
      <c r="C24" s="236" t="s">
        <v>334</v>
      </c>
      <c r="D24" s="575" t="s">
        <v>222</v>
      </c>
      <c r="E24" s="574"/>
      <c r="F24" s="574"/>
      <c r="G24" s="232">
        <v>17</v>
      </c>
      <c r="H24" s="234">
        <v>2801.2981063186235</v>
      </c>
      <c r="I24" s="235">
        <v>164.78224154815433</v>
      </c>
      <c r="J24" s="232"/>
      <c r="K24" s="573" t="s">
        <v>335</v>
      </c>
      <c r="L24" s="574"/>
      <c r="M24" s="221"/>
    </row>
    <row r="25" spans="1:13" ht="15.75" hidden="1" customHeight="1">
      <c r="A25" s="578"/>
      <c r="B25" s="579"/>
      <c r="C25" s="236" t="s">
        <v>336</v>
      </c>
      <c r="D25" s="575" t="s">
        <v>221</v>
      </c>
      <c r="E25" s="574"/>
      <c r="F25" s="574"/>
      <c r="G25" s="232">
        <v>17</v>
      </c>
      <c r="H25" s="234">
        <v>2801.3686947498895</v>
      </c>
      <c r="I25" s="235">
        <v>164.78639380881705</v>
      </c>
      <c r="J25" s="232"/>
      <c r="K25" s="573" t="s">
        <v>335</v>
      </c>
      <c r="L25" s="574"/>
      <c r="M25" s="221"/>
    </row>
    <row r="26" spans="1:13" ht="15.75" hidden="1" customHeight="1">
      <c r="A26" s="578"/>
      <c r="B26" s="579"/>
      <c r="C26" s="236" t="s">
        <v>337</v>
      </c>
      <c r="D26" s="575" t="s">
        <v>217</v>
      </c>
      <c r="E26" s="574"/>
      <c r="F26" s="574"/>
      <c r="G26" s="232">
        <v>17</v>
      </c>
      <c r="H26" s="234">
        <v>2801.8437215974868</v>
      </c>
      <c r="I26" s="235">
        <v>164.81433656455806</v>
      </c>
      <c r="J26" s="232"/>
      <c r="K26" s="573" t="s">
        <v>335</v>
      </c>
      <c r="L26" s="574"/>
      <c r="M26" s="221"/>
    </row>
    <row r="27" spans="1:13" ht="15.75" hidden="1" customHeight="1">
      <c r="A27" s="578"/>
      <c r="B27" s="579"/>
      <c r="C27" s="236" t="s">
        <v>338</v>
      </c>
      <c r="D27" s="575" t="s">
        <v>219</v>
      </c>
      <c r="E27" s="574"/>
      <c r="F27" s="574"/>
      <c r="G27" s="232">
        <v>17</v>
      </c>
      <c r="H27" s="234">
        <v>2801.893954252077</v>
      </c>
      <c r="I27" s="235">
        <v>164.81729142659273</v>
      </c>
      <c r="J27" s="232"/>
      <c r="K27" s="573" t="s">
        <v>335</v>
      </c>
      <c r="L27" s="574"/>
      <c r="M27" s="221"/>
    </row>
    <row r="28" spans="1:13" ht="15.75" hidden="1" customHeight="1">
      <c r="A28" s="578"/>
      <c r="B28" s="579"/>
      <c r="C28" s="236" t="s">
        <v>339</v>
      </c>
      <c r="D28" s="575" t="s">
        <v>225</v>
      </c>
      <c r="E28" s="574"/>
      <c r="F28" s="574"/>
      <c r="G28" s="232">
        <v>12</v>
      </c>
      <c r="H28" s="234">
        <v>2568.8178284882711</v>
      </c>
      <c r="I28" s="235">
        <v>214.06815237402262</v>
      </c>
      <c r="J28" s="232"/>
      <c r="K28" s="573" t="s">
        <v>335</v>
      </c>
      <c r="L28" s="574"/>
      <c r="M28" s="221"/>
    </row>
    <row r="29" spans="1:13" ht="15.75" customHeight="1">
      <c r="A29" s="580" t="s">
        <v>340</v>
      </c>
      <c r="B29" s="580"/>
      <c r="C29" s="580"/>
      <c r="D29" s="580"/>
      <c r="E29" s="580"/>
      <c r="F29" s="580"/>
      <c r="G29" s="580"/>
      <c r="H29" s="580"/>
      <c r="I29" s="580"/>
      <c r="J29" s="580"/>
      <c r="K29" s="580"/>
      <c r="L29" s="580"/>
      <c r="M29" s="221"/>
    </row>
    <row r="30" spans="1:13" s="222" customFormat="1" ht="15.75" customHeight="1">
      <c r="A30" s="580"/>
      <c r="B30" s="580"/>
      <c r="C30" s="580"/>
      <c r="D30" s="580"/>
      <c r="E30" s="580"/>
      <c r="F30" s="580"/>
      <c r="G30" s="580"/>
      <c r="H30" s="580"/>
      <c r="I30" s="580"/>
      <c r="J30" s="580"/>
      <c r="K30" s="580"/>
      <c r="L30" s="580"/>
    </row>
    <row r="31" spans="1:13" s="207" customFormat="1" ht="15.75" customHeight="1">
      <c r="A31" s="578" t="s">
        <v>129</v>
      </c>
      <c r="B31" s="223">
        <v>1</v>
      </c>
      <c r="C31" s="223">
        <v>2</v>
      </c>
      <c r="D31" s="196">
        <v>3</v>
      </c>
      <c r="E31" s="196">
        <v>4</v>
      </c>
      <c r="F31" s="196">
        <v>5</v>
      </c>
      <c r="G31" s="196">
        <v>6</v>
      </c>
      <c r="H31" s="196">
        <v>7</v>
      </c>
      <c r="I31" s="196">
        <v>8</v>
      </c>
      <c r="J31" s="196">
        <v>9</v>
      </c>
      <c r="K31" s="224"/>
      <c r="L31" s="224"/>
      <c r="M31" s="225"/>
    </row>
    <row r="32" spans="1:13" ht="16.350000000000001" customHeight="1">
      <c r="A32" s="578"/>
      <c r="B32" s="226" t="s">
        <v>317</v>
      </c>
      <c r="C32" s="226" t="s">
        <v>318</v>
      </c>
      <c r="D32" s="227" t="s">
        <v>319</v>
      </c>
      <c r="E32" s="227" t="s">
        <v>320</v>
      </c>
      <c r="F32" s="227" t="s">
        <v>249</v>
      </c>
      <c r="G32" s="228" t="s">
        <v>321</v>
      </c>
      <c r="H32" s="229" t="s">
        <v>322</v>
      </c>
      <c r="I32" s="228" t="s">
        <v>323</v>
      </c>
      <c r="J32" s="228" t="s">
        <v>324</v>
      </c>
      <c r="K32" s="230"/>
      <c r="L32" s="230"/>
    </row>
    <row r="33" spans="1:13" s="207" customFormat="1" ht="15.75" customHeight="1">
      <c r="A33" s="579" t="s">
        <v>56</v>
      </c>
      <c r="B33" s="579"/>
      <c r="C33" s="179" t="s">
        <v>325</v>
      </c>
      <c r="D33" s="579" t="s">
        <v>326</v>
      </c>
      <c r="E33" s="581"/>
      <c r="F33" s="581"/>
      <c r="G33" s="179" t="s">
        <v>327</v>
      </c>
      <c r="H33" s="179" t="s">
        <v>328</v>
      </c>
      <c r="I33" s="179" t="s">
        <v>329</v>
      </c>
      <c r="J33" s="179" t="s">
        <v>330</v>
      </c>
      <c r="K33" s="579" t="s">
        <v>331</v>
      </c>
      <c r="L33" s="581"/>
      <c r="M33" s="225"/>
    </row>
    <row r="34" spans="1:13" ht="15.75" customHeight="1">
      <c r="A34" s="578">
        <v>1</v>
      </c>
      <c r="B34" s="579" t="s">
        <v>332</v>
      </c>
      <c r="C34" s="232">
        <v>1</v>
      </c>
      <c r="D34" s="575" t="s">
        <v>179</v>
      </c>
      <c r="E34" s="574"/>
      <c r="F34" s="574"/>
      <c r="G34" s="232">
        <v>3</v>
      </c>
      <c r="H34" s="234">
        <v>3024.6713126011346</v>
      </c>
      <c r="I34" s="235">
        <v>1008.2237708670449</v>
      </c>
      <c r="J34" s="232"/>
      <c r="K34" s="573" t="s">
        <v>335</v>
      </c>
      <c r="L34" s="574"/>
    </row>
    <row r="35" spans="1:13" ht="15.75" customHeight="1">
      <c r="A35" s="578"/>
      <c r="B35" s="579"/>
      <c r="C35" s="232">
        <v>2</v>
      </c>
      <c r="D35" s="575" t="s">
        <v>195</v>
      </c>
      <c r="E35" s="574"/>
      <c r="F35" s="574"/>
      <c r="G35" s="232">
        <v>3</v>
      </c>
      <c r="H35" s="234">
        <v>3019.9893620653697</v>
      </c>
      <c r="I35" s="235">
        <v>1006.6631206884566</v>
      </c>
      <c r="J35" s="232"/>
      <c r="K35" s="573" t="s">
        <v>335</v>
      </c>
      <c r="L35" s="574"/>
    </row>
    <row r="36" spans="1:13" ht="15.75" customHeight="1">
      <c r="A36" s="578"/>
      <c r="B36" s="579"/>
      <c r="C36" s="232">
        <v>3</v>
      </c>
      <c r="D36" s="575" t="s">
        <v>188</v>
      </c>
      <c r="E36" s="574"/>
      <c r="F36" s="574"/>
      <c r="G36" s="232">
        <v>3</v>
      </c>
      <c r="H36" s="234">
        <v>3018.4442669245013</v>
      </c>
      <c r="I36" s="235">
        <v>1006.1480889748339</v>
      </c>
      <c r="J36" s="232"/>
      <c r="K36" s="573" t="s">
        <v>335</v>
      </c>
      <c r="L36" s="574"/>
    </row>
    <row r="37" spans="1:13" ht="15.75" customHeight="1">
      <c r="A37" s="578"/>
      <c r="B37" s="579"/>
      <c r="C37" s="232">
        <v>4</v>
      </c>
      <c r="D37" s="575" t="s">
        <v>173</v>
      </c>
      <c r="E37" s="574"/>
      <c r="F37" s="574"/>
      <c r="G37" s="232">
        <v>3</v>
      </c>
      <c r="H37" s="234">
        <v>3018.352786049099</v>
      </c>
      <c r="I37" s="235">
        <v>1006.1175953496999</v>
      </c>
      <c r="J37" s="232"/>
      <c r="K37" s="573" t="s">
        <v>335</v>
      </c>
      <c r="L37" s="574"/>
    </row>
    <row r="38" spans="1:13" ht="15.75" customHeight="1">
      <c r="A38" s="578"/>
      <c r="B38" s="579"/>
      <c r="C38" s="232">
        <v>5</v>
      </c>
      <c r="D38" s="575" t="s">
        <v>194</v>
      </c>
      <c r="E38" s="574"/>
      <c r="F38" s="574"/>
      <c r="G38" s="232">
        <v>3</v>
      </c>
      <c r="H38" s="234">
        <v>3012.2983224581008</v>
      </c>
      <c r="I38" s="235">
        <v>1004.099440819367</v>
      </c>
      <c r="J38" s="232"/>
      <c r="K38" s="573" t="s">
        <v>335</v>
      </c>
      <c r="L38" s="574"/>
    </row>
    <row r="39" spans="1:13" ht="15.75" customHeight="1">
      <c r="A39" s="578"/>
      <c r="B39" s="579"/>
      <c r="C39" s="236" t="s">
        <v>334</v>
      </c>
      <c r="D39" s="574" t="s">
        <v>187</v>
      </c>
      <c r="E39" s="574"/>
      <c r="F39" s="574"/>
      <c r="G39" s="233">
        <v>13</v>
      </c>
      <c r="H39" s="237">
        <v>3058.4290991847074</v>
      </c>
      <c r="I39" s="238">
        <v>235.26377686036204</v>
      </c>
      <c r="J39" s="232"/>
      <c r="K39" s="573" t="s">
        <v>335</v>
      </c>
      <c r="L39" s="574"/>
    </row>
    <row r="40" spans="1:13" ht="15.75" customHeight="1">
      <c r="A40" s="578"/>
      <c r="B40" s="579"/>
      <c r="C40" s="236" t="s">
        <v>336</v>
      </c>
      <c r="D40" s="574" t="s">
        <v>191</v>
      </c>
      <c r="E40" s="574"/>
      <c r="F40" s="574"/>
      <c r="G40" s="233">
        <v>5</v>
      </c>
      <c r="H40" s="237">
        <v>2833.0903421962762</v>
      </c>
      <c r="I40" s="238">
        <v>566.61806843925524</v>
      </c>
      <c r="J40" s="232"/>
      <c r="K40" s="573" t="s">
        <v>335</v>
      </c>
      <c r="L40" s="574"/>
    </row>
    <row r="41" spans="1:13" ht="15.75" customHeight="1">
      <c r="A41" s="578"/>
      <c r="B41" s="579"/>
      <c r="C41" s="236" t="s">
        <v>337</v>
      </c>
      <c r="D41" s="574" t="s">
        <v>175</v>
      </c>
      <c r="E41" s="574"/>
      <c r="F41" s="574"/>
      <c r="G41" s="233">
        <v>5</v>
      </c>
      <c r="H41" s="237">
        <v>2837.050236776071</v>
      </c>
      <c r="I41" s="238">
        <v>567.41004735521426</v>
      </c>
      <c r="J41" s="232"/>
      <c r="K41" s="573" t="s">
        <v>335</v>
      </c>
      <c r="L41" s="574"/>
    </row>
    <row r="42" spans="1:13" ht="15.75" customHeight="1">
      <c r="A42" s="578"/>
      <c r="B42" s="579"/>
      <c r="C42" s="236" t="s">
        <v>338</v>
      </c>
      <c r="D42" s="574" t="s">
        <v>176</v>
      </c>
      <c r="E42" s="574"/>
      <c r="F42" s="574"/>
      <c r="G42" s="233">
        <v>4</v>
      </c>
      <c r="H42" s="237">
        <v>2381.4508429395801</v>
      </c>
      <c r="I42" s="238">
        <v>595.36271073489502</v>
      </c>
      <c r="J42" s="232"/>
      <c r="K42" s="573" t="s">
        <v>335</v>
      </c>
      <c r="L42" s="574"/>
      <c r="M42" s="221"/>
    </row>
    <row r="43" spans="1:13" ht="15.75" customHeight="1">
      <c r="A43" s="578"/>
      <c r="B43" s="579"/>
      <c r="C43" s="236" t="s">
        <v>339</v>
      </c>
      <c r="D43" s="574" t="s">
        <v>192</v>
      </c>
      <c r="E43" s="574"/>
      <c r="F43" s="574"/>
      <c r="G43" s="233">
        <v>4</v>
      </c>
      <c r="H43" s="237">
        <v>2404.1739509373615</v>
      </c>
      <c r="I43" s="238">
        <v>601.04348773434037</v>
      </c>
      <c r="J43" s="232"/>
      <c r="K43" s="573" t="s">
        <v>335</v>
      </c>
      <c r="L43" s="574"/>
      <c r="M43" s="221"/>
    </row>
    <row r="44" spans="1:13" s="231" customFormat="1" ht="15.75" customHeight="1">
      <c r="A44" s="576" t="s">
        <v>56</v>
      </c>
      <c r="B44" s="576"/>
      <c r="C44" s="239" t="s">
        <v>325</v>
      </c>
      <c r="D44" s="576" t="s">
        <v>326</v>
      </c>
      <c r="E44" s="577"/>
      <c r="F44" s="577"/>
      <c r="G44" s="239" t="s">
        <v>327</v>
      </c>
      <c r="H44" s="239" t="s">
        <v>328</v>
      </c>
      <c r="I44" s="239" t="s">
        <v>329</v>
      </c>
      <c r="J44" s="179" t="s">
        <v>330</v>
      </c>
      <c r="K44" s="576" t="s">
        <v>331</v>
      </c>
      <c r="L44" s="577"/>
      <c r="M44" s="240"/>
    </row>
    <row r="45" spans="1:13" ht="15.75" customHeight="1">
      <c r="A45" s="578">
        <v>2</v>
      </c>
      <c r="B45" s="579" t="s">
        <v>318</v>
      </c>
      <c r="C45" s="232">
        <v>1</v>
      </c>
      <c r="D45" s="575" t="s">
        <v>218</v>
      </c>
      <c r="E45" s="574"/>
      <c r="F45" s="574"/>
      <c r="G45" s="232">
        <v>6</v>
      </c>
      <c r="H45" s="234">
        <v>2176.0579290914843</v>
      </c>
      <c r="I45" s="235">
        <v>362.67632151524737</v>
      </c>
      <c r="J45" s="232"/>
      <c r="K45" s="573" t="s">
        <v>335</v>
      </c>
      <c r="L45" s="574"/>
      <c r="M45" s="221"/>
    </row>
    <row r="46" spans="1:13" ht="15.75" customHeight="1">
      <c r="A46" s="578"/>
      <c r="B46" s="579"/>
      <c r="C46" s="232">
        <v>2</v>
      </c>
      <c r="D46" s="575" t="s">
        <v>215</v>
      </c>
      <c r="E46" s="574"/>
      <c r="F46" s="574"/>
      <c r="G46" s="232">
        <v>6</v>
      </c>
      <c r="H46" s="234">
        <v>2171.3714602003811</v>
      </c>
      <c r="I46" s="235">
        <v>361.89524336673014</v>
      </c>
      <c r="J46" s="232"/>
      <c r="K46" s="573" t="s">
        <v>335</v>
      </c>
      <c r="L46" s="574"/>
      <c r="M46" s="221"/>
    </row>
    <row r="47" spans="1:13" ht="15.75" customHeight="1">
      <c r="A47" s="578"/>
      <c r="B47" s="579"/>
      <c r="C47" s="232">
        <v>3</v>
      </c>
      <c r="D47" s="575" t="s">
        <v>223</v>
      </c>
      <c r="E47" s="574"/>
      <c r="F47" s="574"/>
      <c r="G47" s="232">
        <v>6</v>
      </c>
      <c r="H47" s="234">
        <v>2162.193881226724</v>
      </c>
      <c r="I47" s="235">
        <v>360.36564687112059</v>
      </c>
      <c r="J47" s="232"/>
      <c r="K47" s="573" t="s">
        <v>335</v>
      </c>
      <c r="L47" s="574"/>
      <c r="M47" s="221"/>
    </row>
    <row r="48" spans="1:13" ht="15.75" customHeight="1">
      <c r="A48" s="578"/>
      <c r="B48" s="579"/>
      <c r="C48" s="232">
        <v>4</v>
      </c>
      <c r="D48" s="575" t="s">
        <v>213</v>
      </c>
      <c r="E48" s="574"/>
      <c r="F48" s="574"/>
      <c r="G48" s="232">
        <v>6</v>
      </c>
      <c r="H48" s="234">
        <v>2125.2100840336097</v>
      </c>
      <c r="I48" s="235">
        <v>354.20168067226831</v>
      </c>
      <c r="J48" s="232"/>
      <c r="K48" s="573" t="s">
        <v>335</v>
      </c>
      <c r="L48" s="574"/>
      <c r="M48" s="221"/>
    </row>
    <row r="49" spans="1:13" ht="15.75" customHeight="1">
      <c r="A49" s="578"/>
      <c r="B49" s="579"/>
      <c r="C49" s="232">
        <v>5</v>
      </c>
      <c r="D49" s="575" t="s">
        <v>220</v>
      </c>
      <c r="E49" s="574"/>
      <c r="F49" s="574"/>
      <c r="G49" s="232">
        <v>11</v>
      </c>
      <c r="H49" s="234">
        <v>2572.6669984880268</v>
      </c>
      <c r="I49" s="235">
        <v>233.87881804436606</v>
      </c>
      <c r="J49" s="232"/>
      <c r="K49" s="573" t="s">
        <v>335</v>
      </c>
      <c r="L49" s="574"/>
      <c r="M49" s="221"/>
    </row>
    <row r="50" spans="1:13" ht="15.75" customHeight="1">
      <c r="A50" s="578"/>
      <c r="B50" s="579"/>
      <c r="C50" s="236" t="s">
        <v>334</v>
      </c>
      <c r="D50" s="575" t="s">
        <v>217</v>
      </c>
      <c r="E50" s="574"/>
      <c r="F50" s="574"/>
      <c r="G50" s="232">
        <v>17</v>
      </c>
      <c r="H50" s="234">
        <v>2805.895251617344</v>
      </c>
      <c r="I50" s="235">
        <v>165.05266185984374</v>
      </c>
      <c r="J50" s="232"/>
      <c r="K50" s="573" t="s">
        <v>335</v>
      </c>
      <c r="L50" s="574"/>
      <c r="M50" s="221"/>
    </row>
    <row r="51" spans="1:13" ht="15.75" customHeight="1">
      <c r="A51" s="578"/>
      <c r="B51" s="579"/>
      <c r="C51" s="236" t="s">
        <v>336</v>
      </c>
      <c r="D51" s="575" t="s">
        <v>222</v>
      </c>
      <c r="E51" s="574"/>
      <c r="F51" s="574"/>
      <c r="G51" s="232">
        <v>17</v>
      </c>
      <c r="H51" s="234">
        <v>2806.5023773912085</v>
      </c>
      <c r="I51" s="235">
        <v>165.08837514065931</v>
      </c>
      <c r="J51" s="232"/>
      <c r="K51" s="573" t="s">
        <v>335</v>
      </c>
      <c r="L51" s="574"/>
      <c r="M51" s="221"/>
    </row>
    <row r="52" spans="1:13" ht="15.75" customHeight="1">
      <c r="A52" s="578"/>
      <c r="B52" s="579"/>
      <c r="C52" s="236" t="s">
        <v>337</v>
      </c>
      <c r="D52" s="575" t="s">
        <v>219</v>
      </c>
      <c r="E52" s="574"/>
      <c r="F52" s="574"/>
      <c r="G52" s="232">
        <v>17</v>
      </c>
      <c r="H52" s="234">
        <v>2806.6685647764375</v>
      </c>
      <c r="I52" s="235">
        <v>165.09815086920221</v>
      </c>
      <c r="J52" s="232"/>
      <c r="K52" s="573" t="s">
        <v>335</v>
      </c>
      <c r="L52" s="574"/>
      <c r="M52" s="221"/>
    </row>
    <row r="53" spans="1:13" ht="15.75" customHeight="1">
      <c r="A53" s="578"/>
      <c r="B53" s="579"/>
      <c r="C53" s="236" t="s">
        <v>338</v>
      </c>
      <c r="D53" s="575" t="s">
        <v>221</v>
      </c>
      <c r="E53" s="574"/>
      <c r="F53" s="574"/>
      <c r="G53" s="232">
        <v>17</v>
      </c>
      <c r="H53" s="234">
        <v>2806.91929029219</v>
      </c>
      <c r="I53" s="235">
        <v>165.11289942895237</v>
      </c>
      <c r="J53" s="232"/>
      <c r="K53" s="573" t="s">
        <v>335</v>
      </c>
      <c r="L53" s="574"/>
      <c r="M53" s="221"/>
    </row>
    <row r="54" spans="1:13" ht="15.75" customHeight="1">
      <c r="A54" s="578"/>
      <c r="B54" s="579"/>
      <c r="C54" s="236" t="s">
        <v>339</v>
      </c>
      <c r="D54" s="575" t="s">
        <v>225</v>
      </c>
      <c r="E54" s="574"/>
      <c r="F54" s="574"/>
      <c r="G54" s="232">
        <v>12</v>
      </c>
      <c r="H54" s="234">
        <v>2572.7715992816807</v>
      </c>
      <c r="I54" s="235">
        <v>214.39763327347345</v>
      </c>
      <c r="J54" s="232"/>
      <c r="K54" s="573" t="s">
        <v>335</v>
      </c>
      <c r="L54" s="574"/>
      <c r="M54" s="221"/>
    </row>
    <row r="55" spans="1:13" ht="15.75" customHeight="1">
      <c r="A55" s="580" t="s">
        <v>341</v>
      </c>
      <c r="B55" s="580"/>
      <c r="C55" s="580"/>
      <c r="D55" s="580"/>
      <c r="E55" s="580"/>
      <c r="F55" s="580"/>
      <c r="G55" s="580"/>
      <c r="H55" s="580"/>
      <c r="I55" s="580"/>
      <c r="J55" s="580"/>
      <c r="K55" s="580"/>
      <c r="L55" s="580"/>
      <c r="M55" s="221"/>
    </row>
    <row r="56" spans="1:13" s="222" customFormat="1" ht="15.75" customHeight="1">
      <c r="A56" s="580"/>
      <c r="B56" s="580"/>
      <c r="C56" s="580"/>
      <c r="D56" s="580"/>
      <c r="E56" s="580"/>
      <c r="F56" s="580"/>
      <c r="G56" s="580"/>
      <c r="H56" s="580"/>
      <c r="I56" s="580"/>
      <c r="J56" s="580"/>
      <c r="K56" s="580"/>
      <c r="L56" s="580"/>
    </row>
    <row r="57" spans="1:13" s="207" customFormat="1" ht="15.75" customHeight="1">
      <c r="A57" s="578" t="s">
        <v>129</v>
      </c>
      <c r="B57" s="223">
        <v>1</v>
      </c>
      <c r="C57" s="223">
        <v>2</v>
      </c>
      <c r="D57" s="196">
        <v>3</v>
      </c>
      <c r="E57" s="196">
        <v>4</v>
      </c>
      <c r="F57" s="196">
        <v>5</v>
      </c>
      <c r="G57" s="196">
        <v>6</v>
      </c>
      <c r="H57" s="196">
        <v>7</v>
      </c>
      <c r="I57" s="196">
        <v>8</v>
      </c>
      <c r="J57" s="196">
        <v>9</v>
      </c>
      <c r="K57" s="224"/>
      <c r="L57" s="224"/>
      <c r="M57" s="225"/>
    </row>
    <row r="58" spans="1:13" ht="16.350000000000001" customHeight="1">
      <c r="A58" s="578"/>
      <c r="B58" s="226" t="s">
        <v>317</v>
      </c>
      <c r="C58" s="226" t="s">
        <v>318</v>
      </c>
      <c r="D58" s="227" t="s">
        <v>319</v>
      </c>
      <c r="E58" s="227" t="s">
        <v>320</v>
      </c>
      <c r="F58" s="227" t="s">
        <v>249</v>
      </c>
      <c r="G58" s="228" t="s">
        <v>321</v>
      </c>
      <c r="H58" s="229" t="s">
        <v>322</v>
      </c>
      <c r="I58" s="228" t="s">
        <v>323</v>
      </c>
      <c r="J58" s="228" t="s">
        <v>324</v>
      </c>
      <c r="K58" s="230"/>
      <c r="L58" s="230"/>
    </row>
    <row r="59" spans="1:13" s="207" customFormat="1" ht="15.75" customHeight="1">
      <c r="A59" s="579" t="s">
        <v>56</v>
      </c>
      <c r="B59" s="579"/>
      <c r="C59" s="179" t="s">
        <v>325</v>
      </c>
      <c r="D59" s="579" t="s">
        <v>326</v>
      </c>
      <c r="E59" s="581"/>
      <c r="F59" s="581"/>
      <c r="G59" s="179" t="s">
        <v>327</v>
      </c>
      <c r="H59" s="179" t="s">
        <v>328</v>
      </c>
      <c r="I59" s="179" t="s">
        <v>329</v>
      </c>
      <c r="J59" s="179" t="s">
        <v>330</v>
      </c>
      <c r="K59" s="579" t="s">
        <v>331</v>
      </c>
      <c r="L59" s="581"/>
      <c r="M59" s="225"/>
    </row>
    <row r="60" spans="1:13" ht="15.75" customHeight="1">
      <c r="A60" s="578">
        <v>1</v>
      </c>
      <c r="B60" s="579" t="s">
        <v>332</v>
      </c>
      <c r="C60" s="232">
        <v>1</v>
      </c>
      <c r="D60" s="575" t="s">
        <v>179</v>
      </c>
      <c r="E60" s="574"/>
      <c r="F60" s="574"/>
      <c r="G60" s="232">
        <v>3</v>
      </c>
      <c r="H60" s="234">
        <v>3030.0945668594841</v>
      </c>
      <c r="I60" s="235">
        <v>1010.0315222864948</v>
      </c>
      <c r="J60" s="232"/>
      <c r="K60" s="575"/>
      <c r="L60" s="574"/>
    </row>
    <row r="61" spans="1:13" ht="15.75" customHeight="1">
      <c r="A61" s="578"/>
      <c r="B61" s="579"/>
      <c r="C61" s="232">
        <v>2</v>
      </c>
      <c r="D61" s="575" t="s">
        <v>188</v>
      </c>
      <c r="E61" s="574"/>
      <c r="F61" s="574"/>
      <c r="G61" s="232">
        <v>3</v>
      </c>
      <c r="H61" s="234">
        <v>3025.5930015935455</v>
      </c>
      <c r="I61" s="235">
        <v>1008.531000531182</v>
      </c>
      <c r="J61" s="232"/>
      <c r="K61" s="575"/>
      <c r="L61" s="574"/>
    </row>
    <row r="62" spans="1:13" ht="15.75" customHeight="1">
      <c r="A62" s="578"/>
      <c r="B62" s="579"/>
      <c r="C62" s="232">
        <v>3</v>
      </c>
      <c r="D62" s="575" t="s">
        <v>195</v>
      </c>
      <c r="E62" s="574"/>
      <c r="F62" s="574"/>
      <c r="G62" s="232">
        <v>3</v>
      </c>
      <c r="H62" s="234">
        <v>3024.1122850919523</v>
      </c>
      <c r="I62" s="235">
        <v>1008.0374283639842</v>
      </c>
      <c r="J62" s="232"/>
      <c r="K62" s="575"/>
      <c r="L62" s="574"/>
    </row>
    <row r="63" spans="1:13" ht="15.75" customHeight="1">
      <c r="A63" s="578"/>
      <c r="B63" s="579"/>
      <c r="C63" s="232">
        <v>4</v>
      </c>
      <c r="D63" s="575" t="s">
        <v>173</v>
      </c>
      <c r="E63" s="574"/>
      <c r="F63" s="574"/>
      <c r="G63" s="232">
        <v>3</v>
      </c>
      <c r="H63" s="234">
        <v>3021.6735050769598</v>
      </c>
      <c r="I63" s="235">
        <v>1007.2245016923201</v>
      </c>
      <c r="J63" s="232"/>
      <c r="K63" s="575"/>
      <c r="L63" s="574"/>
    </row>
    <row r="64" spans="1:13" ht="15.75" customHeight="1">
      <c r="A64" s="578"/>
      <c r="B64" s="579"/>
      <c r="C64" s="232">
        <v>5</v>
      </c>
      <c r="D64" s="575" t="s">
        <v>178</v>
      </c>
      <c r="E64" s="574"/>
      <c r="F64" s="574"/>
      <c r="G64" s="232">
        <v>3</v>
      </c>
      <c r="H64" s="234">
        <v>3019.8024356158362</v>
      </c>
      <c r="I64" s="235">
        <v>1006.6008118719454</v>
      </c>
      <c r="J64" s="232"/>
      <c r="K64" s="575"/>
      <c r="L64" s="574"/>
    </row>
    <row r="65" spans="1:13" ht="15.75" customHeight="1">
      <c r="A65" s="578"/>
      <c r="B65" s="579"/>
      <c r="C65" s="236" t="s">
        <v>334</v>
      </c>
      <c r="D65" s="574" t="s">
        <v>187</v>
      </c>
      <c r="E65" s="574"/>
      <c r="F65" s="574"/>
      <c r="G65" s="233">
        <v>13</v>
      </c>
      <c r="H65" s="237">
        <v>3070.1093971105925</v>
      </c>
      <c r="I65" s="238">
        <v>236.16226131619942</v>
      </c>
      <c r="J65" s="232"/>
      <c r="K65" s="575"/>
      <c r="L65" s="574"/>
    </row>
    <row r="66" spans="1:13" ht="15.75" customHeight="1">
      <c r="A66" s="578"/>
      <c r="B66" s="579"/>
      <c r="C66" s="236" t="s">
        <v>336</v>
      </c>
      <c r="D66" s="574" t="s">
        <v>208</v>
      </c>
      <c r="E66" s="574"/>
      <c r="F66" s="574"/>
      <c r="G66" s="233">
        <v>6</v>
      </c>
      <c r="H66" s="237">
        <v>2992.7426235335793</v>
      </c>
      <c r="I66" s="238">
        <v>498.79043725559654</v>
      </c>
      <c r="J66" s="232"/>
      <c r="K66" s="575"/>
      <c r="L66" s="574"/>
    </row>
    <row r="67" spans="1:13" ht="15.75" customHeight="1">
      <c r="A67" s="578"/>
      <c r="B67" s="579"/>
      <c r="C67" s="236" t="s">
        <v>337</v>
      </c>
      <c r="D67" s="574" t="s">
        <v>175</v>
      </c>
      <c r="E67" s="574"/>
      <c r="F67" s="574"/>
      <c r="G67" s="233">
        <v>5</v>
      </c>
      <c r="H67" s="237">
        <v>2848.7187370593988</v>
      </c>
      <c r="I67" s="238">
        <v>569.74374741187967</v>
      </c>
      <c r="J67" s="232"/>
      <c r="K67" s="575"/>
      <c r="L67" s="574"/>
    </row>
    <row r="68" spans="1:13" ht="15.75" customHeight="1">
      <c r="A68" s="578"/>
      <c r="B68" s="579"/>
      <c r="C68" s="236" t="s">
        <v>338</v>
      </c>
      <c r="D68" s="574" t="s">
        <v>191</v>
      </c>
      <c r="E68" s="574"/>
      <c r="F68" s="574"/>
      <c r="G68" s="233">
        <v>5</v>
      </c>
      <c r="H68" s="237">
        <v>2851.6811282485573</v>
      </c>
      <c r="I68" s="238">
        <v>570.33622564971154</v>
      </c>
      <c r="J68" s="232"/>
      <c r="K68" s="575"/>
      <c r="L68" s="574"/>
      <c r="M68" s="221"/>
    </row>
    <row r="69" spans="1:13" ht="15.75" customHeight="1">
      <c r="A69" s="578"/>
      <c r="B69" s="579"/>
      <c r="C69" s="236" t="s">
        <v>339</v>
      </c>
      <c r="D69" s="574" t="s">
        <v>176</v>
      </c>
      <c r="E69" s="574"/>
      <c r="F69" s="574"/>
      <c r="G69" s="233">
        <v>4</v>
      </c>
      <c r="H69" s="237">
        <v>2385.5354288444332</v>
      </c>
      <c r="I69" s="238">
        <v>596.38385721110831</v>
      </c>
      <c r="J69" s="232"/>
      <c r="K69" s="575"/>
      <c r="L69" s="574"/>
      <c r="M69" s="221"/>
    </row>
    <row r="70" spans="1:13" s="231" customFormat="1" ht="15.75" customHeight="1">
      <c r="A70" s="576" t="s">
        <v>56</v>
      </c>
      <c r="B70" s="576"/>
      <c r="C70" s="239" t="s">
        <v>325</v>
      </c>
      <c r="D70" s="576" t="s">
        <v>326</v>
      </c>
      <c r="E70" s="577"/>
      <c r="F70" s="577"/>
      <c r="G70" s="239" t="s">
        <v>327</v>
      </c>
      <c r="H70" s="239" t="s">
        <v>328</v>
      </c>
      <c r="I70" s="239" t="s">
        <v>329</v>
      </c>
      <c r="J70" s="179" t="s">
        <v>330</v>
      </c>
      <c r="K70" s="576" t="s">
        <v>331</v>
      </c>
      <c r="L70" s="577"/>
      <c r="M70" s="240"/>
    </row>
    <row r="71" spans="1:13" ht="15.75" customHeight="1">
      <c r="A71" s="578">
        <v>2</v>
      </c>
      <c r="B71" s="579" t="s">
        <v>318</v>
      </c>
      <c r="C71" s="232">
        <v>1</v>
      </c>
      <c r="D71" s="575" t="s">
        <v>218</v>
      </c>
      <c r="E71" s="574"/>
      <c r="F71" s="574"/>
      <c r="G71" s="232">
        <v>6</v>
      </c>
      <c r="H71" s="234">
        <v>2193.5008462905676</v>
      </c>
      <c r="I71" s="235">
        <v>365.58347438176122</v>
      </c>
      <c r="J71" s="232"/>
      <c r="K71" s="575"/>
      <c r="L71" s="574"/>
      <c r="M71" s="221"/>
    </row>
    <row r="72" spans="1:13" ht="15.75" customHeight="1">
      <c r="A72" s="578"/>
      <c r="B72" s="579"/>
      <c r="C72" s="232">
        <v>2</v>
      </c>
      <c r="D72" s="575" t="s">
        <v>215</v>
      </c>
      <c r="E72" s="574"/>
      <c r="F72" s="574"/>
      <c r="G72" s="232">
        <v>6</v>
      </c>
      <c r="H72" s="234">
        <v>2185.3433883351745</v>
      </c>
      <c r="I72" s="235">
        <v>364.22389805586238</v>
      </c>
      <c r="J72" s="232"/>
      <c r="K72" s="575"/>
      <c r="L72" s="574"/>
      <c r="M72" s="221"/>
    </row>
    <row r="73" spans="1:13" ht="15.75" customHeight="1">
      <c r="A73" s="578"/>
      <c r="B73" s="579"/>
      <c r="C73" s="232">
        <v>3</v>
      </c>
      <c r="D73" s="575" t="s">
        <v>223</v>
      </c>
      <c r="E73" s="574"/>
      <c r="F73" s="574"/>
      <c r="G73" s="232">
        <v>6</v>
      </c>
      <c r="H73" s="234">
        <v>2177.6273579570611</v>
      </c>
      <c r="I73" s="235">
        <v>362.9378929928435</v>
      </c>
      <c r="J73" s="232"/>
      <c r="K73" s="575"/>
      <c r="L73" s="574"/>
      <c r="M73" s="221"/>
    </row>
    <row r="74" spans="1:13" ht="15.75" customHeight="1">
      <c r="A74" s="578"/>
      <c r="B74" s="579"/>
      <c r="C74" s="232">
        <v>4</v>
      </c>
      <c r="D74" s="575" t="s">
        <v>220</v>
      </c>
      <c r="E74" s="574"/>
      <c r="F74" s="574"/>
      <c r="G74" s="232">
        <v>11</v>
      </c>
      <c r="H74" s="234">
        <v>2579.4551242811854</v>
      </c>
      <c r="I74" s="235">
        <v>234.49592038919863</v>
      </c>
      <c r="J74" s="232"/>
      <c r="K74" s="575"/>
      <c r="L74" s="574"/>
      <c r="M74" s="221"/>
    </row>
    <row r="75" spans="1:13" ht="15.75" customHeight="1">
      <c r="A75" s="578"/>
      <c r="B75" s="579"/>
      <c r="C75" s="232">
        <v>5</v>
      </c>
      <c r="D75" s="575" t="s">
        <v>216</v>
      </c>
      <c r="E75" s="574"/>
      <c r="F75" s="574"/>
      <c r="G75" s="232">
        <v>11</v>
      </c>
      <c r="H75" s="234">
        <v>2579.1291124493182</v>
      </c>
      <c r="I75" s="235">
        <v>234.46628294993803</v>
      </c>
      <c r="J75" s="232"/>
      <c r="K75" s="575"/>
      <c r="L75" s="574"/>
      <c r="M75" s="221"/>
    </row>
    <row r="76" spans="1:13" ht="15.75" customHeight="1">
      <c r="A76" s="578"/>
      <c r="B76" s="579"/>
      <c r="C76" s="236" t="s">
        <v>334</v>
      </c>
      <c r="D76" s="575" t="s">
        <v>217</v>
      </c>
      <c r="E76" s="574"/>
      <c r="F76" s="574"/>
      <c r="G76" s="232">
        <v>17</v>
      </c>
      <c r="H76" s="234">
        <v>2812.6996822678452</v>
      </c>
      <c r="I76" s="235">
        <v>165.45292248634385</v>
      </c>
      <c r="J76" s="232"/>
      <c r="K76" s="575"/>
      <c r="L76" s="574"/>
      <c r="M76" s="221"/>
    </row>
    <row r="77" spans="1:13" ht="15.75" customHeight="1">
      <c r="A77" s="578"/>
      <c r="B77" s="579"/>
      <c r="C77" s="236" t="s">
        <v>336</v>
      </c>
      <c r="D77" s="575" t="s">
        <v>219</v>
      </c>
      <c r="E77" s="574"/>
      <c r="F77" s="574"/>
      <c r="G77" s="232">
        <v>17</v>
      </c>
      <c r="H77" s="234">
        <v>2813.6983324891648</v>
      </c>
      <c r="I77" s="235">
        <v>165.51166661700969</v>
      </c>
      <c r="J77" s="232"/>
      <c r="K77" s="575"/>
      <c r="L77" s="574"/>
      <c r="M77" s="221"/>
    </row>
    <row r="78" spans="1:13" ht="15.75" customHeight="1">
      <c r="A78" s="578"/>
      <c r="B78" s="579"/>
      <c r="C78" s="236" t="s">
        <v>337</v>
      </c>
      <c r="D78" s="575" t="s">
        <v>222</v>
      </c>
      <c r="E78" s="574"/>
      <c r="F78" s="574"/>
      <c r="G78" s="232">
        <v>17</v>
      </c>
      <c r="H78" s="234">
        <v>2813.6995988685703</v>
      </c>
      <c r="I78" s="235">
        <v>165.5117411099159</v>
      </c>
      <c r="J78" s="232"/>
      <c r="K78" s="575"/>
      <c r="L78" s="574"/>
      <c r="M78" s="221"/>
    </row>
    <row r="79" spans="1:13" ht="15.75" customHeight="1">
      <c r="A79" s="578"/>
      <c r="B79" s="579"/>
      <c r="C79" s="236" t="s">
        <v>338</v>
      </c>
      <c r="D79" s="575" t="s">
        <v>221</v>
      </c>
      <c r="E79" s="574"/>
      <c r="F79" s="574"/>
      <c r="G79" s="232">
        <v>17</v>
      </c>
      <c r="H79" s="234">
        <v>2813.898614645625</v>
      </c>
      <c r="I79" s="235">
        <v>165.52344792033085</v>
      </c>
      <c r="J79" s="232"/>
      <c r="K79" s="575"/>
      <c r="L79" s="574"/>
      <c r="M79" s="221"/>
    </row>
    <row r="80" spans="1:13" ht="15.75" customHeight="1">
      <c r="A80" s="578"/>
      <c r="B80" s="579"/>
      <c r="C80" s="236" t="s">
        <v>339</v>
      </c>
      <c r="D80" s="575" t="s">
        <v>225</v>
      </c>
      <c r="E80" s="574"/>
      <c r="F80" s="574"/>
      <c r="G80" s="232">
        <v>12</v>
      </c>
      <c r="H80" s="234">
        <v>2578.3627612831056</v>
      </c>
      <c r="I80" s="235">
        <v>214.86356344025884</v>
      </c>
      <c r="J80" s="232"/>
      <c r="K80" s="575"/>
      <c r="L80" s="574"/>
      <c r="M80" s="221"/>
    </row>
  </sheetData>
  <mergeCells count="157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27:F27"/>
    <mergeCell ref="K27:L27"/>
    <mergeCell ref="D28:F28"/>
    <mergeCell ref="K28:L28"/>
    <mergeCell ref="K16:L16"/>
    <mergeCell ref="D17:F17"/>
    <mergeCell ref="K17:L17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40:F40"/>
    <mergeCell ref="D53:F53"/>
    <mergeCell ref="K53:L53"/>
    <mergeCell ref="D54:F54"/>
    <mergeCell ref="K54:L54"/>
    <mergeCell ref="K42:L42"/>
    <mergeCell ref="D43:F43"/>
    <mergeCell ref="K43:L43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80"/>
  <sheetViews>
    <sheetView view="pageBreakPreview" topLeftCell="A47" zoomScale="115" zoomScaleNormal="60" zoomScaleSheetLayoutView="115" workbookViewId="0">
      <selection activeCell="D42" sqref="D42:F42"/>
    </sheetView>
  </sheetViews>
  <sheetFormatPr defaultColWidth="12.5703125" defaultRowHeight="15.75" customHeight="1"/>
  <cols>
    <col min="1" max="1" width="6.42578125" style="102" customWidth="1"/>
    <col min="2" max="10" width="11.5703125" style="102" customWidth="1"/>
    <col min="11" max="12" width="12.85546875" style="102" customWidth="1"/>
    <col min="13" max="13" width="12.5703125" style="103"/>
    <col min="14" max="18" width="12.5703125" style="221"/>
    <col min="19" max="16384" width="12.5703125" style="102"/>
  </cols>
  <sheetData>
    <row r="1" spans="1:18" ht="15.75" customHeight="1">
      <c r="A1" s="431" t="s">
        <v>315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102"/>
    </row>
    <row r="2" spans="1:18" s="103" customFormat="1" ht="15.75" customHeight="1">
      <c r="A2" s="431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N2" s="222"/>
      <c r="O2" s="222"/>
      <c r="P2" s="222"/>
      <c r="Q2" s="222"/>
      <c r="R2" s="222"/>
    </row>
    <row r="3" spans="1:18" s="221" customFormat="1" ht="15.75" hidden="1" customHeight="1">
      <c r="A3" s="580" t="s">
        <v>316</v>
      </c>
      <c r="B3" s="580"/>
      <c r="C3" s="580"/>
      <c r="D3" s="580"/>
      <c r="E3" s="580"/>
      <c r="F3" s="580"/>
      <c r="G3" s="580"/>
      <c r="H3" s="580"/>
      <c r="I3" s="580"/>
      <c r="J3" s="580"/>
      <c r="K3" s="580"/>
      <c r="L3" s="580"/>
    </row>
    <row r="4" spans="1:18" s="222" customFormat="1" ht="15.75" hidden="1" customHeight="1">
      <c r="A4" s="580"/>
      <c r="B4" s="580"/>
      <c r="C4" s="580"/>
      <c r="D4" s="580"/>
      <c r="E4" s="580"/>
      <c r="F4" s="580"/>
      <c r="G4" s="580"/>
      <c r="H4" s="580"/>
      <c r="I4" s="580"/>
      <c r="J4" s="580"/>
      <c r="K4" s="580"/>
      <c r="L4" s="580"/>
    </row>
    <row r="5" spans="1:18" s="207" customFormat="1" ht="16.350000000000001" hidden="1" customHeight="1">
      <c r="A5" s="578" t="s">
        <v>129</v>
      </c>
      <c r="B5" s="196">
        <v>1</v>
      </c>
      <c r="C5" s="196">
        <v>2</v>
      </c>
      <c r="D5" s="223">
        <v>3</v>
      </c>
      <c r="E5" s="223">
        <v>4</v>
      </c>
      <c r="F5" s="196">
        <v>5</v>
      </c>
      <c r="G5" s="196">
        <v>6</v>
      </c>
      <c r="H5" s="196">
        <v>7</v>
      </c>
      <c r="I5" s="196">
        <v>8</v>
      </c>
      <c r="J5" s="196">
        <v>9</v>
      </c>
      <c r="K5" s="224"/>
      <c r="L5" s="224"/>
      <c r="M5" s="225"/>
    </row>
    <row r="6" spans="1:18" s="221" customFormat="1" ht="16.350000000000001" hidden="1" customHeight="1">
      <c r="A6" s="578"/>
      <c r="B6" s="227" t="s">
        <v>317</v>
      </c>
      <c r="C6" s="227" t="s">
        <v>318</v>
      </c>
      <c r="D6" s="226" t="s">
        <v>319</v>
      </c>
      <c r="E6" s="226" t="s">
        <v>320</v>
      </c>
      <c r="F6" s="227" t="s">
        <v>249</v>
      </c>
      <c r="G6" s="228" t="s">
        <v>321</v>
      </c>
      <c r="H6" s="229" t="s">
        <v>322</v>
      </c>
      <c r="I6" s="228" t="s">
        <v>323</v>
      </c>
      <c r="J6" s="228" t="s">
        <v>324</v>
      </c>
      <c r="K6" s="230"/>
      <c r="L6" s="230"/>
      <c r="M6" s="222"/>
    </row>
    <row r="7" spans="1:18" s="207" customFormat="1" ht="15.75" hidden="1" customHeight="1">
      <c r="A7" s="579" t="s">
        <v>56</v>
      </c>
      <c r="B7" s="579"/>
      <c r="C7" s="179" t="s">
        <v>325</v>
      </c>
      <c r="D7" s="579" t="s">
        <v>326</v>
      </c>
      <c r="E7" s="581"/>
      <c r="F7" s="581"/>
      <c r="G7" s="179" t="s">
        <v>327</v>
      </c>
      <c r="H7" s="179" t="s">
        <v>328</v>
      </c>
      <c r="I7" s="179" t="s">
        <v>329</v>
      </c>
      <c r="J7" s="179" t="s">
        <v>330</v>
      </c>
      <c r="K7" s="579" t="s">
        <v>331</v>
      </c>
      <c r="L7" s="581"/>
      <c r="M7" s="225"/>
    </row>
    <row r="8" spans="1:18" s="221" customFormat="1" ht="15.75" hidden="1" customHeight="1">
      <c r="A8" s="578">
        <v>3</v>
      </c>
      <c r="B8" s="579" t="s">
        <v>342</v>
      </c>
      <c r="C8" s="232">
        <v>1</v>
      </c>
      <c r="D8" s="575" t="s">
        <v>240</v>
      </c>
      <c r="E8" s="574"/>
      <c r="F8" s="574"/>
      <c r="G8" s="232">
        <v>6</v>
      </c>
      <c r="H8" s="234">
        <v>2208.763596105046</v>
      </c>
      <c r="I8" s="235">
        <v>368.12726601750768</v>
      </c>
      <c r="J8" s="232"/>
      <c r="K8" s="573" t="s">
        <v>335</v>
      </c>
      <c r="L8" s="574"/>
      <c r="M8" s="222"/>
    </row>
    <row r="9" spans="1:18" s="221" customFormat="1" ht="15.75" hidden="1" customHeight="1">
      <c r="A9" s="578"/>
      <c r="B9" s="579"/>
      <c r="C9" s="232">
        <v>2</v>
      </c>
      <c r="D9" s="575" t="s">
        <v>238</v>
      </c>
      <c r="E9" s="574"/>
      <c r="F9" s="574"/>
      <c r="G9" s="232">
        <v>6</v>
      </c>
      <c r="H9" s="234">
        <v>2207.8943809419097</v>
      </c>
      <c r="I9" s="235">
        <v>367.98239682365153</v>
      </c>
      <c r="J9" s="232"/>
      <c r="K9" s="573" t="s">
        <v>335</v>
      </c>
      <c r="L9" s="574"/>
      <c r="M9" s="222"/>
    </row>
    <row r="10" spans="1:18" s="221" customFormat="1" ht="15.75" hidden="1" customHeight="1">
      <c r="A10" s="578"/>
      <c r="B10" s="579"/>
      <c r="C10" s="232">
        <v>3</v>
      </c>
      <c r="D10" s="575" t="s">
        <v>242</v>
      </c>
      <c r="E10" s="574"/>
      <c r="F10" s="574"/>
      <c r="G10" s="232">
        <v>6</v>
      </c>
      <c r="H10" s="234">
        <v>2199.3178235177643</v>
      </c>
      <c r="I10" s="235">
        <v>366.55297058629401</v>
      </c>
      <c r="J10" s="232"/>
      <c r="K10" s="573" t="s">
        <v>335</v>
      </c>
      <c r="L10" s="574"/>
      <c r="M10" s="222"/>
    </row>
    <row r="11" spans="1:18" s="221" customFormat="1" ht="15.75" hidden="1" customHeight="1">
      <c r="A11" s="578"/>
      <c r="B11" s="579"/>
      <c r="C11" s="232">
        <v>4</v>
      </c>
      <c r="D11" s="575" t="s">
        <v>236</v>
      </c>
      <c r="E11" s="574"/>
      <c r="F11" s="574"/>
      <c r="G11" s="232">
        <v>11</v>
      </c>
      <c r="H11" s="234">
        <v>2833.8523320794043</v>
      </c>
      <c r="I11" s="235">
        <v>257.62293927994585</v>
      </c>
      <c r="J11" s="232"/>
      <c r="K11" s="573" t="s">
        <v>335</v>
      </c>
      <c r="L11" s="574"/>
      <c r="M11" s="222"/>
    </row>
    <row r="12" spans="1:18" s="221" customFormat="1" ht="15.75" hidden="1" customHeight="1">
      <c r="A12" s="578"/>
      <c r="B12" s="579"/>
      <c r="C12" s="232">
        <v>5</v>
      </c>
      <c r="D12" s="575" t="s">
        <v>241</v>
      </c>
      <c r="E12" s="574"/>
      <c r="F12" s="574"/>
      <c r="G12" s="232">
        <v>9</v>
      </c>
      <c r="H12" s="234">
        <v>2225.4026868090868</v>
      </c>
      <c r="I12" s="235">
        <v>247.26696520100967</v>
      </c>
      <c r="J12" s="232"/>
      <c r="K12" s="573" t="s">
        <v>335</v>
      </c>
      <c r="L12" s="574"/>
      <c r="M12" s="222"/>
    </row>
    <row r="13" spans="1:18" s="221" customFormat="1" ht="15.75" hidden="1" customHeight="1">
      <c r="A13" s="578"/>
      <c r="B13" s="579"/>
      <c r="C13" s="236" t="s">
        <v>334</v>
      </c>
      <c r="D13" s="575" t="s">
        <v>239</v>
      </c>
      <c r="E13" s="574"/>
      <c r="F13" s="574"/>
      <c r="G13" s="232">
        <v>20</v>
      </c>
      <c r="H13" s="234">
        <v>2264.6803355577263</v>
      </c>
      <c r="I13" s="235">
        <v>113.23401677788631</v>
      </c>
      <c r="J13" s="232"/>
      <c r="K13" s="573" t="s">
        <v>335</v>
      </c>
      <c r="L13" s="574"/>
      <c r="M13" s="222"/>
    </row>
    <row r="14" spans="1:18" s="221" customFormat="1" ht="15.75" hidden="1" customHeight="1">
      <c r="A14" s="578"/>
      <c r="B14" s="579"/>
      <c r="C14" s="236" t="s">
        <v>336</v>
      </c>
      <c r="D14" s="575" t="s">
        <v>237</v>
      </c>
      <c r="E14" s="574"/>
      <c r="F14" s="574"/>
      <c r="G14" s="232">
        <v>16</v>
      </c>
      <c r="H14" s="234">
        <v>2550.221203596855</v>
      </c>
      <c r="I14" s="235">
        <v>159.38882522480344</v>
      </c>
      <c r="J14" s="232"/>
      <c r="K14" s="573" t="s">
        <v>335</v>
      </c>
      <c r="L14" s="574"/>
      <c r="M14" s="222"/>
    </row>
    <row r="15" spans="1:18" s="221" customFormat="1" ht="15.75" hidden="1" customHeight="1">
      <c r="A15" s="578"/>
      <c r="B15" s="579"/>
      <c r="C15" s="236" t="s">
        <v>337</v>
      </c>
      <c r="D15" s="575" t="s">
        <v>235</v>
      </c>
      <c r="E15" s="574"/>
      <c r="F15" s="574"/>
      <c r="G15" s="232">
        <v>11</v>
      </c>
      <c r="H15" s="234">
        <v>2543.3332801116508</v>
      </c>
      <c r="I15" s="235">
        <v>231.21211637378639</v>
      </c>
      <c r="J15" s="232"/>
      <c r="K15" s="573" t="s">
        <v>335</v>
      </c>
      <c r="L15" s="574"/>
      <c r="M15" s="222"/>
    </row>
    <row r="16" spans="1:18" s="221" customFormat="1" ht="15.75" hidden="1" customHeight="1">
      <c r="A16" s="578"/>
      <c r="B16" s="579"/>
      <c r="C16" s="236" t="s">
        <v>338</v>
      </c>
      <c r="D16" s="575" t="s">
        <v>234</v>
      </c>
      <c r="E16" s="574"/>
      <c r="F16" s="574"/>
      <c r="G16" s="232">
        <v>12</v>
      </c>
      <c r="H16" s="234">
        <v>2844.7891957752499</v>
      </c>
      <c r="I16" s="235">
        <v>237.06576631460413</v>
      </c>
      <c r="J16" s="232"/>
      <c r="K16" s="573" t="s">
        <v>335</v>
      </c>
      <c r="L16" s="574"/>
    </row>
    <row r="17" spans="1:13" s="221" customFormat="1" ht="15.75" hidden="1" customHeight="1">
      <c r="A17" s="578"/>
      <c r="B17" s="579"/>
      <c r="C17" s="236" t="s">
        <v>339</v>
      </c>
      <c r="D17" s="575"/>
      <c r="E17" s="574"/>
      <c r="F17" s="574"/>
      <c r="G17" s="232"/>
      <c r="H17" s="234"/>
      <c r="I17" s="235"/>
      <c r="J17" s="232"/>
      <c r="K17" s="575"/>
      <c r="L17" s="574"/>
    </row>
    <row r="18" spans="1:13" s="231" customFormat="1" ht="15.75" hidden="1" customHeight="1">
      <c r="A18" s="576" t="s">
        <v>56</v>
      </c>
      <c r="B18" s="576"/>
      <c r="C18" s="239" t="s">
        <v>325</v>
      </c>
      <c r="D18" s="576" t="s">
        <v>326</v>
      </c>
      <c r="E18" s="577"/>
      <c r="F18" s="577"/>
      <c r="G18" s="239" t="s">
        <v>327</v>
      </c>
      <c r="H18" s="239" t="s">
        <v>328</v>
      </c>
      <c r="I18" s="239" t="s">
        <v>329</v>
      </c>
      <c r="J18" s="179" t="s">
        <v>330</v>
      </c>
      <c r="K18" s="576" t="s">
        <v>331</v>
      </c>
      <c r="L18" s="577"/>
      <c r="M18" s="240"/>
    </row>
    <row r="19" spans="1:13" s="221" customFormat="1" ht="15.75" hidden="1" customHeight="1">
      <c r="A19" s="578">
        <v>4</v>
      </c>
      <c r="B19" s="579" t="s">
        <v>320</v>
      </c>
      <c r="C19" s="232">
        <v>1</v>
      </c>
      <c r="D19" s="575" t="s">
        <v>248</v>
      </c>
      <c r="E19" s="574"/>
      <c r="F19" s="574"/>
      <c r="G19" s="232">
        <v>6</v>
      </c>
      <c r="H19" s="234">
        <v>2233.6895342746388</v>
      </c>
      <c r="I19" s="235">
        <v>372.2815890457731</v>
      </c>
      <c r="J19" s="232"/>
      <c r="K19" s="573" t="s">
        <v>335</v>
      </c>
      <c r="L19" s="574"/>
    </row>
    <row r="20" spans="1:13" s="221" customFormat="1" ht="15.75" hidden="1" customHeight="1">
      <c r="A20" s="578"/>
      <c r="B20" s="579"/>
      <c r="C20" s="232">
        <v>2</v>
      </c>
      <c r="D20" s="575" t="s">
        <v>247</v>
      </c>
      <c r="E20" s="574"/>
      <c r="F20" s="574"/>
      <c r="G20" s="232">
        <v>6</v>
      </c>
      <c r="H20" s="234">
        <v>2163.7144679742328</v>
      </c>
      <c r="I20" s="235">
        <v>360.61907799570548</v>
      </c>
      <c r="J20" s="232"/>
      <c r="K20" s="573" t="s">
        <v>335</v>
      </c>
      <c r="L20" s="574"/>
    </row>
    <row r="21" spans="1:13" s="221" customFormat="1" ht="15.75" hidden="1" customHeight="1">
      <c r="A21" s="578"/>
      <c r="B21" s="579"/>
      <c r="C21" s="232">
        <v>3</v>
      </c>
      <c r="D21" s="575"/>
      <c r="E21" s="574"/>
      <c r="F21" s="574"/>
      <c r="G21" s="232"/>
      <c r="H21" s="234"/>
      <c r="I21" s="235"/>
      <c r="J21" s="232"/>
      <c r="K21" s="575"/>
      <c r="L21" s="574"/>
    </row>
    <row r="22" spans="1:13" s="221" customFormat="1" ht="15.75" hidden="1" customHeight="1">
      <c r="A22" s="578"/>
      <c r="B22" s="579"/>
      <c r="C22" s="232">
        <v>4</v>
      </c>
      <c r="D22" s="575"/>
      <c r="E22" s="574"/>
      <c r="F22" s="574"/>
      <c r="G22" s="232"/>
      <c r="H22" s="234"/>
      <c r="I22" s="235"/>
      <c r="J22" s="232"/>
      <c r="K22" s="575"/>
      <c r="L22" s="574"/>
    </row>
    <row r="23" spans="1:13" s="221" customFormat="1" ht="15.75" hidden="1" customHeight="1">
      <c r="A23" s="578"/>
      <c r="B23" s="579"/>
      <c r="C23" s="232">
        <v>5</v>
      </c>
      <c r="D23" s="575"/>
      <c r="E23" s="574"/>
      <c r="F23" s="574"/>
      <c r="G23" s="232"/>
      <c r="H23" s="234"/>
      <c r="I23" s="235"/>
      <c r="J23" s="232"/>
      <c r="K23" s="575"/>
      <c r="L23" s="574"/>
    </row>
    <row r="24" spans="1:13" s="221" customFormat="1" ht="15.75" hidden="1" customHeight="1">
      <c r="A24" s="578"/>
      <c r="B24" s="579"/>
      <c r="C24" s="236" t="s">
        <v>334</v>
      </c>
      <c r="D24" s="575"/>
      <c r="E24" s="574"/>
      <c r="F24" s="574"/>
      <c r="G24" s="232"/>
      <c r="H24" s="234"/>
      <c r="I24" s="235"/>
      <c r="J24" s="232"/>
      <c r="K24" s="575"/>
      <c r="L24" s="574"/>
    </row>
    <row r="25" spans="1:13" s="221" customFormat="1" ht="15.75" hidden="1" customHeight="1">
      <c r="A25" s="578"/>
      <c r="B25" s="579"/>
      <c r="C25" s="236" t="s">
        <v>336</v>
      </c>
      <c r="D25" s="575"/>
      <c r="E25" s="574"/>
      <c r="F25" s="574"/>
      <c r="G25" s="232"/>
      <c r="H25" s="234"/>
      <c r="I25" s="235"/>
      <c r="J25" s="232"/>
      <c r="K25" s="575"/>
      <c r="L25" s="574"/>
    </row>
    <row r="26" spans="1:13" s="221" customFormat="1" ht="15.75" hidden="1" customHeight="1">
      <c r="A26" s="578"/>
      <c r="B26" s="579"/>
      <c r="C26" s="236" t="s">
        <v>337</v>
      </c>
      <c r="D26" s="575"/>
      <c r="E26" s="574"/>
      <c r="F26" s="574"/>
      <c r="G26" s="232"/>
      <c r="H26" s="234"/>
      <c r="I26" s="235"/>
      <c r="J26" s="232"/>
      <c r="K26" s="575"/>
      <c r="L26" s="574"/>
    </row>
    <row r="27" spans="1:13" s="221" customFormat="1" ht="15.75" hidden="1" customHeight="1">
      <c r="A27" s="578"/>
      <c r="B27" s="579"/>
      <c r="C27" s="236" t="s">
        <v>338</v>
      </c>
      <c r="D27" s="575"/>
      <c r="E27" s="574"/>
      <c r="F27" s="574"/>
      <c r="G27" s="232"/>
      <c r="H27" s="234"/>
      <c r="I27" s="235"/>
      <c r="J27" s="232"/>
      <c r="K27" s="575"/>
      <c r="L27" s="574"/>
    </row>
    <row r="28" spans="1:13" s="221" customFormat="1" ht="15.75" hidden="1" customHeight="1">
      <c r="A28" s="578"/>
      <c r="B28" s="579"/>
      <c r="C28" s="236" t="s">
        <v>339</v>
      </c>
      <c r="D28" s="575"/>
      <c r="E28" s="574"/>
      <c r="F28" s="574"/>
      <c r="G28" s="232"/>
      <c r="H28" s="234"/>
      <c r="I28" s="235"/>
      <c r="J28" s="232"/>
      <c r="K28" s="575"/>
      <c r="L28" s="574"/>
    </row>
    <row r="29" spans="1:13" s="221" customFormat="1" ht="15.75" customHeight="1">
      <c r="A29" s="580" t="s">
        <v>340</v>
      </c>
      <c r="B29" s="580"/>
      <c r="C29" s="580"/>
      <c r="D29" s="580"/>
      <c r="E29" s="580"/>
      <c r="F29" s="580"/>
      <c r="G29" s="580"/>
      <c r="H29" s="580"/>
      <c r="I29" s="580"/>
      <c r="J29" s="580"/>
      <c r="K29" s="580"/>
      <c r="L29" s="580"/>
    </row>
    <row r="30" spans="1:13" s="222" customFormat="1" ht="15.75" customHeight="1">
      <c r="A30" s="580"/>
      <c r="B30" s="580"/>
      <c r="C30" s="580"/>
      <c r="D30" s="580"/>
      <c r="E30" s="580"/>
      <c r="F30" s="580"/>
      <c r="G30" s="580"/>
      <c r="H30" s="580"/>
      <c r="I30" s="580"/>
      <c r="J30" s="580"/>
      <c r="K30" s="580"/>
      <c r="L30" s="580"/>
    </row>
    <row r="31" spans="1:13" s="207" customFormat="1" ht="16.350000000000001" customHeight="1">
      <c r="A31" s="578" t="s">
        <v>129</v>
      </c>
      <c r="B31" s="196">
        <v>1</v>
      </c>
      <c r="C31" s="196">
        <v>2</v>
      </c>
      <c r="D31" s="223">
        <v>3</v>
      </c>
      <c r="E31" s="223">
        <v>4</v>
      </c>
      <c r="F31" s="196">
        <v>5</v>
      </c>
      <c r="G31" s="196">
        <v>6</v>
      </c>
      <c r="H31" s="196">
        <v>7</v>
      </c>
      <c r="I31" s="196">
        <v>8</v>
      </c>
      <c r="J31" s="196">
        <v>9</v>
      </c>
      <c r="K31" s="224"/>
      <c r="L31" s="224"/>
      <c r="M31" s="225"/>
    </row>
    <row r="32" spans="1:13" s="221" customFormat="1" ht="16.350000000000001" customHeight="1">
      <c r="A32" s="578"/>
      <c r="B32" s="227" t="s">
        <v>317</v>
      </c>
      <c r="C32" s="227" t="s">
        <v>318</v>
      </c>
      <c r="D32" s="226" t="s">
        <v>319</v>
      </c>
      <c r="E32" s="226" t="s">
        <v>320</v>
      </c>
      <c r="F32" s="227" t="s">
        <v>249</v>
      </c>
      <c r="G32" s="228" t="s">
        <v>321</v>
      </c>
      <c r="H32" s="229" t="s">
        <v>322</v>
      </c>
      <c r="I32" s="228" t="s">
        <v>323</v>
      </c>
      <c r="J32" s="228" t="s">
        <v>324</v>
      </c>
      <c r="K32" s="230"/>
      <c r="L32" s="230"/>
      <c r="M32" s="222"/>
    </row>
    <row r="33" spans="1:13" s="207" customFormat="1" ht="15.75" customHeight="1">
      <c r="A33" s="579" t="s">
        <v>56</v>
      </c>
      <c r="B33" s="579"/>
      <c r="C33" s="179" t="s">
        <v>325</v>
      </c>
      <c r="D33" s="579" t="s">
        <v>326</v>
      </c>
      <c r="E33" s="581"/>
      <c r="F33" s="581"/>
      <c r="G33" s="179" t="s">
        <v>327</v>
      </c>
      <c r="H33" s="179" t="s">
        <v>328</v>
      </c>
      <c r="I33" s="179" t="s">
        <v>329</v>
      </c>
      <c r="J33" s="179" t="s">
        <v>330</v>
      </c>
      <c r="K33" s="579" t="s">
        <v>331</v>
      </c>
      <c r="L33" s="581"/>
      <c r="M33" s="225"/>
    </row>
    <row r="34" spans="1:13" s="221" customFormat="1" ht="15.75" customHeight="1">
      <c r="A34" s="578">
        <v>3</v>
      </c>
      <c r="B34" s="579" t="s">
        <v>342</v>
      </c>
      <c r="C34" s="232">
        <v>1</v>
      </c>
      <c r="D34" s="575" t="s">
        <v>238</v>
      </c>
      <c r="E34" s="574"/>
      <c r="F34" s="574"/>
      <c r="G34" s="232">
        <v>6</v>
      </c>
      <c r="H34" s="234">
        <v>2229.5354987312671</v>
      </c>
      <c r="I34" s="235">
        <v>371.58924978854458</v>
      </c>
      <c r="J34" s="232"/>
      <c r="K34" s="573" t="s">
        <v>333</v>
      </c>
      <c r="L34" s="574"/>
      <c r="M34" s="222"/>
    </row>
    <row r="35" spans="1:13" s="221" customFormat="1" ht="15.75" customHeight="1">
      <c r="A35" s="578"/>
      <c r="B35" s="579"/>
      <c r="C35" s="232">
        <v>2</v>
      </c>
      <c r="D35" s="575" t="s">
        <v>240</v>
      </c>
      <c r="E35" s="574"/>
      <c r="F35" s="574"/>
      <c r="G35" s="232">
        <v>6</v>
      </c>
      <c r="H35" s="234">
        <v>2228.2379483768113</v>
      </c>
      <c r="I35" s="235">
        <v>371.37299139613521</v>
      </c>
      <c r="J35" s="232"/>
      <c r="K35" s="573" t="s">
        <v>333</v>
      </c>
      <c r="L35" s="574"/>
      <c r="M35" s="222"/>
    </row>
    <row r="36" spans="1:13" s="221" customFormat="1" ht="15.75" customHeight="1">
      <c r="A36" s="578"/>
      <c r="B36" s="579"/>
      <c r="C36" s="232">
        <v>3</v>
      </c>
      <c r="D36" s="575" t="s">
        <v>242</v>
      </c>
      <c r="E36" s="574"/>
      <c r="F36" s="574"/>
      <c r="G36" s="232">
        <v>6</v>
      </c>
      <c r="H36" s="234">
        <v>2224.7768701706223</v>
      </c>
      <c r="I36" s="235">
        <v>370.79614502843702</v>
      </c>
      <c r="J36" s="232"/>
      <c r="K36" s="573" t="s">
        <v>333</v>
      </c>
      <c r="L36" s="574"/>
      <c r="M36" s="222"/>
    </row>
    <row r="37" spans="1:13" s="221" customFormat="1" ht="15.75" customHeight="1">
      <c r="A37" s="578"/>
      <c r="B37" s="579"/>
      <c r="C37" s="232">
        <v>4</v>
      </c>
      <c r="D37" s="575" t="s">
        <v>236</v>
      </c>
      <c r="E37" s="574"/>
      <c r="F37" s="574"/>
      <c r="G37" s="232">
        <v>11</v>
      </c>
      <c r="H37" s="234">
        <v>2843.205991333632</v>
      </c>
      <c r="I37" s="235">
        <v>258.47327193942112</v>
      </c>
      <c r="J37" s="232"/>
      <c r="K37" s="573" t="s">
        <v>335</v>
      </c>
      <c r="L37" s="574"/>
      <c r="M37" s="222"/>
    </row>
    <row r="38" spans="1:13" s="221" customFormat="1" ht="15.75" customHeight="1">
      <c r="A38" s="578"/>
      <c r="B38" s="579"/>
      <c r="C38" s="232">
        <v>5</v>
      </c>
      <c r="D38" s="575" t="s">
        <v>234</v>
      </c>
      <c r="E38" s="574"/>
      <c r="F38" s="574"/>
      <c r="G38" s="232">
        <v>12</v>
      </c>
      <c r="H38" s="234">
        <v>2855.2116644228777</v>
      </c>
      <c r="I38" s="235">
        <v>237.93430536857315</v>
      </c>
      <c r="J38" s="232"/>
      <c r="K38" s="573" t="s">
        <v>335</v>
      </c>
      <c r="L38" s="574"/>
      <c r="M38" s="222"/>
    </row>
    <row r="39" spans="1:13" s="221" customFormat="1" ht="15.75" customHeight="1">
      <c r="A39" s="578"/>
      <c r="B39" s="579"/>
      <c r="C39" s="236" t="s">
        <v>334</v>
      </c>
      <c r="D39" s="575" t="s">
        <v>239</v>
      </c>
      <c r="E39" s="574"/>
      <c r="F39" s="574"/>
      <c r="G39" s="232">
        <v>20</v>
      </c>
      <c r="H39" s="234">
        <v>2273.0569985692264</v>
      </c>
      <c r="I39" s="235">
        <v>113.65284992846129</v>
      </c>
      <c r="J39" s="232"/>
      <c r="K39" s="573" t="s">
        <v>335</v>
      </c>
      <c r="L39" s="574"/>
      <c r="M39" s="222"/>
    </row>
    <row r="40" spans="1:13" s="221" customFormat="1" ht="15.75" customHeight="1">
      <c r="A40" s="578"/>
      <c r="B40" s="579"/>
      <c r="C40" s="236" t="s">
        <v>336</v>
      </c>
      <c r="D40" s="575" t="s">
        <v>237</v>
      </c>
      <c r="E40" s="574"/>
      <c r="F40" s="574"/>
      <c r="G40" s="232">
        <v>16</v>
      </c>
      <c r="H40" s="234">
        <v>2569.4026465784091</v>
      </c>
      <c r="I40" s="235">
        <v>160.58766541115057</v>
      </c>
      <c r="J40" s="232"/>
      <c r="K40" s="573" t="s">
        <v>335</v>
      </c>
      <c r="L40" s="574"/>
      <c r="M40" s="222"/>
    </row>
    <row r="41" spans="1:13" s="221" customFormat="1" ht="15.75" customHeight="1">
      <c r="A41" s="578"/>
      <c r="B41" s="579"/>
      <c r="C41" s="236" t="s">
        <v>337</v>
      </c>
      <c r="D41" s="575" t="s">
        <v>235</v>
      </c>
      <c r="E41" s="574"/>
      <c r="F41" s="574"/>
      <c r="G41" s="232">
        <v>11</v>
      </c>
      <c r="H41" s="234">
        <v>2560.7807891731245</v>
      </c>
      <c r="I41" s="235">
        <v>232.79825356119315</v>
      </c>
      <c r="J41" s="232"/>
      <c r="K41" s="573" t="s">
        <v>335</v>
      </c>
      <c r="L41" s="574"/>
      <c r="M41" s="222"/>
    </row>
    <row r="42" spans="1:13" s="221" customFormat="1" ht="15.75" customHeight="1">
      <c r="A42" s="578"/>
      <c r="B42" s="579"/>
      <c r="C42" s="236" t="s">
        <v>338</v>
      </c>
      <c r="D42" s="575"/>
      <c r="E42" s="574"/>
      <c r="F42" s="574"/>
      <c r="G42" s="232"/>
      <c r="H42" s="234"/>
      <c r="I42" s="235"/>
      <c r="J42" s="232"/>
      <c r="K42" s="575"/>
      <c r="L42" s="574"/>
    </row>
    <row r="43" spans="1:13" s="221" customFormat="1" ht="15.75" customHeight="1">
      <c r="A43" s="578"/>
      <c r="B43" s="579"/>
      <c r="C43" s="236" t="s">
        <v>339</v>
      </c>
      <c r="D43" s="575"/>
      <c r="E43" s="574"/>
      <c r="F43" s="574"/>
      <c r="G43" s="232"/>
      <c r="H43" s="234"/>
      <c r="I43" s="235"/>
      <c r="J43" s="232"/>
      <c r="K43" s="575"/>
      <c r="L43" s="574"/>
    </row>
    <row r="44" spans="1:13" s="231" customFormat="1" ht="15.75" customHeight="1">
      <c r="A44" s="576" t="s">
        <v>56</v>
      </c>
      <c r="B44" s="576"/>
      <c r="C44" s="239" t="s">
        <v>325</v>
      </c>
      <c r="D44" s="576" t="s">
        <v>326</v>
      </c>
      <c r="E44" s="577"/>
      <c r="F44" s="577"/>
      <c r="G44" s="239" t="s">
        <v>327</v>
      </c>
      <c r="H44" s="239" t="s">
        <v>328</v>
      </c>
      <c r="I44" s="239" t="s">
        <v>329</v>
      </c>
      <c r="J44" s="179" t="s">
        <v>330</v>
      </c>
      <c r="K44" s="576" t="s">
        <v>331</v>
      </c>
      <c r="L44" s="577"/>
      <c r="M44" s="240"/>
    </row>
    <row r="45" spans="1:13" s="221" customFormat="1" ht="15.75" customHeight="1">
      <c r="A45" s="578">
        <v>4</v>
      </c>
      <c r="B45" s="579" t="s">
        <v>320</v>
      </c>
      <c r="C45" s="232">
        <v>1</v>
      </c>
      <c r="D45" s="575" t="s">
        <v>248</v>
      </c>
      <c r="E45" s="574"/>
      <c r="F45" s="574"/>
      <c r="G45" s="232">
        <v>6</v>
      </c>
      <c r="H45" s="234">
        <v>2245.2251210994141</v>
      </c>
      <c r="I45" s="235">
        <v>374.20418684990233</v>
      </c>
      <c r="J45" s="232"/>
      <c r="K45" s="573" t="s">
        <v>333</v>
      </c>
      <c r="L45" s="574"/>
    </row>
    <row r="46" spans="1:13" s="221" customFormat="1" ht="15.75" customHeight="1">
      <c r="A46" s="578"/>
      <c r="B46" s="579"/>
      <c r="C46" s="232">
        <v>2</v>
      </c>
      <c r="D46" s="575" t="s">
        <v>247</v>
      </c>
      <c r="E46" s="574"/>
      <c r="F46" s="574"/>
      <c r="G46" s="232">
        <v>6</v>
      </c>
      <c r="H46" s="234">
        <v>2210.1848488065552</v>
      </c>
      <c r="I46" s="235">
        <v>368.36414146775923</v>
      </c>
      <c r="J46" s="232"/>
      <c r="K46" s="573" t="s">
        <v>333</v>
      </c>
      <c r="L46" s="574"/>
    </row>
    <row r="47" spans="1:13" s="221" customFormat="1" ht="15.75" customHeight="1">
      <c r="A47" s="578"/>
      <c r="B47" s="579"/>
      <c r="C47" s="232">
        <v>3</v>
      </c>
      <c r="D47" s="575"/>
      <c r="E47" s="574"/>
      <c r="F47" s="574"/>
      <c r="G47" s="232"/>
      <c r="H47" s="234"/>
      <c r="I47" s="235"/>
      <c r="J47" s="232"/>
      <c r="K47" s="575"/>
      <c r="L47" s="574"/>
    </row>
    <row r="48" spans="1:13" s="221" customFormat="1" ht="15.75" customHeight="1">
      <c r="A48" s="578"/>
      <c r="B48" s="579"/>
      <c r="C48" s="232">
        <v>4</v>
      </c>
      <c r="D48" s="575"/>
      <c r="E48" s="574"/>
      <c r="F48" s="574"/>
      <c r="G48" s="232"/>
      <c r="H48" s="234"/>
      <c r="I48" s="235"/>
      <c r="J48" s="232"/>
      <c r="K48" s="575"/>
      <c r="L48" s="574"/>
    </row>
    <row r="49" spans="1:13" s="221" customFormat="1" ht="15.75" customHeight="1">
      <c r="A49" s="578"/>
      <c r="B49" s="579"/>
      <c r="C49" s="232">
        <v>5</v>
      </c>
      <c r="D49" s="575"/>
      <c r="E49" s="574"/>
      <c r="F49" s="574"/>
      <c r="G49" s="232"/>
      <c r="H49" s="234"/>
      <c r="I49" s="235"/>
      <c r="J49" s="232"/>
      <c r="K49" s="575"/>
      <c r="L49" s="574"/>
    </row>
    <row r="50" spans="1:13" s="221" customFormat="1" ht="15.75" customHeight="1">
      <c r="A50" s="578"/>
      <c r="B50" s="579"/>
      <c r="C50" s="236" t="s">
        <v>334</v>
      </c>
      <c r="D50" s="575"/>
      <c r="E50" s="574"/>
      <c r="F50" s="574"/>
      <c r="G50" s="232"/>
      <c r="H50" s="234"/>
      <c r="I50" s="235"/>
      <c r="J50" s="232"/>
      <c r="K50" s="575"/>
      <c r="L50" s="574"/>
    </row>
    <row r="51" spans="1:13" s="221" customFormat="1" ht="15.75" customHeight="1">
      <c r="A51" s="578"/>
      <c r="B51" s="579"/>
      <c r="C51" s="236" t="s">
        <v>336</v>
      </c>
      <c r="D51" s="575"/>
      <c r="E51" s="574"/>
      <c r="F51" s="574"/>
      <c r="G51" s="232"/>
      <c r="H51" s="234"/>
      <c r="I51" s="235"/>
      <c r="J51" s="232"/>
      <c r="K51" s="575"/>
      <c r="L51" s="574"/>
    </row>
    <row r="52" spans="1:13" s="221" customFormat="1" ht="15.75" customHeight="1">
      <c r="A52" s="578"/>
      <c r="B52" s="579"/>
      <c r="C52" s="236" t="s">
        <v>337</v>
      </c>
      <c r="D52" s="575"/>
      <c r="E52" s="574"/>
      <c r="F52" s="574"/>
      <c r="G52" s="232"/>
      <c r="H52" s="234"/>
      <c r="I52" s="235"/>
      <c r="J52" s="232"/>
      <c r="K52" s="575"/>
      <c r="L52" s="574"/>
    </row>
    <row r="53" spans="1:13" s="221" customFormat="1" ht="15.75" customHeight="1">
      <c r="A53" s="578"/>
      <c r="B53" s="579"/>
      <c r="C53" s="236" t="s">
        <v>338</v>
      </c>
      <c r="D53" s="575"/>
      <c r="E53" s="574"/>
      <c r="F53" s="574"/>
      <c r="G53" s="232"/>
      <c r="H53" s="234"/>
      <c r="I53" s="235"/>
      <c r="J53" s="232"/>
      <c r="K53" s="575"/>
      <c r="L53" s="574"/>
    </row>
    <row r="54" spans="1:13" s="221" customFormat="1" ht="15.75" customHeight="1">
      <c r="A54" s="578"/>
      <c r="B54" s="579"/>
      <c r="C54" s="236" t="s">
        <v>339</v>
      </c>
      <c r="D54" s="575"/>
      <c r="E54" s="574"/>
      <c r="F54" s="574"/>
      <c r="G54" s="232"/>
      <c r="H54" s="234"/>
      <c r="I54" s="235"/>
      <c r="J54" s="232"/>
      <c r="K54" s="575"/>
      <c r="L54" s="574"/>
    </row>
    <row r="55" spans="1:13" s="221" customFormat="1" ht="15.75" customHeight="1">
      <c r="A55" s="580" t="s">
        <v>341</v>
      </c>
      <c r="B55" s="580"/>
      <c r="C55" s="580"/>
      <c r="D55" s="580"/>
      <c r="E55" s="580"/>
      <c r="F55" s="580"/>
      <c r="G55" s="580"/>
      <c r="H55" s="580"/>
      <c r="I55" s="580"/>
      <c r="J55" s="580"/>
      <c r="K55" s="580"/>
      <c r="L55" s="580"/>
    </row>
    <row r="56" spans="1:13" s="222" customFormat="1" ht="15.75" customHeight="1">
      <c r="A56" s="580"/>
      <c r="B56" s="580"/>
      <c r="C56" s="580"/>
      <c r="D56" s="580"/>
      <c r="E56" s="580"/>
      <c r="F56" s="580"/>
      <c r="G56" s="580"/>
      <c r="H56" s="580"/>
      <c r="I56" s="580"/>
      <c r="J56" s="580"/>
      <c r="K56" s="580"/>
      <c r="L56" s="580"/>
    </row>
    <row r="57" spans="1:13" s="207" customFormat="1" ht="16.350000000000001" customHeight="1">
      <c r="A57" s="578" t="s">
        <v>129</v>
      </c>
      <c r="B57" s="196">
        <v>1</v>
      </c>
      <c r="C57" s="196">
        <v>2</v>
      </c>
      <c r="D57" s="223">
        <v>3</v>
      </c>
      <c r="E57" s="223">
        <v>4</v>
      </c>
      <c r="F57" s="196">
        <v>5</v>
      </c>
      <c r="G57" s="196">
        <v>6</v>
      </c>
      <c r="H57" s="196">
        <v>7</v>
      </c>
      <c r="I57" s="196">
        <v>8</v>
      </c>
      <c r="J57" s="196">
        <v>9</v>
      </c>
      <c r="K57" s="224"/>
      <c r="L57" s="224"/>
      <c r="M57" s="225"/>
    </row>
    <row r="58" spans="1:13" s="221" customFormat="1" ht="16.350000000000001" customHeight="1">
      <c r="A58" s="578"/>
      <c r="B58" s="227" t="s">
        <v>317</v>
      </c>
      <c r="C58" s="227" t="s">
        <v>318</v>
      </c>
      <c r="D58" s="226" t="s">
        <v>319</v>
      </c>
      <c r="E58" s="226" t="s">
        <v>320</v>
      </c>
      <c r="F58" s="227" t="s">
        <v>249</v>
      </c>
      <c r="G58" s="228" t="s">
        <v>321</v>
      </c>
      <c r="H58" s="229" t="s">
        <v>322</v>
      </c>
      <c r="I58" s="228" t="s">
        <v>323</v>
      </c>
      <c r="J58" s="228" t="s">
        <v>324</v>
      </c>
      <c r="K58" s="230"/>
      <c r="L58" s="230"/>
      <c r="M58" s="222"/>
    </row>
    <row r="59" spans="1:13" s="207" customFormat="1" ht="15.75" customHeight="1">
      <c r="A59" s="579" t="s">
        <v>56</v>
      </c>
      <c r="B59" s="579"/>
      <c r="C59" s="179" t="s">
        <v>325</v>
      </c>
      <c r="D59" s="579" t="s">
        <v>326</v>
      </c>
      <c r="E59" s="581"/>
      <c r="F59" s="581"/>
      <c r="G59" s="179" t="s">
        <v>327</v>
      </c>
      <c r="H59" s="179" t="s">
        <v>328</v>
      </c>
      <c r="I59" s="179" t="s">
        <v>329</v>
      </c>
      <c r="J59" s="179" t="s">
        <v>330</v>
      </c>
      <c r="K59" s="579" t="s">
        <v>331</v>
      </c>
      <c r="L59" s="581"/>
      <c r="M59" s="225"/>
    </row>
    <row r="60" spans="1:13" s="221" customFormat="1" ht="15.75" customHeight="1">
      <c r="A60" s="578">
        <v>3</v>
      </c>
      <c r="B60" s="579" t="s">
        <v>342</v>
      </c>
      <c r="C60" s="232">
        <v>1</v>
      </c>
      <c r="D60" s="575" t="s">
        <v>238</v>
      </c>
      <c r="E60" s="574"/>
      <c r="F60" s="574"/>
      <c r="G60" s="232">
        <v>6</v>
      </c>
      <c r="H60" s="234">
        <v>2244.3478731186497</v>
      </c>
      <c r="I60" s="235">
        <v>374.0579788531083</v>
      </c>
      <c r="J60" s="232"/>
      <c r="K60" s="575"/>
      <c r="L60" s="574"/>
      <c r="M60" s="222"/>
    </row>
    <row r="61" spans="1:13" s="221" customFormat="1" ht="15.75" customHeight="1">
      <c r="A61" s="578"/>
      <c r="B61" s="579"/>
      <c r="C61" s="232">
        <v>2</v>
      </c>
      <c r="D61" s="575" t="s">
        <v>240</v>
      </c>
      <c r="E61" s="574"/>
      <c r="F61" s="574"/>
      <c r="G61" s="232">
        <v>6</v>
      </c>
      <c r="H61" s="234">
        <v>2244.0540945821699</v>
      </c>
      <c r="I61" s="235">
        <v>374.009015763695</v>
      </c>
      <c r="J61" s="232"/>
      <c r="K61" s="575"/>
      <c r="L61" s="574"/>
      <c r="M61" s="222"/>
    </row>
    <row r="62" spans="1:13" s="221" customFormat="1" ht="15.75" customHeight="1">
      <c r="A62" s="578"/>
      <c r="B62" s="579"/>
      <c r="C62" s="232">
        <v>3</v>
      </c>
      <c r="D62" s="575" t="s">
        <v>242</v>
      </c>
      <c r="E62" s="574"/>
      <c r="F62" s="574"/>
      <c r="G62" s="232">
        <v>6</v>
      </c>
      <c r="H62" s="234">
        <v>2234.9579809817756</v>
      </c>
      <c r="I62" s="235">
        <v>372.49299683029591</v>
      </c>
      <c r="J62" s="232"/>
      <c r="K62" s="575"/>
      <c r="L62" s="574"/>
      <c r="M62" s="222"/>
    </row>
    <row r="63" spans="1:13" s="221" customFormat="1" ht="15.75" customHeight="1">
      <c r="A63" s="578"/>
      <c r="B63" s="579"/>
      <c r="C63" s="232">
        <v>4</v>
      </c>
      <c r="D63" s="575" t="s">
        <v>236</v>
      </c>
      <c r="E63" s="574"/>
      <c r="F63" s="574"/>
      <c r="G63" s="232">
        <v>11</v>
      </c>
      <c r="H63" s="234">
        <v>2851.505667758151</v>
      </c>
      <c r="I63" s="235">
        <v>259.22778797801374</v>
      </c>
      <c r="J63" s="232"/>
      <c r="K63" s="575"/>
      <c r="L63" s="574"/>
      <c r="M63" s="222"/>
    </row>
    <row r="64" spans="1:13" s="221" customFormat="1" ht="15.75" customHeight="1">
      <c r="A64" s="578"/>
      <c r="B64" s="579"/>
      <c r="C64" s="232">
        <v>5</v>
      </c>
      <c r="D64" s="575" t="s">
        <v>234</v>
      </c>
      <c r="E64" s="574"/>
      <c r="F64" s="574"/>
      <c r="G64" s="232">
        <v>12</v>
      </c>
      <c r="H64" s="234">
        <v>2862.949978037821</v>
      </c>
      <c r="I64" s="235">
        <v>238.57916483648506</v>
      </c>
      <c r="J64" s="232"/>
      <c r="K64" s="575"/>
      <c r="L64" s="574"/>
      <c r="M64" s="222"/>
    </row>
    <row r="65" spans="1:13" s="221" customFormat="1" ht="15.75" customHeight="1">
      <c r="A65" s="578"/>
      <c r="B65" s="579"/>
      <c r="C65" s="236" t="s">
        <v>334</v>
      </c>
      <c r="D65" s="575" t="s">
        <v>239</v>
      </c>
      <c r="E65" s="574"/>
      <c r="F65" s="574"/>
      <c r="G65" s="232">
        <v>20</v>
      </c>
      <c r="H65" s="234">
        <v>2280.1336626565962</v>
      </c>
      <c r="I65" s="235">
        <v>114.00668313282979</v>
      </c>
      <c r="J65" s="232"/>
      <c r="K65" s="575"/>
      <c r="L65" s="574"/>
      <c r="M65" s="222"/>
    </row>
    <row r="66" spans="1:13" s="221" customFormat="1" ht="15.75" customHeight="1">
      <c r="A66" s="578"/>
      <c r="B66" s="579"/>
      <c r="C66" s="236" t="s">
        <v>336</v>
      </c>
      <c r="D66" s="575" t="s">
        <v>237</v>
      </c>
      <c r="E66" s="574"/>
      <c r="F66" s="574"/>
      <c r="G66" s="232">
        <v>16</v>
      </c>
      <c r="H66" s="234">
        <v>2578.0710768465515</v>
      </c>
      <c r="I66" s="235">
        <v>161.12944230290947</v>
      </c>
      <c r="J66" s="232"/>
      <c r="K66" s="575"/>
      <c r="L66" s="574"/>
      <c r="M66" s="222"/>
    </row>
    <row r="67" spans="1:13" s="221" customFormat="1" ht="15.75" customHeight="1">
      <c r="A67" s="578"/>
      <c r="B67" s="579"/>
      <c r="C67" s="236" t="s">
        <v>337</v>
      </c>
      <c r="D67" s="575" t="s">
        <v>235</v>
      </c>
      <c r="E67" s="574"/>
      <c r="F67" s="574"/>
      <c r="G67" s="232">
        <v>11</v>
      </c>
      <c r="H67" s="234">
        <v>2575.3614056820452</v>
      </c>
      <c r="I67" s="235">
        <v>234.1237641529132</v>
      </c>
      <c r="J67" s="232"/>
      <c r="K67" s="575"/>
      <c r="L67" s="574"/>
      <c r="M67" s="222"/>
    </row>
    <row r="68" spans="1:13" s="221" customFormat="1" ht="15.75" customHeight="1">
      <c r="A68" s="578"/>
      <c r="B68" s="579"/>
      <c r="C68" s="236" t="s">
        <v>338</v>
      </c>
      <c r="D68" s="575"/>
      <c r="E68" s="574"/>
      <c r="F68" s="574"/>
      <c r="G68" s="232"/>
      <c r="H68" s="234"/>
      <c r="I68" s="235"/>
      <c r="J68" s="232"/>
      <c r="K68" s="575"/>
      <c r="L68" s="574"/>
    </row>
    <row r="69" spans="1:13" s="221" customFormat="1" ht="15.75" customHeight="1">
      <c r="A69" s="578"/>
      <c r="B69" s="579"/>
      <c r="C69" s="236" t="s">
        <v>339</v>
      </c>
      <c r="D69" s="575"/>
      <c r="E69" s="574"/>
      <c r="F69" s="574"/>
      <c r="G69" s="232"/>
      <c r="H69" s="234"/>
      <c r="I69" s="235"/>
      <c r="J69" s="232"/>
      <c r="K69" s="575"/>
      <c r="L69" s="574"/>
    </row>
    <row r="70" spans="1:13" s="231" customFormat="1" ht="15.75" customHeight="1">
      <c r="A70" s="576" t="s">
        <v>56</v>
      </c>
      <c r="B70" s="576"/>
      <c r="C70" s="239" t="s">
        <v>325</v>
      </c>
      <c r="D70" s="576" t="s">
        <v>326</v>
      </c>
      <c r="E70" s="577"/>
      <c r="F70" s="577"/>
      <c r="G70" s="239" t="s">
        <v>327</v>
      </c>
      <c r="H70" s="239" t="s">
        <v>328</v>
      </c>
      <c r="I70" s="239" t="s">
        <v>329</v>
      </c>
      <c r="J70" s="179" t="s">
        <v>330</v>
      </c>
      <c r="K70" s="576" t="s">
        <v>331</v>
      </c>
      <c r="L70" s="577"/>
      <c r="M70" s="240"/>
    </row>
    <row r="71" spans="1:13" s="221" customFormat="1" ht="15.75" customHeight="1">
      <c r="A71" s="578">
        <v>4</v>
      </c>
      <c r="B71" s="579" t="s">
        <v>320</v>
      </c>
      <c r="C71" s="232">
        <v>1</v>
      </c>
      <c r="D71" s="575" t="s">
        <v>248</v>
      </c>
      <c r="E71" s="574"/>
      <c r="F71" s="574"/>
      <c r="G71" s="232">
        <v>6</v>
      </c>
      <c r="H71" s="234">
        <v>2789.1461027709843</v>
      </c>
      <c r="I71" s="235">
        <v>464.85768379516401</v>
      </c>
      <c r="J71" s="232"/>
      <c r="K71" s="575"/>
      <c r="L71" s="574"/>
    </row>
    <row r="72" spans="1:13" s="221" customFormat="1" ht="15.75" customHeight="1">
      <c r="A72" s="578"/>
      <c r="B72" s="579"/>
      <c r="C72" s="232">
        <v>2</v>
      </c>
      <c r="D72" s="575" t="s">
        <v>247</v>
      </c>
      <c r="E72" s="574"/>
      <c r="F72" s="574"/>
      <c r="G72" s="232">
        <v>6</v>
      </c>
      <c r="H72" s="234">
        <v>2773.9924788420722</v>
      </c>
      <c r="I72" s="235">
        <v>462.33207980701201</v>
      </c>
      <c r="J72" s="232"/>
      <c r="K72" s="575"/>
      <c r="L72" s="574"/>
    </row>
    <row r="73" spans="1:13" s="221" customFormat="1" ht="15.75" customHeight="1">
      <c r="A73" s="578"/>
      <c r="B73" s="579"/>
      <c r="C73" s="232">
        <v>3</v>
      </c>
      <c r="D73" s="575"/>
      <c r="E73" s="574"/>
      <c r="F73" s="574"/>
      <c r="G73" s="232"/>
      <c r="H73" s="234"/>
      <c r="I73" s="235"/>
      <c r="J73" s="232"/>
      <c r="K73" s="575"/>
      <c r="L73" s="574"/>
    </row>
    <row r="74" spans="1:13" s="221" customFormat="1" ht="15.75" customHeight="1">
      <c r="A74" s="578"/>
      <c r="B74" s="579"/>
      <c r="C74" s="232">
        <v>4</v>
      </c>
      <c r="D74" s="575"/>
      <c r="E74" s="574"/>
      <c r="F74" s="574"/>
      <c r="G74" s="232"/>
      <c r="H74" s="234"/>
      <c r="I74" s="235"/>
      <c r="J74" s="232"/>
      <c r="K74" s="575"/>
      <c r="L74" s="574"/>
    </row>
    <row r="75" spans="1:13" s="221" customFormat="1" ht="15.75" customHeight="1">
      <c r="A75" s="578"/>
      <c r="B75" s="579"/>
      <c r="C75" s="232">
        <v>5</v>
      </c>
      <c r="D75" s="575"/>
      <c r="E75" s="574"/>
      <c r="F75" s="574"/>
      <c r="G75" s="232"/>
      <c r="H75" s="234"/>
      <c r="I75" s="235"/>
      <c r="J75" s="232"/>
      <c r="K75" s="575"/>
      <c r="L75" s="574"/>
    </row>
    <row r="76" spans="1:13" s="221" customFormat="1" ht="15.75" customHeight="1">
      <c r="A76" s="578"/>
      <c r="B76" s="579"/>
      <c r="C76" s="236" t="s">
        <v>334</v>
      </c>
      <c r="D76" s="575"/>
      <c r="E76" s="574"/>
      <c r="F76" s="574"/>
      <c r="G76" s="232"/>
      <c r="H76" s="234"/>
      <c r="I76" s="235"/>
      <c r="J76" s="232"/>
      <c r="K76" s="575"/>
      <c r="L76" s="574"/>
    </row>
    <row r="77" spans="1:13" s="221" customFormat="1" ht="15.75" customHeight="1">
      <c r="A77" s="578"/>
      <c r="B77" s="579"/>
      <c r="C77" s="236" t="s">
        <v>336</v>
      </c>
      <c r="D77" s="575"/>
      <c r="E77" s="574"/>
      <c r="F77" s="574"/>
      <c r="G77" s="232"/>
      <c r="H77" s="234"/>
      <c r="I77" s="235"/>
      <c r="J77" s="232"/>
      <c r="K77" s="575"/>
      <c r="L77" s="574"/>
    </row>
    <row r="78" spans="1:13" s="221" customFormat="1" ht="15.75" customHeight="1">
      <c r="A78" s="578"/>
      <c r="B78" s="579"/>
      <c r="C78" s="236" t="s">
        <v>337</v>
      </c>
      <c r="D78" s="575"/>
      <c r="E78" s="574"/>
      <c r="F78" s="574"/>
      <c r="G78" s="232"/>
      <c r="H78" s="234"/>
      <c r="I78" s="235"/>
      <c r="J78" s="232"/>
      <c r="K78" s="575"/>
      <c r="L78" s="574"/>
    </row>
    <row r="79" spans="1:13" s="221" customFormat="1" ht="15.75" customHeight="1">
      <c r="A79" s="578"/>
      <c r="B79" s="579"/>
      <c r="C79" s="236" t="s">
        <v>338</v>
      </c>
      <c r="D79" s="575"/>
      <c r="E79" s="574"/>
      <c r="F79" s="574"/>
      <c r="G79" s="232"/>
      <c r="H79" s="234"/>
      <c r="I79" s="235"/>
      <c r="J79" s="232"/>
      <c r="K79" s="575"/>
      <c r="L79" s="574"/>
    </row>
    <row r="80" spans="1:13" s="221" customFormat="1" ht="15.75" customHeight="1">
      <c r="A80" s="578"/>
      <c r="B80" s="579"/>
      <c r="C80" s="236" t="s">
        <v>339</v>
      </c>
      <c r="D80" s="575"/>
      <c r="E80" s="574"/>
      <c r="F80" s="574"/>
      <c r="G80" s="232"/>
      <c r="H80" s="234"/>
      <c r="I80" s="235"/>
      <c r="J80" s="232"/>
      <c r="K80" s="575"/>
      <c r="L80" s="574"/>
    </row>
  </sheetData>
  <mergeCells count="157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24:L24"/>
    <mergeCell ref="D25:F25"/>
    <mergeCell ref="K25:L25"/>
    <mergeCell ref="D26:F26"/>
    <mergeCell ref="K26:L26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80"/>
  <sheetViews>
    <sheetView view="pageBreakPreview" zoomScale="115" zoomScaleNormal="60" zoomScaleSheetLayoutView="115" workbookViewId="0">
      <selection activeCell="O67" sqref="O67"/>
    </sheetView>
  </sheetViews>
  <sheetFormatPr defaultColWidth="12.5703125" defaultRowHeight="15.75" customHeight="1"/>
  <cols>
    <col min="1" max="1" width="6.42578125" style="102" customWidth="1"/>
    <col min="2" max="10" width="11.5703125" style="102" customWidth="1"/>
    <col min="11" max="12" width="12.85546875" style="102" customWidth="1"/>
    <col min="13" max="13" width="12.5703125" style="103"/>
    <col min="14" max="18" width="12.5703125" style="221"/>
    <col min="19" max="16384" width="12.5703125" style="102"/>
  </cols>
  <sheetData>
    <row r="1" spans="1:18" ht="15.75" customHeight="1">
      <c r="A1" s="431" t="s">
        <v>315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102"/>
    </row>
    <row r="2" spans="1:18" s="103" customFormat="1" ht="15.75" customHeight="1">
      <c r="A2" s="431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N2" s="222"/>
      <c r="O2" s="222"/>
      <c r="P2" s="222"/>
      <c r="Q2" s="222"/>
      <c r="R2" s="222"/>
    </row>
    <row r="3" spans="1:18" ht="15.75" hidden="1" customHeight="1">
      <c r="A3" s="580" t="s">
        <v>343</v>
      </c>
      <c r="B3" s="582"/>
      <c r="C3" s="582"/>
      <c r="D3" s="582"/>
      <c r="E3" s="582"/>
      <c r="F3" s="582"/>
      <c r="G3" s="582"/>
      <c r="H3" s="582"/>
      <c r="I3" s="582"/>
      <c r="J3" s="582"/>
      <c r="K3" s="582"/>
      <c r="L3" s="582"/>
      <c r="M3" s="102"/>
      <c r="N3" s="102"/>
      <c r="O3" s="102"/>
      <c r="P3" s="102"/>
      <c r="Q3" s="102"/>
      <c r="R3" s="102"/>
    </row>
    <row r="4" spans="1:18" s="103" customFormat="1" ht="15.75" hidden="1" customHeight="1">
      <c r="A4" s="582"/>
      <c r="B4" s="582"/>
      <c r="C4" s="582"/>
      <c r="D4" s="582"/>
      <c r="E4" s="582"/>
      <c r="F4" s="582"/>
      <c r="G4" s="582"/>
      <c r="H4" s="582"/>
      <c r="I4" s="582"/>
      <c r="J4" s="582"/>
      <c r="K4" s="582"/>
      <c r="L4" s="582"/>
    </row>
    <row r="5" spans="1:18" s="109" customFormat="1" ht="16.350000000000001" hidden="1" customHeight="1">
      <c r="A5" s="578" t="s">
        <v>129</v>
      </c>
      <c r="B5" s="196">
        <v>1</v>
      </c>
      <c r="C5" s="196">
        <v>2</v>
      </c>
      <c r="D5" s="196">
        <v>3</v>
      </c>
      <c r="E5" s="196">
        <v>4</v>
      </c>
      <c r="F5" s="223">
        <v>5</v>
      </c>
      <c r="G5" s="223">
        <v>6</v>
      </c>
      <c r="H5" s="196">
        <v>7</v>
      </c>
      <c r="I5" s="196">
        <v>8</v>
      </c>
      <c r="J5" s="196">
        <v>9</v>
      </c>
      <c r="K5" s="224"/>
      <c r="L5" s="224"/>
      <c r="M5" s="132"/>
    </row>
    <row r="6" spans="1:18" ht="16.350000000000001" hidden="1" customHeight="1">
      <c r="A6" s="578"/>
      <c r="B6" s="227" t="s">
        <v>317</v>
      </c>
      <c r="C6" s="227" t="s">
        <v>318</v>
      </c>
      <c r="D6" s="227" t="s">
        <v>319</v>
      </c>
      <c r="E6" s="227" t="s">
        <v>320</v>
      </c>
      <c r="F6" s="226" t="s">
        <v>249</v>
      </c>
      <c r="G6" s="241" t="s">
        <v>321</v>
      </c>
      <c r="H6" s="229" t="s">
        <v>322</v>
      </c>
      <c r="I6" s="228" t="s">
        <v>323</v>
      </c>
      <c r="J6" s="228" t="s">
        <v>324</v>
      </c>
      <c r="K6" s="230"/>
      <c r="L6" s="230"/>
      <c r="N6" s="102"/>
      <c r="O6" s="102"/>
      <c r="P6" s="102"/>
      <c r="Q6" s="102"/>
      <c r="R6" s="102"/>
    </row>
    <row r="7" spans="1:18" s="109" customFormat="1" ht="15.75" hidden="1" customHeight="1">
      <c r="A7" s="579" t="s">
        <v>56</v>
      </c>
      <c r="B7" s="579"/>
      <c r="C7" s="179" t="s">
        <v>325</v>
      </c>
      <c r="D7" s="579" t="s">
        <v>326</v>
      </c>
      <c r="E7" s="581"/>
      <c r="F7" s="581"/>
      <c r="G7" s="179" t="s">
        <v>327</v>
      </c>
      <c r="H7" s="179" t="s">
        <v>328</v>
      </c>
      <c r="I7" s="179" t="s">
        <v>329</v>
      </c>
      <c r="J7" s="179" t="s">
        <v>330</v>
      </c>
      <c r="K7" s="579" t="s">
        <v>331</v>
      </c>
      <c r="L7" s="581"/>
      <c r="M7" s="132"/>
    </row>
    <row r="8" spans="1:18" ht="15.75" hidden="1" customHeight="1">
      <c r="A8" s="578">
        <v>5</v>
      </c>
      <c r="B8" s="579" t="s">
        <v>249</v>
      </c>
      <c r="C8" s="232">
        <v>1</v>
      </c>
      <c r="D8" s="575" t="s">
        <v>266</v>
      </c>
      <c r="E8" s="574"/>
      <c r="F8" s="574"/>
      <c r="G8" s="234">
        <v>17</v>
      </c>
      <c r="H8" s="234">
        <v>1711.147822042162</v>
      </c>
      <c r="I8" s="235">
        <v>100.65575423777425</v>
      </c>
      <c r="J8" s="232"/>
      <c r="K8" s="573" t="s">
        <v>335</v>
      </c>
      <c r="L8" s="574"/>
      <c r="N8" s="102"/>
      <c r="O8" s="102"/>
      <c r="P8" s="102"/>
      <c r="Q8" s="102"/>
      <c r="R8" s="102"/>
    </row>
    <row r="9" spans="1:18" ht="15.75" hidden="1" customHeight="1">
      <c r="A9" s="578"/>
      <c r="B9" s="579"/>
      <c r="C9" s="232">
        <v>2</v>
      </c>
      <c r="D9" s="575" t="s">
        <v>268</v>
      </c>
      <c r="E9" s="574"/>
      <c r="F9" s="574"/>
      <c r="G9" s="234">
        <v>20</v>
      </c>
      <c r="H9" s="234">
        <v>1638.2741116751274</v>
      </c>
      <c r="I9" s="235">
        <v>81.913705583756368</v>
      </c>
      <c r="J9" s="232"/>
      <c r="K9" s="573" t="s">
        <v>344</v>
      </c>
      <c r="L9" s="574"/>
      <c r="N9" s="102"/>
      <c r="O9" s="102"/>
      <c r="P9" s="102"/>
      <c r="Q9" s="102"/>
      <c r="R9" s="102"/>
    </row>
    <row r="10" spans="1:18" ht="15.75" hidden="1" customHeight="1">
      <c r="A10" s="578"/>
      <c r="B10" s="579"/>
      <c r="C10" s="232">
        <v>3</v>
      </c>
      <c r="D10" s="575" t="s">
        <v>267</v>
      </c>
      <c r="E10" s="574"/>
      <c r="F10" s="574"/>
      <c r="G10" s="234">
        <v>22</v>
      </c>
      <c r="H10" s="234">
        <v>1712.2672885103236</v>
      </c>
      <c r="I10" s="235">
        <v>77.830331295923799</v>
      </c>
      <c r="J10" s="232"/>
      <c r="K10" s="573" t="s">
        <v>335</v>
      </c>
      <c r="L10" s="574"/>
      <c r="N10" s="102"/>
      <c r="O10" s="102"/>
      <c r="P10" s="102"/>
      <c r="Q10" s="102"/>
      <c r="R10" s="102"/>
    </row>
    <row r="11" spans="1:18" ht="15.75" hidden="1" customHeight="1">
      <c r="A11" s="578"/>
      <c r="B11" s="579"/>
      <c r="C11" s="232">
        <v>4</v>
      </c>
      <c r="D11" s="575" t="s">
        <v>259</v>
      </c>
      <c r="E11" s="574"/>
      <c r="F11" s="574"/>
      <c r="G11" s="234">
        <v>22</v>
      </c>
      <c r="H11" s="234">
        <v>1700.8952182721027</v>
      </c>
      <c r="I11" s="235">
        <v>77.313419012368314</v>
      </c>
      <c r="J11" s="232"/>
      <c r="K11" s="573" t="s">
        <v>335</v>
      </c>
      <c r="L11" s="574"/>
      <c r="N11" s="102"/>
      <c r="O11" s="102"/>
      <c r="P11" s="102"/>
      <c r="Q11" s="102"/>
      <c r="R11" s="102"/>
    </row>
    <row r="12" spans="1:18" ht="15.75" hidden="1" customHeight="1">
      <c r="A12" s="578"/>
      <c r="B12" s="579"/>
      <c r="C12" s="232">
        <v>5</v>
      </c>
      <c r="D12" s="575" t="s">
        <v>263</v>
      </c>
      <c r="E12" s="574"/>
      <c r="F12" s="574"/>
      <c r="G12" s="234">
        <v>23</v>
      </c>
      <c r="H12" s="234">
        <v>1718.321813773962</v>
      </c>
      <c r="I12" s="235">
        <v>74.709644077128786</v>
      </c>
      <c r="J12" s="232"/>
      <c r="K12" s="573" t="s">
        <v>335</v>
      </c>
      <c r="L12" s="574"/>
      <c r="N12" s="102"/>
      <c r="O12" s="102"/>
      <c r="P12" s="102"/>
      <c r="Q12" s="102"/>
      <c r="R12" s="102"/>
    </row>
    <row r="13" spans="1:18" ht="15.75" hidden="1" customHeight="1">
      <c r="A13" s="578"/>
      <c r="B13" s="579"/>
      <c r="C13" s="236" t="s">
        <v>334</v>
      </c>
      <c r="D13" s="575" t="s">
        <v>251</v>
      </c>
      <c r="E13" s="574"/>
      <c r="F13" s="574"/>
      <c r="G13" s="234">
        <v>26</v>
      </c>
      <c r="H13" s="234">
        <v>1700.7789024284957</v>
      </c>
      <c r="I13" s="235">
        <v>65.414573170326761</v>
      </c>
      <c r="J13" s="232"/>
      <c r="K13" s="573" t="s">
        <v>335</v>
      </c>
      <c r="L13" s="574"/>
      <c r="N13" s="102"/>
      <c r="O13" s="102"/>
      <c r="P13" s="102"/>
      <c r="Q13" s="102"/>
      <c r="R13" s="102"/>
    </row>
    <row r="14" spans="1:18" ht="15.75" hidden="1" customHeight="1">
      <c r="A14" s="578"/>
      <c r="B14" s="579"/>
      <c r="C14" s="236" t="s">
        <v>336</v>
      </c>
      <c r="D14" s="575" t="s">
        <v>255</v>
      </c>
      <c r="E14" s="574"/>
      <c r="F14" s="574"/>
      <c r="G14" s="234">
        <v>26</v>
      </c>
      <c r="H14" s="234">
        <v>1700.9433962264186</v>
      </c>
      <c r="I14" s="235">
        <v>65.420899854862256</v>
      </c>
      <c r="J14" s="232"/>
      <c r="K14" s="573" t="s">
        <v>335</v>
      </c>
      <c r="L14" s="574"/>
      <c r="N14" s="102"/>
      <c r="O14" s="102"/>
      <c r="P14" s="102"/>
      <c r="Q14" s="102"/>
      <c r="R14" s="102"/>
    </row>
    <row r="15" spans="1:18" ht="15.75" hidden="1" customHeight="1">
      <c r="A15" s="578"/>
      <c r="B15" s="579"/>
      <c r="C15" s="236" t="s">
        <v>337</v>
      </c>
      <c r="D15" s="575" t="s">
        <v>261</v>
      </c>
      <c r="E15" s="574"/>
      <c r="F15" s="574"/>
      <c r="G15" s="234">
        <v>26</v>
      </c>
      <c r="H15" s="234">
        <v>1702.1557804453646</v>
      </c>
      <c r="I15" s="235">
        <v>65.46753001712942</v>
      </c>
      <c r="J15" s="232"/>
      <c r="K15" s="573" t="s">
        <v>335</v>
      </c>
      <c r="L15" s="574"/>
      <c r="N15" s="102"/>
      <c r="O15" s="102"/>
      <c r="P15" s="102"/>
      <c r="Q15" s="102"/>
      <c r="R15" s="102"/>
    </row>
    <row r="16" spans="1:18" ht="15.75" hidden="1" customHeight="1">
      <c r="A16" s="578"/>
      <c r="B16" s="579"/>
      <c r="C16" s="236" t="s">
        <v>338</v>
      </c>
      <c r="D16" s="575" t="s">
        <v>250</v>
      </c>
      <c r="E16" s="574"/>
      <c r="F16" s="574"/>
      <c r="G16" s="234">
        <v>26</v>
      </c>
      <c r="H16" s="234">
        <v>1742.3431232541141</v>
      </c>
      <c r="I16" s="235">
        <v>67.01319704823517</v>
      </c>
      <c r="J16" s="232"/>
      <c r="K16" s="573" t="s">
        <v>335</v>
      </c>
      <c r="L16" s="574"/>
      <c r="M16" s="102"/>
      <c r="N16" s="102"/>
      <c r="O16" s="102"/>
      <c r="P16" s="102"/>
      <c r="Q16" s="102"/>
      <c r="R16" s="102"/>
    </row>
    <row r="17" spans="1:18" ht="15.75" hidden="1" customHeight="1">
      <c r="A17" s="578"/>
      <c r="B17" s="579"/>
      <c r="C17" s="236" t="s">
        <v>339</v>
      </c>
      <c r="D17" s="575" t="s">
        <v>260</v>
      </c>
      <c r="E17" s="574"/>
      <c r="F17" s="574"/>
      <c r="G17" s="234">
        <v>25</v>
      </c>
      <c r="H17" s="234">
        <v>1708.797547862044</v>
      </c>
      <c r="I17" s="235">
        <v>68.351901914481772</v>
      </c>
      <c r="J17" s="232"/>
      <c r="K17" s="573" t="s">
        <v>335</v>
      </c>
      <c r="L17" s="574"/>
      <c r="M17" s="102"/>
      <c r="N17" s="102"/>
      <c r="O17" s="102"/>
      <c r="P17" s="102"/>
      <c r="Q17" s="102"/>
      <c r="R17" s="102"/>
    </row>
    <row r="18" spans="1:18" s="107" customFormat="1" ht="15.75" hidden="1" customHeight="1">
      <c r="A18" s="576" t="s">
        <v>56</v>
      </c>
      <c r="B18" s="576"/>
      <c r="C18" s="239" t="s">
        <v>325</v>
      </c>
      <c r="D18" s="576" t="s">
        <v>326</v>
      </c>
      <c r="E18" s="577"/>
      <c r="F18" s="577"/>
      <c r="G18" s="239" t="s">
        <v>327</v>
      </c>
      <c r="H18" s="239" t="s">
        <v>328</v>
      </c>
      <c r="I18" s="239" t="s">
        <v>329</v>
      </c>
      <c r="J18" s="179" t="s">
        <v>330</v>
      </c>
      <c r="K18" s="576" t="s">
        <v>331</v>
      </c>
      <c r="L18" s="577"/>
      <c r="M18" s="133"/>
    </row>
    <row r="19" spans="1:18" ht="15.75" hidden="1" customHeight="1">
      <c r="A19" s="578">
        <v>6</v>
      </c>
      <c r="B19" s="579" t="s">
        <v>321</v>
      </c>
      <c r="C19" s="232">
        <v>1</v>
      </c>
      <c r="D19" s="575" t="s">
        <v>274</v>
      </c>
      <c r="E19" s="574"/>
      <c r="F19" s="574"/>
      <c r="G19" s="232">
        <v>21</v>
      </c>
      <c r="H19" s="234">
        <v>1705.5359205863165</v>
      </c>
      <c r="I19" s="235">
        <v>81.215996218396</v>
      </c>
      <c r="J19" s="232"/>
      <c r="K19" s="573" t="s">
        <v>335</v>
      </c>
      <c r="L19" s="574"/>
      <c r="M19" s="102"/>
      <c r="N19" s="102"/>
      <c r="O19" s="102"/>
      <c r="P19" s="102"/>
      <c r="Q19" s="102"/>
      <c r="R19" s="102"/>
    </row>
    <row r="20" spans="1:18" ht="15.75" hidden="1" customHeight="1">
      <c r="A20" s="578"/>
      <c r="B20" s="579"/>
      <c r="C20" s="232">
        <v>2</v>
      </c>
      <c r="D20" s="575" t="s">
        <v>281</v>
      </c>
      <c r="E20" s="574"/>
      <c r="F20" s="574"/>
      <c r="G20" s="232">
        <v>24</v>
      </c>
      <c r="H20" s="234">
        <v>1727.77032946434</v>
      </c>
      <c r="I20" s="235">
        <v>71.990430394347484</v>
      </c>
      <c r="J20" s="232"/>
      <c r="K20" s="573" t="s">
        <v>335</v>
      </c>
      <c r="L20" s="574"/>
      <c r="M20" s="102"/>
      <c r="N20" s="102"/>
      <c r="O20" s="102"/>
      <c r="P20" s="102"/>
      <c r="Q20" s="102"/>
      <c r="R20" s="102"/>
    </row>
    <row r="21" spans="1:18" ht="15.75" hidden="1" customHeight="1">
      <c r="A21" s="578"/>
      <c r="B21" s="579"/>
      <c r="C21" s="232">
        <v>3</v>
      </c>
      <c r="D21" s="575" t="s">
        <v>280</v>
      </c>
      <c r="E21" s="574"/>
      <c r="F21" s="574"/>
      <c r="G21" s="232">
        <v>24</v>
      </c>
      <c r="H21" s="234">
        <v>1713.771473929713</v>
      </c>
      <c r="I21" s="235">
        <v>71.407144747071371</v>
      </c>
      <c r="J21" s="232"/>
      <c r="K21" s="573" t="s">
        <v>335</v>
      </c>
      <c r="L21" s="574"/>
      <c r="M21" s="102"/>
      <c r="N21" s="102"/>
      <c r="O21" s="102"/>
      <c r="P21" s="102"/>
      <c r="Q21" s="102"/>
      <c r="R21" s="102"/>
    </row>
    <row r="22" spans="1:18" ht="15.75" hidden="1" customHeight="1">
      <c r="A22" s="578"/>
      <c r="B22" s="579"/>
      <c r="C22" s="232">
        <v>4</v>
      </c>
      <c r="D22" s="575" t="s">
        <v>275</v>
      </c>
      <c r="E22" s="574"/>
      <c r="F22" s="574"/>
      <c r="G22" s="232">
        <v>25</v>
      </c>
      <c r="H22" s="234">
        <v>1748.7564911646746</v>
      </c>
      <c r="I22" s="235">
        <v>69.950259646586986</v>
      </c>
      <c r="J22" s="232"/>
      <c r="K22" s="573" t="s">
        <v>335</v>
      </c>
      <c r="L22" s="574"/>
      <c r="M22" s="102"/>
      <c r="N22" s="102"/>
      <c r="O22" s="102"/>
      <c r="P22" s="102"/>
      <c r="Q22" s="102"/>
      <c r="R22" s="102"/>
    </row>
    <row r="23" spans="1:18" ht="15.75" hidden="1" customHeight="1">
      <c r="A23" s="578"/>
      <c r="B23" s="579"/>
      <c r="C23" s="232">
        <v>5</v>
      </c>
      <c r="D23" s="575" t="s">
        <v>282</v>
      </c>
      <c r="E23" s="574"/>
      <c r="F23" s="574"/>
      <c r="G23" s="234">
        <v>25</v>
      </c>
      <c r="H23" s="234">
        <v>1716.2499446567747</v>
      </c>
      <c r="I23" s="235">
        <v>68.649997786270987</v>
      </c>
      <c r="J23" s="232"/>
      <c r="K23" s="573" t="s">
        <v>335</v>
      </c>
      <c r="L23" s="574"/>
      <c r="M23" s="102"/>
      <c r="N23" s="102"/>
      <c r="O23" s="102"/>
      <c r="P23" s="102"/>
      <c r="Q23" s="102"/>
      <c r="R23" s="102"/>
    </row>
    <row r="24" spans="1:18" ht="15.75" hidden="1" customHeight="1">
      <c r="A24" s="578"/>
      <c r="B24" s="579"/>
      <c r="C24" s="236" t="s">
        <v>334</v>
      </c>
      <c r="D24" s="575" t="s">
        <v>270</v>
      </c>
      <c r="E24" s="574"/>
      <c r="F24" s="574"/>
      <c r="G24" s="232">
        <v>26</v>
      </c>
      <c r="H24" s="234">
        <v>1701.0354504203169</v>
      </c>
      <c r="I24" s="235">
        <v>65.424440400781435</v>
      </c>
      <c r="J24" s="232"/>
      <c r="K24" s="573" t="s">
        <v>335</v>
      </c>
      <c r="L24" s="574"/>
      <c r="M24" s="102"/>
      <c r="N24" s="102"/>
      <c r="O24" s="102"/>
      <c r="P24" s="102"/>
      <c r="Q24" s="102"/>
      <c r="R24" s="102"/>
    </row>
    <row r="25" spans="1:18" ht="15.75" hidden="1" customHeight="1">
      <c r="A25" s="578"/>
      <c r="B25" s="579"/>
      <c r="C25" s="236" t="s">
        <v>336</v>
      </c>
      <c r="D25" s="575" t="s">
        <v>279</v>
      </c>
      <c r="E25" s="574"/>
      <c r="F25" s="574"/>
      <c r="G25" s="232">
        <v>25</v>
      </c>
      <c r="H25" s="234">
        <v>1691.7180145565726</v>
      </c>
      <c r="I25" s="235">
        <v>67.668720582262907</v>
      </c>
      <c r="J25" s="232"/>
      <c r="K25" s="573" t="s">
        <v>335</v>
      </c>
      <c r="L25" s="574"/>
      <c r="M25" s="102"/>
      <c r="N25" s="102"/>
      <c r="O25" s="102"/>
      <c r="P25" s="102"/>
      <c r="Q25" s="102"/>
      <c r="R25" s="102"/>
    </row>
    <row r="26" spans="1:18" ht="15.75" hidden="1" customHeight="1">
      <c r="A26" s="578"/>
      <c r="B26" s="579"/>
      <c r="C26" s="236" t="s">
        <v>337</v>
      </c>
      <c r="D26" s="575"/>
      <c r="E26" s="574"/>
      <c r="F26" s="574"/>
      <c r="G26" s="232"/>
      <c r="H26" s="234"/>
      <c r="I26" s="235"/>
      <c r="J26" s="232"/>
      <c r="K26" s="575"/>
      <c r="L26" s="574"/>
      <c r="M26" s="102"/>
      <c r="N26" s="102"/>
      <c r="O26" s="102"/>
      <c r="P26" s="102"/>
      <c r="Q26" s="102"/>
      <c r="R26" s="102"/>
    </row>
    <row r="27" spans="1:18" ht="15.75" hidden="1" customHeight="1">
      <c r="A27" s="578"/>
      <c r="B27" s="579"/>
      <c r="C27" s="236" t="s">
        <v>338</v>
      </c>
      <c r="D27" s="575"/>
      <c r="E27" s="574"/>
      <c r="F27" s="574"/>
      <c r="G27" s="232"/>
      <c r="H27" s="234"/>
      <c r="I27" s="235"/>
      <c r="J27" s="232"/>
      <c r="K27" s="575"/>
      <c r="L27" s="574"/>
      <c r="M27" s="102"/>
      <c r="N27" s="102"/>
      <c r="O27" s="102"/>
      <c r="P27" s="102"/>
      <c r="Q27" s="102"/>
      <c r="R27" s="102"/>
    </row>
    <row r="28" spans="1:18" ht="15.75" hidden="1" customHeight="1">
      <c r="A28" s="578"/>
      <c r="B28" s="579"/>
      <c r="C28" s="236" t="s">
        <v>339</v>
      </c>
      <c r="D28" s="575"/>
      <c r="E28" s="574"/>
      <c r="F28" s="574"/>
      <c r="G28" s="232"/>
      <c r="H28" s="234"/>
      <c r="I28" s="235"/>
      <c r="J28" s="232"/>
      <c r="K28" s="575"/>
      <c r="L28" s="574"/>
      <c r="M28" s="102"/>
      <c r="N28" s="102"/>
      <c r="O28" s="102"/>
      <c r="P28" s="102"/>
      <c r="Q28" s="102"/>
      <c r="R28" s="102"/>
    </row>
    <row r="29" spans="1:18" ht="15.75" customHeight="1">
      <c r="A29" s="580" t="s">
        <v>345</v>
      </c>
      <c r="B29" s="582"/>
      <c r="C29" s="582"/>
      <c r="D29" s="582"/>
      <c r="E29" s="582"/>
      <c r="F29" s="582"/>
      <c r="G29" s="582"/>
      <c r="H29" s="582"/>
      <c r="I29" s="582"/>
      <c r="J29" s="582"/>
      <c r="K29" s="582"/>
      <c r="L29" s="582"/>
      <c r="M29" s="102"/>
      <c r="N29" s="102"/>
      <c r="O29" s="102"/>
      <c r="P29" s="102"/>
      <c r="Q29" s="102"/>
      <c r="R29" s="102"/>
    </row>
    <row r="30" spans="1:18" s="103" customFormat="1" ht="15.75" customHeight="1">
      <c r="A30" s="582"/>
      <c r="B30" s="582"/>
      <c r="C30" s="582"/>
      <c r="D30" s="582"/>
      <c r="E30" s="582"/>
      <c r="F30" s="582"/>
      <c r="G30" s="582"/>
      <c r="H30" s="582"/>
      <c r="I30" s="582"/>
      <c r="J30" s="582"/>
      <c r="K30" s="582"/>
      <c r="L30" s="582"/>
    </row>
    <row r="31" spans="1:18" s="109" customFormat="1" ht="16.350000000000001" customHeight="1">
      <c r="A31" s="578" t="s">
        <v>129</v>
      </c>
      <c r="B31" s="196">
        <v>1</v>
      </c>
      <c r="C31" s="196">
        <v>2</v>
      </c>
      <c r="D31" s="196">
        <v>3</v>
      </c>
      <c r="E31" s="196">
        <v>4</v>
      </c>
      <c r="F31" s="223">
        <v>5</v>
      </c>
      <c r="G31" s="223">
        <v>6</v>
      </c>
      <c r="H31" s="196">
        <v>7</v>
      </c>
      <c r="I31" s="196">
        <v>8</v>
      </c>
      <c r="J31" s="196">
        <v>9</v>
      </c>
      <c r="K31" s="224"/>
      <c r="L31" s="224"/>
      <c r="M31" s="132"/>
    </row>
    <row r="32" spans="1:18" ht="16.350000000000001" customHeight="1">
      <c r="A32" s="578"/>
      <c r="B32" s="227" t="s">
        <v>317</v>
      </c>
      <c r="C32" s="227" t="s">
        <v>318</v>
      </c>
      <c r="D32" s="227" t="s">
        <v>319</v>
      </c>
      <c r="E32" s="227" t="s">
        <v>320</v>
      </c>
      <c r="F32" s="226" t="s">
        <v>249</v>
      </c>
      <c r="G32" s="241" t="s">
        <v>321</v>
      </c>
      <c r="H32" s="229" t="s">
        <v>322</v>
      </c>
      <c r="I32" s="228" t="s">
        <v>323</v>
      </c>
      <c r="J32" s="228" t="s">
        <v>324</v>
      </c>
      <c r="K32" s="230"/>
      <c r="L32" s="230"/>
      <c r="N32" s="102"/>
      <c r="O32" s="102"/>
      <c r="P32" s="102"/>
      <c r="Q32" s="102"/>
      <c r="R32" s="102"/>
    </row>
    <row r="33" spans="1:18" s="109" customFormat="1" ht="15.75" customHeight="1">
      <c r="A33" s="579" t="s">
        <v>56</v>
      </c>
      <c r="B33" s="579"/>
      <c r="C33" s="179" t="s">
        <v>325</v>
      </c>
      <c r="D33" s="579" t="s">
        <v>326</v>
      </c>
      <c r="E33" s="581"/>
      <c r="F33" s="581"/>
      <c r="G33" s="179" t="s">
        <v>327</v>
      </c>
      <c r="H33" s="179" t="s">
        <v>328</v>
      </c>
      <c r="I33" s="179" t="s">
        <v>329</v>
      </c>
      <c r="J33" s="179" t="s">
        <v>330</v>
      </c>
      <c r="K33" s="579" t="s">
        <v>331</v>
      </c>
      <c r="L33" s="581"/>
      <c r="M33" s="132"/>
    </row>
    <row r="34" spans="1:18" ht="15.75" customHeight="1">
      <c r="A34" s="578">
        <v>5</v>
      </c>
      <c r="B34" s="579" t="s">
        <v>249</v>
      </c>
      <c r="C34" s="232">
        <v>1</v>
      </c>
      <c r="D34" s="575" t="s">
        <v>266</v>
      </c>
      <c r="E34" s="574"/>
      <c r="F34" s="574"/>
      <c r="G34" s="234">
        <v>17</v>
      </c>
      <c r="H34" s="234">
        <v>1718.2172476320204</v>
      </c>
      <c r="I34" s="235">
        <v>101.07160280188354</v>
      </c>
      <c r="J34" s="232"/>
      <c r="K34" s="573" t="s">
        <v>335</v>
      </c>
      <c r="L34" s="574"/>
      <c r="N34" s="102"/>
      <c r="O34" s="102"/>
      <c r="P34" s="102"/>
      <c r="Q34" s="102"/>
      <c r="R34" s="102"/>
    </row>
    <row r="35" spans="1:18" ht="15.75" customHeight="1">
      <c r="A35" s="578"/>
      <c r="B35" s="579"/>
      <c r="C35" s="232">
        <v>2</v>
      </c>
      <c r="D35" s="575" t="s">
        <v>268</v>
      </c>
      <c r="E35" s="574"/>
      <c r="F35" s="574"/>
      <c r="G35" s="234">
        <v>20</v>
      </c>
      <c r="H35" s="234">
        <v>1696.7868057173202</v>
      </c>
      <c r="I35" s="235">
        <v>84.839340285866001</v>
      </c>
      <c r="J35" s="232"/>
      <c r="K35" s="573" t="s">
        <v>346</v>
      </c>
      <c r="L35" s="574"/>
      <c r="N35" s="102"/>
      <c r="O35" s="102"/>
      <c r="P35" s="102"/>
      <c r="Q35" s="102"/>
      <c r="R35" s="102"/>
    </row>
    <row r="36" spans="1:18" ht="15.75" customHeight="1">
      <c r="A36" s="578"/>
      <c r="B36" s="579"/>
      <c r="C36" s="232">
        <v>3</v>
      </c>
      <c r="D36" s="575" t="s">
        <v>267</v>
      </c>
      <c r="E36" s="574"/>
      <c r="F36" s="574"/>
      <c r="G36" s="234">
        <v>22</v>
      </c>
      <c r="H36" s="234">
        <v>1720.9996421438027</v>
      </c>
      <c r="I36" s="235">
        <v>78.22725646108195</v>
      </c>
      <c r="J36" s="232"/>
      <c r="K36" s="573" t="s">
        <v>335</v>
      </c>
      <c r="L36" s="574"/>
      <c r="N36" s="102"/>
      <c r="O36" s="102"/>
      <c r="P36" s="102"/>
      <c r="Q36" s="102"/>
      <c r="R36" s="102"/>
    </row>
    <row r="37" spans="1:18" ht="15.75" customHeight="1">
      <c r="A37" s="578"/>
      <c r="B37" s="579"/>
      <c r="C37" s="232">
        <v>4</v>
      </c>
      <c r="D37" s="575" t="s">
        <v>259</v>
      </c>
      <c r="E37" s="574"/>
      <c r="F37" s="574"/>
      <c r="G37" s="234">
        <v>22</v>
      </c>
      <c r="H37" s="234">
        <v>1704.7469908028943</v>
      </c>
      <c r="I37" s="235">
        <v>77.488499581949753</v>
      </c>
      <c r="J37" s="232"/>
      <c r="K37" s="573" t="s">
        <v>335</v>
      </c>
      <c r="L37" s="574"/>
      <c r="N37" s="102"/>
      <c r="O37" s="102"/>
      <c r="P37" s="102"/>
      <c r="Q37" s="102"/>
      <c r="R37" s="102"/>
    </row>
    <row r="38" spans="1:18" ht="15.75" customHeight="1">
      <c r="A38" s="578"/>
      <c r="B38" s="579"/>
      <c r="C38" s="232">
        <v>5</v>
      </c>
      <c r="D38" s="575" t="s">
        <v>264</v>
      </c>
      <c r="E38" s="574"/>
      <c r="F38" s="574"/>
      <c r="G38" s="234">
        <v>23</v>
      </c>
      <c r="H38" s="234">
        <v>1725.1758537926357</v>
      </c>
      <c r="I38" s="235">
        <v>75.007645817071108</v>
      </c>
      <c r="J38" s="232"/>
      <c r="K38" s="573" t="s">
        <v>335</v>
      </c>
      <c r="L38" s="574"/>
      <c r="N38" s="102"/>
      <c r="O38" s="102"/>
      <c r="P38" s="102"/>
      <c r="Q38" s="102"/>
      <c r="R38" s="102"/>
    </row>
    <row r="39" spans="1:18" ht="15.75" customHeight="1">
      <c r="A39" s="578"/>
      <c r="B39" s="579"/>
      <c r="C39" s="236" t="s">
        <v>334</v>
      </c>
      <c r="D39" s="575" t="s">
        <v>261</v>
      </c>
      <c r="E39" s="574"/>
      <c r="F39" s="574"/>
      <c r="G39" s="234">
        <v>26</v>
      </c>
      <c r="H39" s="234">
        <v>1709.484947923441</v>
      </c>
      <c r="I39" s="235">
        <v>65.749421073978496</v>
      </c>
      <c r="J39" s="232"/>
      <c r="K39" s="573" t="s">
        <v>335</v>
      </c>
      <c r="L39" s="574"/>
      <c r="N39" s="102"/>
      <c r="O39" s="102"/>
      <c r="P39" s="102"/>
      <c r="Q39" s="102"/>
      <c r="R39" s="102"/>
    </row>
    <row r="40" spans="1:18" ht="15.75" customHeight="1">
      <c r="A40" s="578"/>
      <c r="B40" s="579"/>
      <c r="C40" s="236" t="s">
        <v>336</v>
      </c>
      <c r="D40" s="575" t="s">
        <v>251</v>
      </c>
      <c r="E40" s="574"/>
      <c r="F40" s="574"/>
      <c r="G40" s="234">
        <v>26</v>
      </c>
      <c r="H40" s="234">
        <v>1711.2985731829408</v>
      </c>
      <c r="I40" s="235">
        <v>65.819175891651554</v>
      </c>
      <c r="J40" s="232"/>
      <c r="K40" s="573" t="s">
        <v>335</v>
      </c>
      <c r="L40" s="574"/>
      <c r="N40" s="102"/>
      <c r="O40" s="102"/>
      <c r="P40" s="102"/>
      <c r="Q40" s="102"/>
      <c r="R40" s="102"/>
    </row>
    <row r="41" spans="1:18" ht="15.75" customHeight="1">
      <c r="A41" s="578"/>
      <c r="B41" s="579"/>
      <c r="C41" s="236" t="s">
        <v>337</v>
      </c>
      <c r="D41" s="575" t="s">
        <v>250</v>
      </c>
      <c r="E41" s="574"/>
      <c r="F41" s="574"/>
      <c r="G41" s="234">
        <v>26</v>
      </c>
      <c r="H41" s="234">
        <v>1745.2892203920569</v>
      </c>
      <c r="I41" s="235">
        <v>67.126508476617573</v>
      </c>
      <c r="J41" s="232"/>
      <c r="K41" s="573" t="s">
        <v>335</v>
      </c>
      <c r="L41" s="574"/>
      <c r="N41" s="102"/>
      <c r="O41" s="102"/>
      <c r="P41" s="102"/>
      <c r="Q41" s="102"/>
      <c r="R41" s="102"/>
    </row>
    <row r="42" spans="1:18" ht="15.75" customHeight="1">
      <c r="A42" s="578"/>
      <c r="B42" s="579"/>
      <c r="C42" s="236" t="s">
        <v>338</v>
      </c>
      <c r="D42" s="575" t="s">
        <v>260</v>
      </c>
      <c r="E42" s="574"/>
      <c r="F42" s="574"/>
      <c r="G42" s="234">
        <v>25</v>
      </c>
      <c r="H42" s="234">
        <v>1713.6365460806951</v>
      </c>
      <c r="I42" s="235">
        <v>68.545461843227798</v>
      </c>
      <c r="J42" s="232"/>
      <c r="K42" s="573" t="s">
        <v>335</v>
      </c>
      <c r="L42" s="574"/>
      <c r="M42" s="102"/>
      <c r="N42" s="102"/>
      <c r="O42" s="102"/>
      <c r="P42" s="102"/>
      <c r="Q42" s="102"/>
      <c r="R42" s="102"/>
    </row>
    <row r="43" spans="1:18" ht="15.75" customHeight="1">
      <c r="A43" s="578"/>
      <c r="B43" s="579"/>
      <c r="C43" s="236" t="s">
        <v>339</v>
      </c>
      <c r="D43" s="575" t="s">
        <v>265</v>
      </c>
      <c r="E43" s="574"/>
      <c r="F43" s="574"/>
      <c r="G43" s="234">
        <v>23</v>
      </c>
      <c r="H43" s="234">
        <v>1717.3406188015058</v>
      </c>
      <c r="I43" s="235">
        <v>74.666983426152427</v>
      </c>
      <c r="J43" s="232"/>
      <c r="K43" s="573" t="s">
        <v>335</v>
      </c>
      <c r="L43" s="574"/>
      <c r="M43" s="102"/>
      <c r="N43" s="102"/>
      <c r="O43" s="102"/>
      <c r="P43" s="102"/>
      <c r="Q43" s="102"/>
      <c r="R43" s="102"/>
    </row>
    <row r="44" spans="1:18" s="107" customFormat="1" ht="15.75" customHeight="1">
      <c r="A44" s="576" t="s">
        <v>56</v>
      </c>
      <c r="B44" s="576"/>
      <c r="C44" s="239" t="s">
        <v>325</v>
      </c>
      <c r="D44" s="576" t="s">
        <v>326</v>
      </c>
      <c r="E44" s="577"/>
      <c r="F44" s="577"/>
      <c r="G44" s="239" t="s">
        <v>327</v>
      </c>
      <c r="H44" s="239" t="s">
        <v>328</v>
      </c>
      <c r="I44" s="239" t="s">
        <v>329</v>
      </c>
      <c r="J44" s="179" t="s">
        <v>330</v>
      </c>
      <c r="K44" s="576" t="s">
        <v>331</v>
      </c>
      <c r="L44" s="577"/>
      <c r="M44" s="133"/>
    </row>
    <row r="45" spans="1:18" ht="15.75" customHeight="1">
      <c r="A45" s="578">
        <v>6</v>
      </c>
      <c r="B45" s="579" t="s">
        <v>321</v>
      </c>
      <c r="C45" s="232">
        <v>1</v>
      </c>
      <c r="D45" s="575" t="s">
        <v>274</v>
      </c>
      <c r="E45" s="574"/>
      <c r="F45" s="574"/>
      <c r="G45" s="232">
        <v>21</v>
      </c>
      <c r="H45" s="234">
        <v>1719.0528175501856</v>
      </c>
      <c r="I45" s="235">
        <v>81.859657978580273</v>
      </c>
      <c r="J45" s="232"/>
      <c r="K45" s="573" t="s">
        <v>335</v>
      </c>
      <c r="L45" s="574"/>
      <c r="M45" s="102"/>
      <c r="N45" s="102"/>
      <c r="O45" s="102"/>
      <c r="P45" s="102"/>
      <c r="Q45" s="102"/>
      <c r="R45" s="102"/>
    </row>
    <row r="46" spans="1:18" ht="15.75" customHeight="1">
      <c r="A46" s="578"/>
      <c r="B46" s="579"/>
      <c r="C46" s="232">
        <v>2</v>
      </c>
      <c r="D46" s="575" t="s">
        <v>281</v>
      </c>
      <c r="E46" s="574"/>
      <c r="F46" s="574"/>
      <c r="G46" s="232">
        <v>24</v>
      </c>
      <c r="H46" s="234">
        <v>1739.2296448455145</v>
      </c>
      <c r="I46" s="235">
        <v>72.467901868563104</v>
      </c>
      <c r="J46" s="232"/>
      <c r="K46" s="573" t="s">
        <v>335</v>
      </c>
      <c r="L46" s="574"/>
      <c r="M46" s="102"/>
      <c r="N46" s="102"/>
      <c r="O46" s="102"/>
      <c r="P46" s="102"/>
      <c r="Q46" s="102"/>
      <c r="R46" s="102"/>
    </row>
    <row r="47" spans="1:18" ht="15.75" customHeight="1">
      <c r="A47" s="578"/>
      <c r="B47" s="579"/>
      <c r="C47" s="232">
        <v>3</v>
      </c>
      <c r="D47" s="575" t="s">
        <v>280</v>
      </c>
      <c r="E47" s="574"/>
      <c r="F47" s="574"/>
      <c r="G47" s="232">
        <v>24</v>
      </c>
      <c r="H47" s="234">
        <v>1725.1561531814048</v>
      </c>
      <c r="I47" s="235">
        <v>71.881506382558527</v>
      </c>
      <c r="J47" s="232"/>
      <c r="K47" s="573" t="s">
        <v>335</v>
      </c>
      <c r="L47" s="574"/>
      <c r="M47" s="102"/>
      <c r="N47" s="102"/>
      <c r="O47" s="102"/>
      <c r="P47" s="102"/>
      <c r="Q47" s="102"/>
      <c r="R47" s="102"/>
    </row>
    <row r="48" spans="1:18" ht="15.75" customHeight="1">
      <c r="A48" s="578"/>
      <c r="B48" s="579"/>
      <c r="C48" s="232">
        <v>4</v>
      </c>
      <c r="D48" s="575" t="s">
        <v>275</v>
      </c>
      <c r="E48" s="574"/>
      <c r="F48" s="574"/>
      <c r="G48" s="232">
        <v>25</v>
      </c>
      <c r="H48" s="234">
        <v>1753.9615298768965</v>
      </c>
      <c r="I48" s="235">
        <v>70.158461195075844</v>
      </c>
      <c r="J48" s="232"/>
      <c r="K48" s="573" t="s">
        <v>335</v>
      </c>
      <c r="L48" s="574"/>
      <c r="M48" s="102"/>
      <c r="N48" s="102"/>
      <c r="O48" s="102"/>
      <c r="P48" s="102"/>
      <c r="Q48" s="102"/>
      <c r="R48" s="102"/>
    </row>
    <row r="49" spans="1:18" ht="15.75" customHeight="1">
      <c r="A49" s="578"/>
      <c r="B49" s="579"/>
      <c r="C49" s="232">
        <v>5</v>
      </c>
      <c r="D49" s="575" t="s">
        <v>282</v>
      </c>
      <c r="E49" s="574"/>
      <c r="F49" s="574"/>
      <c r="G49" s="234">
        <v>25</v>
      </c>
      <c r="H49" s="234">
        <v>1726.9469094185993</v>
      </c>
      <c r="I49" s="235">
        <v>69.077876376743959</v>
      </c>
      <c r="J49" s="232"/>
      <c r="K49" s="573" t="s">
        <v>335</v>
      </c>
      <c r="L49" s="574"/>
      <c r="M49" s="102"/>
      <c r="N49" s="102"/>
      <c r="O49" s="102"/>
      <c r="P49" s="102"/>
      <c r="Q49" s="102"/>
      <c r="R49" s="102"/>
    </row>
    <row r="50" spans="1:18" ht="15.75" customHeight="1">
      <c r="A50" s="578"/>
      <c r="B50" s="579"/>
      <c r="C50" s="236" t="s">
        <v>334</v>
      </c>
      <c r="D50" s="575" t="s">
        <v>270</v>
      </c>
      <c r="E50" s="574"/>
      <c r="F50" s="574"/>
      <c r="G50" s="232">
        <v>26</v>
      </c>
      <c r="H50" s="234">
        <v>1709.296040391891</v>
      </c>
      <c r="I50" s="235">
        <v>65.742155399688116</v>
      </c>
      <c r="J50" s="232"/>
      <c r="K50" s="573" t="s">
        <v>335</v>
      </c>
      <c r="L50" s="574"/>
      <c r="M50" s="102"/>
      <c r="N50" s="102"/>
      <c r="O50" s="102"/>
      <c r="P50" s="102"/>
      <c r="Q50" s="102"/>
      <c r="R50" s="102"/>
    </row>
    <row r="51" spans="1:18" ht="15.75" customHeight="1">
      <c r="A51" s="578"/>
      <c r="B51" s="579"/>
      <c r="C51" s="236" t="s">
        <v>336</v>
      </c>
      <c r="D51" s="575"/>
      <c r="E51" s="574"/>
      <c r="F51" s="574"/>
      <c r="G51" s="232"/>
      <c r="H51" s="234"/>
      <c r="I51" s="235"/>
      <c r="J51" s="232"/>
      <c r="K51" s="575"/>
      <c r="L51" s="574"/>
      <c r="M51" s="102"/>
      <c r="N51" s="102"/>
      <c r="O51" s="102"/>
      <c r="P51" s="102"/>
      <c r="Q51" s="102"/>
      <c r="R51" s="102"/>
    </row>
    <row r="52" spans="1:18" ht="15.75" customHeight="1">
      <c r="A52" s="578"/>
      <c r="B52" s="579"/>
      <c r="C52" s="236" t="s">
        <v>337</v>
      </c>
      <c r="D52" s="575"/>
      <c r="E52" s="574"/>
      <c r="F52" s="574"/>
      <c r="G52" s="232"/>
      <c r="H52" s="234"/>
      <c r="I52" s="235"/>
      <c r="J52" s="232"/>
      <c r="K52" s="575"/>
      <c r="L52" s="574"/>
      <c r="M52" s="102"/>
      <c r="N52" s="102"/>
      <c r="O52" s="102"/>
      <c r="P52" s="102"/>
      <c r="Q52" s="102"/>
      <c r="R52" s="102"/>
    </row>
    <row r="53" spans="1:18" ht="15.75" customHeight="1">
      <c r="A53" s="578"/>
      <c r="B53" s="579"/>
      <c r="C53" s="236" t="s">
        <v>338</v>
      </c>
      <c r="D53" s="575"/>
      <c r="E53" s="574"/>
      <c r="F53" s="574"/>
      <c r="G53" s="232"/>
      <c r="H53" s="234"/>
      <c r="I53" s="235"/>
      <c r="J53" s="232"/>
      <c r="K53" s="575"/>
      <c r="L53" s="574"/>
      <c r="M53" s="102"/>
      <c r="N53" s="102"/>
      <c r="O53" s="102"/>
      <c r="P53" s="102"/>
      <c r="Q53" s="102"/>
      <c r="R53" s="102"/>
    </row>
    <row r="54" spans="1:18" ht="15.75" customHeight="1">
      <c r="A54" s="578"/>
      <c r="B54" s="579"/>
      <c r="C54" s="236" t="s">
        <v>339</v>
      </c>
      <c r="D54" s="575"/>
      <c r="E54" s="574"/>
      <c r="F54" s="574"/>
      <c r="G54" s="232"/>
      <c r="H54" s="234"/>
      <c r="I54" s="235"/>
      <c r="J54" s="232"/>
      <c r="K54" s="575"/>
      <c r="L54" s="574"/>
      <c r="M54" s="102"/>
      <c r="N54" s="102"/>
      <c r="O54" s="102"/>
      <c r="P54" s="102"/>
      <c r="Q54" s="102"/>
      <c r="R54" s="102"/>
    </row>
    <row r="55" spans="1:18" ht="15.75" customHeight="1">
      <c r="A55" s="580" t="s">
        <v>347</v>
      </c>
      <c r="B55" s="582"/>
      <c r="C55" s="582"/>
      <c r="D55" s="582"/>
      <c r="E55" s="582"/>
      <c r="F55" s="582"/>
      <c r="G55" s="582"/>
      <c r="H55" s="582"/>
      <c r="I55" s="582"/>
      <c r="J55" s="582"/>
      <c r="K55" s="582"/>
      <c r="L55" s="582"/>
      <c r="M55" s="102"/>
      <c r="N55" s="102"/>
      <c r="O55" s="102"/>
      <c r="P55" s="102"/>
      <c r="Q55" s="102"/>
      <c r="R55" s="102"/>
    </row>
    <row r="56" spans="1:18" s="103" customFormat="1" ht="15.75" customHeight="1">
      <c r="A56" s="582"/>
      <c r="B56" s="582"/>
      <c r="C56" s="582"/>
      <c r="D56" s="582"/>
      <c r="E56" s="582"/>
      <c r="F56" s="582"/>
      <c r="G56" s="582"/>
      <c r="H56" s="582"/>
      <c r="I56" s="582"/>
      <c r="J56" s="582"/>
      <c r="K56" s="582"/>
      <c r="L56" s="582"/>
    </row>
    <row r="57" spans="1:18" s="109" customFormat="1" ht="16.350000000000001" customHeight="1">
      <c r="A57" s="578" t="s">
        <v>129</v>
      </c>
      <c r="B57" s="196">
        <v>1</v>
      </c>
      <c r="C57" s="196">
        <v>2</v>
      </c>
      <c r="D57" s="196">
        <v>3</v>
      </c>
      <c r="E57" s="196">
        <v>4</v>
      </c>
      <c r="F57" s="223">
        <v>5</v>
      </c>
      <c r="G57" s="223">
        <v>6</v>
      </c>
      <c r="H57" s="196">
        <v>7</v>
      </c>
      <c r="I57" s="196">
        <v>8</v>
      </c>
      <c r="J57" s="196">
        <v>9</v>
      </c>
      <c r="K57" s="224"/>
      <c r="L57" s="224"/>
      <c r="M57" s="132"/>
    </row>
    <row r="58" spans="1:18" ht="16.350000000000001" customHeight="1">
      <c r="A58" s="578"/>
      <c r="B58" s="227" t="s">
        <v>317</v>
      </c>
      <c r="C58" s="227" t="s">
        <v>318</v>
      </c>
      <c r="D58" s="227" t="s">
        <v>319</v>
      </c>
      <c r="E58" s="227" t="s">
        <v>320</v>
      </c>
      <c r="F58" s="226" t="s">
        <v>249</v>
      </c>
      <c r="G58" s="241" t="s">
        <v>321</v>
      </c>
      <c r="H58" s="229" t="s">
        <v>322</v>
      </c>
      <c r="I58" s="228" t="s">
        <v>323</v>
      </c>
      <c r="J58" s="228" t="s">
        <v>324</v>
      </c>
      <c r="K58" s="230"/>
      <c r="L58" s="230"/>
      <c r="N58" s="102"/>
      <c r="O58" s="102"/>
      <c r="P58" s="102"/>
      <c r="Q58" s="102"/>
      <c r="R58" s="102"/>
    </row>
    <row r="59" spans="1:18" s="109" customFormat="1" ht="15.75" customHeight="1">
      <c r="A59" s="579" t="s">
        <v>56</v>
      </c>
      <c r="B59" s="579"/>
      <c r="C59" s="179" t="s">
        <v>325</v>
      </c>
      <c r="D59" s="579" t="s">
        <v>326</v>
      </c>
      <c r="E59" s="581"/>
      <c r="F59" s="581"/>
      <c r="G59" s="179" t="s">
        <v>327</v>
      </c>
      <c r="H59" s="179" t="s">
        <v>328</v>
      </c>
      <c r="I59" s="179" t="s">
        <v>329</v>
      </c>
      <c r="J59" s="179" t="s">
        <v>330</v>
      </c>
      <c r="K59" s="579" t="s">
        <v>331</v>
      </c>
      <c r="L59" s="581"/>
      <c r="M59" s="132"/>
    </row>
    <row r="60" spans="1:18" ht="15.75" customHeight="1">
      <c r="A60" s="578">
        <v>5</v>
      </c>
      <c r="B60" s="579" t="s">
        <v>249</v>
      </c>
      <c r="C60" s="232">
        <v>1</v>
      </c>
      <c r="D60" s="575" t="s">
        <v>266</v>
      </c>
      <c r="E60" s="574"/>
      <c r="F60" s="574"/>
      <c r="G60" s="234">
        <v>17</v>
      </c>
      <c r="H60" s="234">
        <v>1722.8220616203821</v>
      </c>
      <c r="I60" s="235">
        <v>101.34247421296367</v>
      </c>
      <c r="J60" s="232"/>
      <c r="K60" s="575"/>
      <c r="L60" s="574"/>
      <c r="N60" s="102"/>
      <c r="O60" s="102"/>
      <c r="P60" s="102"/>
      <c r="Q60" s="102"/>
      <c r="R60" s="102"/>
    </row>
    <row r="61" spans="1:18" ht="15.75" customHeight="1">
      <c r="A61" s="578"/>
      <c r="B61" s="579"/>
      <c r="C61" s="232">
        <v>2</v>
      </c>
      <c r="D61" s="575" t="s">
        <v>268</v>
      </c>
      <c r="E61" s="574"/>
      <c r="F61" s="574"/>
      <c r="G61" s="234">
        <v>20</v>
      </c>
      <c r="H61" s="234">
        <v>1730.3349089659569</v>
      </c>
      <c r="I61" s="235">
        <v>86.516745448297868</v>
      </c>
      <c r="J61" s="232"/>
      <c r="K61" s="575"/>
      <c r="L61" s="574"/>
      <c r="N61" s="102"/>
      <c r="O61" s="102"/>
      <c r="P61" s="102"/>
      <c r="Q61" s="102"/>
      <c r="R61" s="102"/>
    </row>
    <row r="62" spans="1:18" ht="15.75" customHeight="1">
      <c r="A62" s="578"/>
      <c r="B62" s="579"/>
      <c r="C62" s="232">
        <v>3</v>
      </c>
      <c r="D62" s="575" t="s">
        <v>267</v>
      </c>
      <c r="E62" s="574"/>
      <c r="F62" s="574"/>
      <c r="G62" s="234">
        <v>22</v>
      </c>
      <c r="H62" s="234">
        <v>1733.0426965028037</v>
      </c>
      <c r="I62" s="235">
        <v>78.774668022854712</v>
      </c>
      <c r="J62" s="232"/>
      <c r="K62" s="575"/>
      <c r="L62" s="574"/>
      <c r="N62" s="102"/>
      <c r="O62" s="102"/>
      <c r="P62" s="102"/>
      <c r="Q62" s="102"/>
      <c r="R62" s="102"/>
    </row>
    <row r="63" spans="1:18" ht="15.75" customHeight="1">
      <c r="A63" s="578"/>
      <c r="B63" s="579"/>
      <c r="C63" s="232">
        <v>4</v>
      </c>
      <c r="D63" s="575" t="s">
        <v>259</v>
      </c>
      <c r="E63" s="574"/>
      <c r="F63" s="574"/>
      <c r="G63" s="234">
        <v>22</v>
      </c>
      <c r="H63" s="234">
        <v>1716.1896740846016</v>
      </c>
      <c r="I63" s="235">
        <v>78.008621549300074</v>
      </c>
      <c r="J63" s="232"/>
      <c r="K63" s="575"/>
      <c r="L63" s="574"/>
      <c r="N63" s="102"/>
      <c r="O63" s="102"/>
      <c r="P63" s="102"/>
      <c r="Q63" s="102"/>
      <c r="R63" s="102"/>
    </row>
    <row r="64" spans="1:18" ht="15.75" customHeight="1">
      <c r="A64" s="578"/>
      <c r="B64" s="579"/>
      <c r="C64" s="232">
        <v>5</v>
      </c>
      <c r="D64" s="575" t="s">
        <v>263</v>
      </c>
      <c r="E64" s="574"/>
      <c r="F64" s="574"/>
      <c r="G64" s="234">
        <v>23</v>
      </c>
      <c r="H64" s="234">
        <v>1729.38707027741</v>
      </c>
      <c r="I64" s="235">
        <v>75.190742185974372</v>
      </c>
      <c r="J64" s="232"/>
      <c r="K64" s="575"/>
      <c r="L64" s="574"/>
      <c r="N64" s="102"/>
      <c r="O64" s="102"/>
      <c r="P64" s="102"/>
      <c r="Q64" s="102"/>
      <c r="R64" s="102"/>
    </row>
    <row r="65" spans="1:18" ht="15.75" customHeight="1">
      <c r="A65" s="578"/>
      <c r="B65" s="579"/>
      <c r="C65" s="236" t="s">
        <v>334</v>
      </c>
      <c r="D65" s="575" t="s">
        <v>261</v>
      </c>
      <c r="E65" s="574"/>
      <c r="F65" s="574"/>
      <c r="G65" s="234">
        <v>26</v>
      </c>
      <c r="H65" s="234">
        <v>1715.1272013097919</v>
      </c>
      <c r="I65" s="235">
        <v>65.966430819607382</v>
      </c>
      <c r="J65" s="232"/>
      <c r="K65" s="575"/>
      <c r="L65" s="574"/>
      <c r="N65" s="102"/>
      <c r="O65" s="102"/>
      <c r="P65" s="102"/>
      <c r="Q65" s="102"/>
      <c r="R65" s="102"/>
    </row>
    <row r="66" spans="1:18" ht="15.75" customHeight="1">
      <c r="A66" s="578"/>
      <c r="B66" s="579"/>
      <c r="C66" s="236" t="s">
        <v>336</v>
      </c>
      <c r="D66" s="575" t="s">
        <v>251</v>
      </c>
      <c r="E66" s="574"/>
      <c r="F66" s="574"/>
      <c r="G66" s="234">
        <v>26</v>
      </c>
      <c r="H66" s="234">
        <v>1721.1790112716681</v>
      </c>
      <c r="I66" s="235">
        <v>66.199192741217999</v>
      </c>
      <c r="J66" s="232"/>
      <c r="K66" s="575"/>
      <c r="L66" s="574"/>
      <c r="N66" s="102"/>
      <c r="O66" s="102"/>
      <c r="P66" s="102"/>
      <c r="Q66" s="102"/>
      <c r="R66" s="102"/>
    </row>
    <row r="67" spans="1:18" ht="15.75" customHeight="1">
      <c r="A67" s="578"/>
      <c r="B67" s="579"/>
      <c r="C67" s="236" t="s">
        <v>337</v>
      </c>
      <c r="D67" s="575" t="s">
        <v>250</v>
      </c>
      <c r="E67" s="574"/>
      <c r="F67" s="574"/>
      <c r="G67" s="234">
        <v>26</v>
      </c>
      <c r="H67" s="234">
        <v>1749.4621102843059</v>
      </c>
      <c r="I67" s="235">
        <v>67.287004241704068</v>
      </c>
      <c r="J67" s="232"/>
      <c r="K67" s="575"/>
      <c r="L67" s="574"/>
      <c r="N67" s="102"/>
      <c r="O67" s="102"/>
      <c r="P67" s="102"/>
      <c r="Q67" s="102"/>
      <c r="R67" s="102"/>
    </row>
    <row r="68" spans="1:18" ht="15.75" customHeight="1">
      <c r="A68" s="578"/>
      <c r="B68" s="579"/>
      <c r="C68" s="236" t="s">
        <v>338</v>
      </c>
      <c r="D68" s="575" t="s">
        <v>260</v>
      </c>
      <c r="E68" s="574"/>
      <c r="F68" s="574"/>
      <c r="G68" s="234">
        <v>25</v>
      </c>
      <c r="H68" s="234">
        <v>1720.8097340602078</v>
      </c>
      <c r="I68" s="235">
        <v>68.832389362408307</v>
      </c>
      <c r="J68" s="232"/>
      <c r="K68" s="575"/>
      <c r="L68" s="574"/>
      <c r="M68" s="102"/>
      <c r="N68" s="102"/>
      <c r="O68" s="102"/>
      <c r="P68" s="102"/>
      <c r="Q68" s="102"/>
      <c r="R68" s="102"/>
    </row>
    <row r="69" spans="1:18" ht="15.75" customHeight="1">
      <c r="A69" s="578"/>
      <c r="B69" s="579"/>
      <c r="C69" s="236" t="s">
        <v>339</v>
      </c>
      <c r="D69" s="575" t="s">
        <v>265</v>
      </c>
      <c r="E69" s="574"/>
      <c r="F69" s="574"/>
      <c r="G69" s="234">
        <v>23</v>
      </c>
      <c r="H69" s="234">
        <v>1724.9290972241381</v>
      </c>
      <c r="I69" s="235">
        <v>74.996917270614702</v>
      </c>
      <c r="J69" s="232"/>
      <c r="K69" s="575"/>
      <c r="L69" s="574"/>
      <c r="M69" s="102"/>
      <c r="N69" s="102"/>
      <c r="O69" s="102"/>
      <c r="P69" s="102"/>
      <c r="Q69" s="102"/>
      <c r="R69" s="102"/>
    </row>
    <row r="70" spans="1:18" s="107" customFormat="1" ht="15.75" customHeight="1">
      <c r="A70" s="576" t="s">
        <v>56</v>
      </c>
      <c r="B70" s="576"/>
      <c r="C70" s="239" t="s">
        <v>325</v>
      </c>
      <c r="D70" s="576" t="s">
        <v>326</v>
      </c>
      <c r="E70" s="577"/>
      <c r="F70" s="577"/>
      <c r="G70" s="239" t="s">
        <v>327</v>
      </c>
      <c r="H70" s="239" t="s">
        <v>328</v>
      </c>
      <c r="I70" s="239" t="s">
        <v>329</v>
      </c>
      <c r="J70" s="179" t="s">
        <v>330</v>
      </c>
      <c r="K70" s="576" t="s">
        <v>331</v>
      </c>
      <c r="L70" s="577"/>
      <c r="M70" s="133"/>
    </row>
    <row r="71" spans="1:18" ht="15.75" customHeight="1">
      <c r="A71" s="578">
        <v>6</v>
      </c>
      <c r="B71" s="579" t="s">
        <v>321</v>
      </c>
      <c r="C71" s="232">
        <v>1</v>
      </c>
      <c r="D71" s="575" t="s">
        <v>274</v>
      </c>
      <c r="E71" s="574"/>
      <c r="F71" s="574"/>
      <c r="G71" s="232">
        <v>21</v>
      </c>
      <c r="H71" s="234">
        <v>1725.0300142979363</v>
      </c>
      <c r="I71" s="235">
        <v>82.144286395139815</v>
      </c>
      <c r="J71" s="232"/>
      <c r="K71" s="575"/>
      <c r="L71" s="574"/>
      <c r="M71" s="102"/>
      <c r="N71" s="102"/>
      <c r="O71" s="102"/>
      <c r="P71" s="102"/>
      <c r="Q71" s="102"/>
      <c r="R71" s="102"/>
    </row>
    <row r="72" spans="1:18" ht="15.75" customHeight="1">
      <c r="A72" s="578"/>
      <c r="B72" s="579"/>
      <c r="C72" s="232">
        <v>2</v>
      </c>
      <c r="D72" s="575" t="s">
        <v>281</v>
      </c>
      <c r="E72" s="574"/>
      <c r="F72" s="574"/>
      <c r="G72" s="232">
        <v>24</v>
      </c>
      <c r="H72" s="234">
        <v>1750.1709401703285</v>
      </c>
      <c r="I72" s="235">
        <v>72.923789173763694</v>
      </c>
      <c r="J72" s="232"/>
      <c r="K72" s="575"/>
      <c r="L72" s="574"/>
      <c r="M72" s="102"/>
      <c r="N72" s="102"/>
      <c r="O72" s="102"/>
      <c r="P72" s="102"/>
      <c r="Q72" s="102"/>
      <c r="R72" s="102"/>
    </row>
    <row r="73" spans="1:18" ht="15.75" customHeight="1">
      <c r="A73" s="578"/>
      <c r="B73" s="579"/>
      <c r="C73" s="232">
        <v>3</v>
      </c>
      <c r="D73" s="575" t="s">
        <v>280</v>
      </c>
      <c r="E73" s="574"/>
      <c r="F73" s="574"/>
      <c r="G73" s="232">
        <v>24</v>
      </c>
      <c r="H73" s="234">
        <v>1734.6205553757384</v>
      </c>
      <c r="I73" s="235">
        <v>72.275856473989094</v>
      </c>
      <c r="J73" s="232"/>
      <c r="K73" s="575"/>
      <c r="L73" s="574"/>
      <c r="M73" s="102"/>
      <c r="N73" s="102"/>
      <c r="O73" s="102"/>
      <c r="P73" s="102"/>
      <c r="Q73" s="102"/>
      <c r="R73" s="102"/>
    </row>
    <row r="74" spans="1:18" ht="15.75" customHeight="1">
      <c r="A74" s="578"/>
      <c r="B74" s="579"/>
      <c r="C74" s="232">
        <v>4</v>
      </c>
      <c r="D74" s="575" t="s">
        <v>275</v>
      </c>
      <c r="E74" s="574"/>
      <c r="F74" s="574"/>
      <c r="G74" s="232">
        <v>25</v>
      </c>
      <c r="H74" s="234">
        <v>1759.462880902008</v>
      </c>
      <c r="I74" s="235">
        <v>70.378515236080332</v>
      </c>
      <c r="J74" s="232"/>
      <c r="K74" s="575"/>
      <c r="L74" s="574"/>
      <c r="M74" s="102"/>
      <c r="N74" s="102"/>
      <c r="O74" s="102"/>
      <c r="P74" s="102"/>
      <c r="Q74" s="102"/>
      <c r="R74" s="102"/>
    </row>
    <row r="75" spans="1:18" ht="15.75" customHeight="1">
      <c r="A75" s="578"/>
      <c r="B75" s="579"/>
      <c r="C75" s="232">
        <v>5</v>
      </c>
      <c r="D75" s="575" t="s">
        <v>282</v>
      </c>
      <c r="E75" s="574"/>
      <c r="F75" s="574"/>
      <c r="G75" s="234">
        <v>25</v>
      </c>
      <c r="H75" s="234">
        <v>1739.2337834177924</v>
      </c>
      <c r="I75" s="235">
        <v>69.569351336711705</v>
      </c>
      <c r="J75" s="232"/>
      <c r="K75" s="575"/>
      <c r="L75" s="574"/>
      <c r="M75" s="102"/>
      <c r="N75" s="102"/>
      <c r="O75" s="102"/>
      <c r="P75" s="102"/>
      <c r="Q75" s="102"/>
      <c r="R75" s="102"/>
    </row>
    <row r="76" spans="1:18" ht="15.75" customHeight="1">
      <c r="A76" s="578"/>
      <c r="B76" s="579"/>
      <c r="C76" s="236" t="s">
        <v>334</v>
      </c>
      <c r="D76" s="575" t="s">
        <v>270</v>
      </c>
      <c r="E76" s="574"/>
      <c r="F76" s="574"/>
      <c r="G76" s="232">
        <v>26</v>
      </c>
      <c r="H76" s="234">
        <v>1711.2454836604943</v>
      </c>
      <c r="I76" s="235">
        <v>65.817133986942082</v>
      </c>
      <c r="J76" s="232"/>
      <c r="K76" s="575"/>
      <c r="L76" s="574"/>
      <c r="M76" s="102"/>
      <c r="N76" s="102"/>
      <c r="O76" s="102"/>
      <c r="P76" s="102"/>
      <c r="Q76" s="102"/>
      <c r="R76" s="102"/>
    </row>
    <row r="77" spans="1:18" ht="15.75" customHeight="1">
      <c r="A77" s="578"/>
      <c r="B77" s="579"/>
      <c r="C77" s="236" t="s">
        <v>336</v>
      </c>
      <c r="D77" s="575"/>
      <c r="E77" s="574"/>
      <c r="F77" s="574"/>
      <c r="G77" s="232"/>
      <c r="H77" s="234"/>
      <c r="I77" s="235"/>
      <c r="J77" s="232"/>
      <c r="K77" s="575"/>
      <c r="L77" s="574"/>
      <c r="M77" s="102"/>
      <c r="N77" s="102"/>
      <c r="O77" s="102"/>
      <c r="P77" s="102"/>
      <c r="Q77" s="102"/>
      <c r="R77" s="102"/>
    </row>
    <row r="78" spans="1:18" ht="15.75" customHeight="1">
      <c r="A78" s="578"/>
      <c r="B78" s="579"/>
      <c r="C78" s="236" t="s">
        <v>337</v>
      </c>
      <c r="D78" s="575"/>
      <c r="E78" s="574"/>
      <c r="F78" s="574"/>
      <c r="G78" s="232"/>
      <c r="H78" s="234"/>
      <c r="I78" s="235"/>
      <c r="J78" s="232"/>
      <c r="K78" s="575"/>
      <c r="L78" s="574"/>
      <c r="M78" s="102"/>
      <c r="N78" s="102"/>
      <c r="O78" s="102"/>
      <c r="P78" s="102"/>
      <c r="Q78" s="102"/>
      <c r="R78" s="102"/>
    </row>
    <row r="79" spans="1:18" ht="15.75" customHeight="1">
      <c r="A79" s="578"/>
      <c r="B79" s="579"/>
      <c r="C79" s="236" t="s">
        <v>338</v>
      </c>
      <c r="D79" s="575"/>
      <c r="E79" s="574"/>
      <c r="F79" s="574"/>
      <c r="G79" s="232"/>
      <c r="H79" s="234"/>
      <c r="I79" s="235"/>
      <c r="J79" s="232"/>
      <c r="K79" s="575"/>
      <c r="L79" s="574"/>
      <c r="M79" s="102"/>
      <c r="N79" s="102"/>
      <c r="O79" s="102"/>
      <c r="P79" s="102"/>
      <c r="Q79" s="102"/>
      <c r="R79" s="102"/>
    </row>
    <row r="80" spans="1:18" ht="15.75" customHeight="1">
      <c r="A80" s="578"/>
      <c r="B80" s="579"/>
      <c r="C80" s="236" t="s">
        <v>339</v>
      </c>
      <c r="D80" s="575"/>
      <c r="E80" s="574"/>
      <c r="F80" s="574"/>
      <c r="G80" s="232"/>
      <c r="H80" s="234"/>
      <c r="I80" s="235"/>
      <c r="J80" s="232"/>
      <c r="K80" s="575"/>
      <c r="L80" s="574"/>
      <c r="M80" s="102"/>
      <c r="N80" s="102"/>
      <c r="O80" s="102"/>
      <c r="P80" s="102"/>
      <c r="Q80" s="102"/>
      <c r="R80" s="102"/>
    </row>
  </sheetData>
  <mergeCells count="157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24:L24"/>
    <mergeCell ref="D25:F25"/>
    <mergeCell ref="K25:L25"/>
    <mergeCell ref="D26:F26"/>
    <mergeCell ref="K26:L26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80"/>
  <sheetViews>
    <sheetView view="pageBreakPreview" topLeftCell="A38" zoomScale="115" zoomScaleNormal="60" zoomScaleSheetLayoutView="115" workbookViewId="0">
      <selection activeCell="N42" sqref="N42"/>
    </sheetView>
  </sheetViews>
  <sheetFormatPr defaultColWidth="12.5703125" defaultRowHeight="15.75" customHeight="1"/>
  <cols>
    <col min="1" max="1" width="6.42578125" style="102" customWidth="1"/>
    <col min="2" max="10" width="11.5703125" style="102" customWidth="1"/>
    <col min="11" max="12" width="12.85546875" style="102" customWidth="1"/>
    <col min="13" max="13" width="12.5703125" style="103"/>
    <col min="14" max="18" width="12.5703125" style="221"/>
    <col min="19" max="16384" width="12.5703125" style="102"/>
  </cols>
  <sheetData>
    <row r="1" spans="1:18" ht="15.75" customHeight="1">
      <c r="A1" s="431" t="s">
        <v>315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102"/>
    </row>
    <row r="2" spans="1:18" s="103" customFormat="1" ht="15.75" customHeight="1">
      <c r="A2" s="431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N2" s="222"/>
      <c r="O2" s="222"/>
      <c r="P2" s="222"/>
      <c r="Q2" s="222"/>
      <c r="R2" s="222"/>
    </row>
    <row r="3" spans="1:18" ht="15.75" hidden="1" customHeight="1">
      <c r="A3" s="580" t="s">
        <v>343</v>
      </c>
      <c r="B3" s="580"/>
      <c r="C3" s="580"/>
      <c r="D3" s="580"/>
      <c r="E3" s="580"/>
      <c r="F3" s="580"/>
      <c r="G3" s="580"/>
      <c r="H3" s="580"/>
      <c r="I3" s="580"/>
      <c r="J3" s="580"/>
      <c r="K3" s="580"/>
      <c r="L3" s="580"/>
      <c r="M3" s="102"/>
      <c r="N3" s="102"/>
      <c r="O3" s="102"/>
      <c r="P3" s="102"/>
      <c r="Q3" s="102"/>
      <c r="R3" s="102"/>
    </row>
    <row r="4" spans="1:18" s="103" customFormat="1" ht="15.75" hidden="1" customHeight="1">
      <c r="A4" s="580"/>
      <c r="B4" s="580"/>
      <c r="C4" s="580"/>
      <c r="D4" s="580"/>
      <c r="E4" s="580"/>
      <c r="F4" s="580"/>
      <c r="G4" s="580"/>
      <c r="H4" s="580"/>
      <c r="I4" s="580"/>
      <c r="J4" s="580"/>
      <c r="K4" s="580"/>
      <c r="L4" s="580"/>
    </row>
    <row r="5" spans="1:18" s="109" customFormat="1" ht="16.350000000000001" hidden="1" customHeight="1">
      <c r="A5" s="586" t="s">
        <v>129</v>
      </c>
      <c r="B5" s="196">
        <v>1</v>
      </c>
      <c r="C5" s="196">
        <v>2</v>
      </c>
      <c r="D5" s="196">
        <v>3</v>
      </c>
      <c r="E5" s="196">
        <v>4</v>
      </c>
      <c r="F5" s="196">
        <v>5</v>
      </c>
      <c r="G5" s="196">
        <v>6</v>
      </c>
      <c r="H5" s="223">
        <v>7</v>
      </c>
      <c r="I5" s="223">
        <v>8</v>
      </c>
      <c r="J5" s="196">
        <v>9</v>
      </c>
      <c r="K5" s="224"/>
      <c r="L5" s="224"/>
      <c r="M5" s="132"/>
    </row>
    <row r="6" spans="1:18" ht="16.350000000000001" hidden="1" customHeight="1">
      <c r="A6" s="587"/>
      <c r="B6" s="227" t="s">
        <v>317</v>
      </c>
      <c r="C6" s="227" t="s">
        <v>318</v>
      </c>
      <c r="D6" s="227" t="s">
        <v>319</v>
      </c>
      <c r="E6" s="227" t="s">
        <v>320</v>
      </c>
      <c r="F6" s="227" t="s">
        <v>348</v>
      </c>
      <c r="G6" s="228" t="s">
        <v>321</v>
      </c>
      <c r="H6" s="226" t="s">
        <v>322</v>
      </c>
      <c r="I6" s="241" t="s">
        <v>323</v>
      </c>
      <c r="J6" s="228" t="s">
        <v>324</v>
      </c>
      <c r="K6" s="230"/>
      <c r="L6" s="230"/>
      <c r="N6" s="102"/>
      <c r="O6" s="102"/>
      <c r="P6" s="102"/>
      <c r="Q6" s="102"/>
      <c r="R6" s="102"/>
    </row>
    <row r="7" spans="1:18" s="109" customFormat="1" ht="15.75" hidden="1" customHeight="1">
      <c r="A7" s="588" t="s">
        <v>56</v>
      </c>
      <c r="B7" s="589"/>
      <c r="C7" s="179" t="s">
        <v>325</v>
      </c>
      <c r="D7" s="588" t="s">
        <v>326</v>
      </c>
      <c r="E7" s="590"/>
      <c r="F7" s="589"/>
      <c r="G7" s="179" t="s">
        <v>327</v>
      </c>
      <c r="H7" s="179" t="s">
        <v>328</v>
      </c>
      <c r="I7" s="179" t="s">
        <v>329</v>
      </c>
      <c r="J7" s="179" t="s">
        <v>330</v>
      </c>
      <c r="K7" s="588" t="s">
        <v>331</v>
      </c>
      <c r="L7" s="589"/>
      <c r="M7" s="132"/>
    </row>
    <row r="8" spans="1:18" ht="15.75" hidden="1" customHeight="1">
      <c r="A8" s="586">
        <v>7</v>
      </c>
      <c r="B8" s="592" t="s">
        <v>349</v>
      </c>
      <c r="C8" s="232">
        <v>1</v>
      </c>
      <c r="D8" s="583" t="s">
        <v>350</v>
      </c>
      <c r="E8" s="585"/>
      <c r="F8" s="584"/>
      <c r="G8" s="232">
        <v>24</v>
      </c>
      <c r="H8" s="234">
        <v>1715.043553816733</v>
      </c>
      <c r="I8" s="235">
        <v>71.460148075697219</v>
      </c>
      <c r="J8" s="232"/>
      <c r="K8" s="573" t="s">
        <v>335</v>
      </c>
      <c r="L8" s="574"/>
      <c r="N8" s="102"/>
      <c r="O8" s="102"/>
      <c r="P8" s="102"/>
      <c r="Q8" s="102"/>
      <c r="R8" s="102"/>
    </row>
    <row r="9" spans="1:18" ht="15.75" hidden="1" customHeight="1">
      <c r="A9" s="591"/>
      <c r="B9" s="593"/>
      <c r="C9" s="232">
        <v>2</v>
      </c>
      <c r="D9" s="583"/>
      <c r="E9" s="585"/>
      <c r="F9" s="584"/>
      <c r="G9" s="232"/>
      <c r="H9" s="234"/>
      <c r="I9" s="235"/>
      <c r="J9" s="232"/>
      <c r="K9" s="583"/>
      <c r="L9" s="584"/>
      <c r="N9" s="102"/>
      <c r="O9" s="102"/>
      <c r="P9" s="102"/>
      <c r="Q9" s="102"/>
      <c r="R9" s="102"/>
    </row>
    <row r="10" spans="1:18" ht="15.75" hidden="1" customHeight="1">
      <c r="A10" s="591"/>
      <c r="B10" s="593"/>
      <c r="C10" s="232">
        <v>3</v>
      </c>
      <c r="D10" s="583"/>
      <c r="E10" s="585"/>
      <c r="F10" s="584"/>
      <c r="G10" s="232"/>
      <c r="H10" s="234"/>
      <c r="I10" s="235"/>
      <c r="J10" s="232"/>
      <c r="K10" s="583"/>
      <c r="L10" s="584"/>
      <c r="N10" s="102"/>
      <c r="O10" s="102"/>
      <c r="P10" s="102"/>
      <c r="Q10" s="102"/>
      <c r="R10" s="102"/>
    </row>
    <row r="11" spans="1:18" ht="15.75" hidden="1" customHeight="1">
      <c r="A11" s="591"/>
      <c r="B11" s="593"/>
      <c r="C11" s="232">
        <v>4</v>
      </c>
      <c r="D11" s="583"/>
      <c r="E11" s="585"/>
      <c r="F11" s="584"/>
      <c r="G11" s="232"/>
      <c r="H11" s="234"/>
      <c r="I11" s="235"/>
      <c r="J11" s="232"/>
      <c r="K11" s="583"/>
      <c r="L11" s="584"/>
      <c r="N11" s="102"/>
      <c r="O11" s="102"/>
      <c r="P11" s="102"/>
      <c r="Q11" s="102"/>
      <c r="R11" s="102"/>
    </row>
    <row r="12" spans="1:18" ht="15.75" hidden="1" customHeight="1">
      <c r="A12" s="591"/>
      <c r="B12" s="593"/>
      <c r="C12" s="232">
        <v>5</v>
      </c>
      <c r="D12" s="583"/>
      <c r="E12" s="585"/>
      <c r="F12" s="584"/>
      <c r="G12" s="232"/>
      <c r="H12" s="234"/>
      <c r="I12" s="235"/>
      <c r="J12" s="232"/>
      <c r="K12" s="583"/>
      <c r="L12" s="584"/>
      <c r="N12" s="102"/>
      <c r="O12" s="102"/>
      <c r="P12" s="102"/>
      <c r="Q12" s="102"/>
      <c r="R12" s="102"/>
    </row>
    <row r="13" spans="1:18" ht="15.75" hidden="1" customHeight="1">
      <c r="A13" s="591"/>
      <c r="B13" s="593"/>
      <c r="C13" s="236" t="s">
        <v>334</v>
      </c>
      <c r="D13" s="583"/>
      <c r="E13" s="585"/>
      <c r="F13" s="584"/>
      <c r="G13" s="232"/>
      <c r="H13" s="234"/>
      <c r="I13" s="235"/>
      <c r="J13" s="232"/>
      <c r="K13" s="583"/>
      <c r="L13" s="584"/>
      <c r="N13" s="102"/>
      <c r="O13" s="102"/>
      <c r="P13" s="102"/>
      <c r="Q13" s="102"/>
      <c r="R13" s="102"/>
    </row>
    <row r="14" spans="1:18" ht="15.75" hidden="1" customHeight="1">
      <c r="A14" s="591"/>
      <c r="B14" s="593"/>
      <c r="C14" s="236" t="s">
        <v>336</v>
      </c>
      <c r="D14" s="583"/>
      <c r="E14" s="585"/>
      <c r="F14" s="584"/>
      <c r="G14" s="232"/>
      <c r="H14" s="234"/>
      <c r="I14" s="235"/>
      <c r="J14" s="232"/>
      <c r="K14" s="583"/>
      <c r="L14" s="584"/>
      <c r="N14" s="102"/>
      <c r="O14" s="102"/>
      <c r="P14" s="102"/>
      <c r="Q14" s="102"/>
      <c r="R14" s="102"/>
    </row>
    <row r="15" spans="1:18" ht="15.75" hidden="1" customHeight="1">
      <c r="A15" s="591"/>
      <c r="B15" s="593"/>
      <c r="C15" s="236" t="s">
        <v>337</v>
      </c>
      <c r="D15" s="583"/>
      <c r="E15" s="585"/>
      <c r="F15" s="584"/>
      <c r="G15" s="232"/>
      <c r="H15" s="234"/>
      <c r="I15" s="235"/>
      <c r="J15" s="232"/>
      <c r="K15" s="583"/>
      <c r="L15" s="584"/>
      <c r="N15" s="102"/>
      <c r="O15" s="102"/>
      <c r="P15" s="102"/>
      <c r="Q15" s="102"/>
      <c r="R15" s="102"/>
    </row>
    <row r="16" spans="1:18" ht="15.75" hidden="1" customHeight="1">
      <c r="A16" s="591"/>
      <c r="B16" s="593"/>
      <c r="C16" s="236" t="s">
        <v>338</v>
      </c>
      <c r="D16" s="583"/>
      <c r="E16" s="585"/>
      <c r="F16" s="584"/>
      <c r="G16" s="232"/>
      <c r="H16" s="234"/>
      <c r="I16" s="235"/>
      <c r="J16" s="232"/>
      <c r="K16" s="583"/>
      <c r="L16" s="584"/>
      <c r="M16" s="102"/>
      <c r="N16" s="102"/>
      <c r="O16" s="102"/>
      <c r="P16" s="102"/>
      <c r="Q16" s="102"/>
      <c r="R16" s="102"/>
    </row>
    <row r="17" spans="1:18" ht="15.75" hidden="1" customHeight="1">
      <c r="A17" s="587"/>
      <c r="B17" s="594"/>
      <c r="C17" s="236" t="s">
        <v>339</v>
      </c>
      <c r="D17" s="583"/>
      <c r="E17" s="585"/>
      <c r="F17" s="584"/>
      <c r="G17" s="232"/>
      <c r="H17" s="234"/>
      <c r="I17" s="235"/>
      <c r="J17" s="232"/>
      <c r="K17" s="583"/>
      <c r="L17" s="584"/>
      <c r="M17" s="102"/>
      <c r="N17" s="102"/>
      <c r="O17" s="102"/>
      <c r="P17" s="102"/>
      <c r="Q17" s="102"/>
      <c r="R17" s="102"/>
    </row>
    <row r="18" spans="1:18" s="107" customFormat="1" ht="15.75" hidden="1" customHeight="1">
      <c r="A18" s="595" t="s">
        <v>56</v>
      </c>
      <c r="B18" s="596"/>
      <c r="C18" s="239" t="s">
        <v>325</v>
      </c>
      <c r="D18" s="595" t="s">
        <v>326</v>
      </c>
      <c r="E18" s="597"/>
      <c r="F18" s="596"/>
      <c r="G18" s="239" t="s">
        <v>327</v>
      </c>
      <c r="H18" s="239" t="s">
        <v>328</v>
      </c>
      <c r="I18" s="239" t="s">
        <v>329</v>
      </c>
      <c r="J18" s="179" t="s">
        <v>330</v>
      </c>
      <c r="K18" s="595" t="s">
        <v>331</v>
      </c>
      <c r="L18" s="596"/>
      <c r="M18" s="133"/>
    </row>
    <row r="19" spans="1:18" ht="15.75" hidden="1" customHeight="1">
      <c r="A19" s="586">
        <v>8</v>
      </c>
      <c r="B19" s="592" t="s">
        <v>351</v>
      </c>
      <c r="C19" s="232">
        <v>1</v>
      </c>
      <c r="D19" s="583" t="s">
        <v>295</v>
      </c>
      <c r="E19" s="585"/>
      <c r="F19" s="584"/>
      <c r="G19" s="232">
        <v>20</v>
      </c>
      <c r="H19" s="234">
        <v>3185.3759787942736</v>
      </c>
      <c r="I19" s="235">
        <v>159.26879893971366</v>
      </c>
      <c r="J19" s="232"/>
      <c r="K19" s="573" t="s">
        <v>335</v>
      </c>
      <c r="L19" s="574"/>
      <c r="M19" s="102"/>
      <c r="N19" s="102"/>
      <c r="O19" s="102"/>
      <c r="P19" s="102"/>
      <c r="Q19" s="102"/>
      <c r="R19" s="102"/>
    </row>
    <row r="20" spans="1:18" ht="15.75" hidden="1" customHeight="1">
      <c r="A20" s="591"/>
      <c r="B20" s="593"/>
      <c r="C20" s="232">
        <v>2</v>
      </c>
      <c r="D20" s="583" t="s">
        <v>306</v>
      </c>
      <c r="E20" s="585"/>
      <c r="F20" s="584"/>
      <c r="G20" s="232">
        <v>19</v>
      </c>
      <c r="H20" s="234">
        <v>3007.1552548956056</v>
      </c>
      <c r="I20" s="235">
        <v>158.27132920503189</v>
      </c>
      <c r="J20" s="232"/>
      <c r="K20" s="573" t="s">
        <v>335</v>
      </c>
      <c r="L20" s="574"/>
      <c r="M20" s="102"/>
      <c r="N20" s="102"/>
      <c r="O20" s="102"/>
      <c r="P20" s="102"/>
      <c r="Q20" s="102"/>
      <c r="R20" s="102"/>
    </row>
    <row r="21" spans="1:18" ht="15.75" hidden="1" customHeight="1">
      <c r="A21" s="591"/>
      <c r="B21" s="593"/>
      <c r="C21" s="232">
        <v>3</v>
      </c>
      <c r="D21" s="583" t="s">
        <v>305</v>
      </c>
      <c r="E21" s="585"/>
      <c r="F21" s="584"/>
      <c r="G21" s="232">
        <v>19</v>
      </c>
      <c r="H21" s="234">
        <v>3004.0385776764219</v>
      </c>
      <c r="I21" s="235">
        <v>158.10729356191695</v>
      </c>
      <c r="J21" s="232"/>
      <c r="K21" s="573" t="s">
        <v>335</v>
      </c>
      <c r="L21" s="574"/>
      <c r="M21" s="102"/>
      <c r="N21" s="102"/>
      <c r="O21" s="102"/>
      <c r="P21" s="102"/>
      <c r="Q21" s="102"/>
      <c r="R21" s="102"/>
    </row>
    <row r="22" spans="1:18" ht="15.75" hidden="1" customHeight="1">
      <c r="A22" s="591"/>
      <c r="B22" s="593"/>
      <c r="C22" s="232">
        <v>4</v>
      </c>
      <c r="D22" s="583" t="s">
        <v>307</v>
      </c>
      <c r="E22" s="585"/>
      <c r="F22" s="584"/>
      <c r="G22" s="232">
        <v>19</v>
      </c>
      <c r="H22" s="234">
        <v>2995.1828315938574</v>
      </c>
      <c r="I22" s="235">
        <v>157.64120166283459</v>
      </c>
      <c r="J22" s="232"/>
      <c r="K22" s="573" t="s">
        <v>335</v>
      </c>
      <c r="L22" s="574"/>
      <c r="M22" s="102"/>
      <c r="N22" s="102"/>
      <c r="O22" s="102"/>
      <c r="P22" s="102"/>
      <c r="Q22" s="102"/>
      <c r="R22" s="102"/>
    </row>
    <row r="23" spans="1:18" ht="15.75" hidden="1" customHeight="1">
      <c r="A23" s="591"/>
      <c r="B23" s="593"/>
      <c r="C23" s="232">
        <v>5</v>
      </c>
      <c r="D23" s="583" t="s">
        <v>294</v>
      </c>
      <c r="E23" s="585"/>
      <c r="F23" s="584"/>
      <c r="G23" s="232">
        <v>21</v>
      </c>
      <c r="H23" s="234">
        <v>3178.5914567137665</v>
      </c>
      <c r="I23" s="235">
        <v>151.3614979387508</v>
      </c>
      <c r="J23" s="232"/>
      <c r="K23" s="573" t="s">
        <v>335</v>
      </c>
      <c r="L23" s="574"/>
      <c r="M23" s="102"/>
      <c r="N23" s="102"/>
      <c r="O23" s="102"/>
      <c r="P23" s="102"/>
      <c r="Q23" s="102"/>
      <c r="R23" s="102"/>
    </row>
    <row r="24" spans="1:18" ht="15.75" hidden="1" customHeight="1">
      <c r="A24" s="591"/>
      <c r="B24" s="593"/>
      <c r="C24" s="236" t="s">
        <v>334</v>
      </c>
      <c r="D24" s="583" t="s">
        <v>310</v>
      </c>
      <c r="E24" s="585"/>
      <c r="F24" s="584"/>
      <c r="G24" s="232">
        <v>21</v>
      </c>
      <c r="H24" s="234">
        <v>3001.9918310533526</v>
      </c>
      <c r="I24" s="235">
        <v>142.95199195492157</v>
      </c>
      <c r="J24" s="232"/>
      <c r="K24" s="573" t="s">
        <v>335</v>
      </c>
      <c r="L24" s="574"/>
      <c r="M24" s="102"/>
      <c r="N24" s="102"/>
      <c r="O24" s="102"/>
      <c r="P24" s="102"/>
      <c r="Q24" s="102"/>
      <c r="R24" s="102"/>
    </row>
    <row r="25" spans="1:18" ht="15.75" hidden="1" customHeight="1">
      <c r="A25" s="591"/>
      <c r="B25" s="593"/>
      <c r="C25" s="236" t="s">
        <v>336</v>
      </c>
      <c r="D25" s="583" t="s">
        <v>309</v>
      </c>
      <c r="E25" s="585"/>
      <c r="F25" s="584"/>
      <c r="G25" s="232">
        <v>21</v>
      </c>
      <c r="H25" s="234">
        <v>3009.5634304881764</v>
      </c>
      <c r="I25" s="235">
        <v>143.31254430896078</v>
      </c>
      <c r="J25" s="232"/>
      <c r="K25" s="573" t="s">
        <v>335</v>
      </c>
      <c r="L25" s="574"/>
      <c r="M25" s="102"/>
      <c r="N25" s="102"/>
      <c r="O25" s="102"/>
      <c r="P25" s="102"/>
      <c r="Q25" s="102"/>
      <c r="R25" s="102"/>
    </row>
    <row r="26" spans="1:18" ht="15.75" hidden="1" customHeight="1">
      <c r="A26" s="591"/>
      <c r="B26" s="593"/>
      <c r="C26" s="236" t="s">
        <v>337</v>
      </c>
      <c r="D26" s="583" t="s">
        <v>304</v>
      </c>
      <c r="E26" s="585"/>
      <c r="F26" s="584"/>
      <c r="G26" s="232">
        <v>21</v>
      </c>
      <c r="H26" s="234">
        <v>3177.3033004551303</v>
      </c>
      <c r="I26" s="235">
        <v>151.30015716452999</v>
      </c>
      <c r="J26" s="232"/>
      <c r="K26" s="573" t="s">
        <v>335</v>
      </c>
      <c r="L26" s="574"/>
      <c r="M26" s="102"/>
      <c r="N26" s="102"/>
      <c r="O26" s="102"/>
      <c r="P26" s="102"/>
      <c r="Q26" s="102"/>
      <c r="R26" s="102"/>
    </row>
    <row r="27" spans="1:18" ht="15.75" hidden="1" customHeight="1">
      <c r="A27" s="591"/>
      <c r="B27" s="593"/>
      <c r="C27" s="236" t="s">
        <v>338</v>
      </c>
      <c r="D27" s="583"/>
      <c r="E27" s="585"/>
      <c r="F27" s="584"/>
      <c r="G27" s="232"/>
      <c r="H27" s="234"/>
      <c r="I27" s="235"/>
      <c r="J27" s="232"/>
      <c r="K27" s="583"/>
      <c r="L27" s="584"/>
      <c r="M27" s="102"/>
      <c r="N27" s="102"/>
      <c r="O27" s="102"/>
      <c r="P27" s="102"/>
      <c r="Q27" s="102"/>
      <c r="R27" s="102"/>
    </row>
    <row r="28" spans="1:18" ht="15.75" hidden="1" customHeight="1">
      <c r="A28" s="587"/>
      <c r="B28" s="594"/>
      <c r="C28" s="236" t="s">
        <v>339</v>
      </c>
      <c r="D28" s="583"/>
      <c r="E28" s="585"/>
      <c r="F28" s="584"/>
      <c r="G28" s="232"/>
      <c r="H28" s="234"/>
      <c r="I28" s="235"/>
      <c r="J28" s="232"/>
      <c r="K28" s="583"/>
      <c r="L28" s="584"/>
      <c r="M28" s="102"/>
      <c r="N28" s="102"/>
      <c r="O28" s="102"/>
      <c r="P28" s="102"/>
      <c r="Q28" s="102"/>
      <c r="R28" s="102"/>
    </row>
    <row r="29" spans="1:18" ht="15.75" customHeight="1">
      <c r="A29" s="580" t="s">
        <v>345</v>
      </c>
      <c r="B29" s="580"/>
      <c r="C29" s="580"/>
      <c r="D29" s="580"/>
      <c r="E29" s="580"/>
      <c r="F29" s="580"/>
      <c r="G29" s="580"/>
      <c r="H29" s="580"/>
      <c r="I29" s="580"/>
      <c r="J29" s="580"/>
      <c r="K29" s="580"/>
      <c r="L29" s="580"/>
      <c r="M29" s="102"/>
      <c r="N29" s="102"/>
      <c r="O29" s="102"/>
      <c r="P29" s="102"/>
      <c r="Q29" s="102"/>
      <c r="R29" s="102"/>
    </row>
    <row r="30" spans="1:18" s="103" customFormat="1" ht="15.75" customHeight="1">
      <c r="A30" s="580"/>
      <c r="B30" s="580"/>
      <c r="C30" s="580"/>
      <c r="D30" s="580"/>
      <c r="E30" s="580"/>
      <c r="F30" s="580"/>
      <c r="G30" s="580"/>
      <c r="H30" s="580"/>
      <c r="I30" s="580"/>
      <c r="J30" s="580"/>
      <c r="K30" s="580"/>
      <c r="L30" s="580"/>
    </row>
    <row r="31" spans="1:18" s="109" customFormat="1" ht="16.350000000000001" customHeight="1">
      <c r="A31" s="586" t="s">
        <v>129</v>
      </c>
      <c r="B31" s="196">
        <v>1</v>
      </c>
      <c r="C31" s="196">
        <v>2</v>
      </c>
      <c r="D31" s="196">
        <v>3</v>
      </c>
      <c r="E31" s="196">
        <v>4</v>
      </c>
      <c r="F31" s="196">
        <v>5</v>
      </c>
      <c r="G31" s="196">
        <v>6</v>
      </c>
      <c r="H31" s="223">
        <v>7</v>
      </c>
      <c r="I31" s="223">
        <v>8</v>
      </c>
      <c r="J31" s="196">
        <v>9</v>
      </c>
      <c r="K31" s="224"/>
      <c r="L31" s="224"/>
      <c r="M31" s="132"/>
    </row>
    <row r="32" spans="1:18" ht="16.350000000000001" customHeight="1">
      <c r="A32" s="587"/>
      <c r="B32" s="227" t="s">
        <v>317</v>
      </c>
      <c r="C32" s="227" t="s">
        <v>318</v>
      </c>
      <c r="D32" s="227" t="s">
        <v>319</v>
      </c>
      <c r="E32" s="227" t="s">
        <v>320</v>
      </c>
      <c r="F32" s="227" t="s">
        <v>348</v>
      </c>
      <c r="G32" s="228" t="s">
        <v>321</v>
      </c>
      <c r="H32" s="226" t="s">
        <v>322</v>
      </c>
      <c r="I32" s="241" t="s">
        <v>323</v>
      </c>
      <c r="J32" s="228" t="s">
        <v>324</v>
      </c>
      <c r="K32" s="230"/>
      <c r="L32" s="230"/>
      <c r="N32" s="102"/>
      <c r="O32" s="102"/>
      <c r="P32" s="102"/>
      <c r="Q32" s="102"/>
      <c r="R32" s="102"/>
    </row>
    <row r="33" spans="1:18" s="109" customFormat="1" ht="15.75" customHeight="1">
      <c r="A33" s="588" t="s">
        <v>56</v>
      </c>
      <c r="B33" s="589"/>
      <c r="C33" s="179" t="s">
        <v>325</v>
      </c>
      <c r="D33" s="588" t="s">
        <v>326</v>
      </c>
      <c r="E33" s="590"/>
      <c r="F33" s="589"/>
      <c r="G33" s="179" t="s">
        <v>327</v>
      </c>
      <c r="H33" s="179" t="s">
        <v>328</v>
      </c>
      <c r="I33" s="179" t="s">
        <v>329</v>
      </c>
      <c r="J33" s="179" t="s">
        <v>330</v>
      </c>
      <c r="K33" s="588" t="s">
        <v>331</v>
      </c>
      <c r="L33" s="589"/>
      <c r="M33" s="132"/>
    </row>
    <row r="34" spans="1:18" ht="15.75" customHeight="1">
      <c r="A34" s="586">
        <v>7</v>
      </c>
      <c r="B34" s="592" t="s">
        <v>349</v>
      </c>
      <c r="C34" s="232">
        <v>1</v>
      </c>
      <c r="D34" s="583" t="s">
        <v>285</v>
      </c>
      <c r="E34" s="585"/>
      <c r="F34" s="584"/>
      <c r="G34" s="232">
        <v>24</v>
      </c>
      <c r="H34" s="234">
        <v>1719.9083481040975</v>
      </c>
      <c r="I34" s="235">
        <v>71.662847837670725</v>
      </c>
      <c r="J34" s="232"/>
      <c r="K34" s="573" t="s">
        <v>335</v>
      </c>
      <c r="L34" s="574"/>
      <c r="N34" s="102"/>
      <c r="O34" s="102"/>
      <c r="P34" s="102"/>
      <c r="Q34" s="102"/>
      <c r="R34" s="102"/>
    </row>
    <row r="35" spans="1:18" ht="15.75" customHeight="1">
      <c r="A35" s="591"/>
      <c r="B35" s="593"/>
      <c r="C35" s="232">
        <v>2</v>
      </c>
      <c r="D35" s="583"/>
      <c r="E35" s="585"/>
      <c r="F35" s="584"/>
      <c r="G35" s="232"/>
      <c r="H35" s="234"/>
      <c r="I35" s="235"/>
      <c r="J35" s="232"/>
      <c r="K35" s="583"/>
      <c r="L35" s="584"/>
      <c r="N35" s="102"/>
      <c r="O35" s="102"/>
      <c r="P35" s="102"/>
      <c r="Q35" s="102"/>
      <c r="R35" s="102"/>
    </row>
    <row r="36" spans="1:18" ht="15.75" customHeight="1">
      <c r="A36" s="591"/>
      <c r="B36" s="593"/>
      <c r="C36" s="232">
        <v>3</v>
      </c>
      <c r="D36" s="583"/>
      <c r="E36" s="585"/>
      <c r="F36" s="584"/>
      <c r="G36" s="232"/>
      <c r="H36" s="234"/>
      <c r="I36" s="235"/>
      <c r="J36" s="232"/>
      <c r="K36" s="583"/>
      <c r="L36" s="584"/>
      <c r="N36" s="102"/>
      <c r="O36" s="102"/>
      <c r="P36" s="102"/>
      <c r="Q36" s="102"/>
      <c r="R36" s="102"/>
    </row>
    <row r="37" spans="1:18" ht="15.75" customHeight="1">
      <c r="A37" s="591"/>
      <c r="B37" s="593"/>
      <c r="C37" s="232">
        <v>4</v>
      </c>
      <c r="D37" s="583"/>
      <c r="E37" s="585"/>
      <c r="F37" s="584"/>
      <c r="G37" s="232"/>
      <c r="H37" s="234"/>
      <c r="I37" s="235"/>
      <c r="J37" s="232"/>
      <c r="K37" s="583"/>
      <c r="L37" s="584"/>
      <c r="N37" s="102"/>
      <c r="O37" s="102"/>
      <c r="P37" s="102"/>
      <c r="Q37" s="102"/>
      <c r="R37" s="102"/>
    </row>
    <row r="38" spans="1:18" ht="15.75" customHeight="1">
      <c r="A38" s="591"/>
      <c r="B38" s="593"/>
      <c r="C38" s="232">
        <v>5</v>
      </c>
      <c r="D38" s="583"/>
      <c r="E38" s="585"/>
      <c r="F38" s="584"/>
      <c r="G38" s="232"/>
      <c r="H38" s="234"/>
      <c r="I38" s="235"/>
      <c r="J38" s="232"/>
      <c r="K38" s="583"/>
      <c r="L38" s="584"/>
      <c r="N38" s="102"/>
      <c r="O38" s="102"/>
      <c r="P38" s="102"/>
      <c r="Q38" s="102"/>
      <c r="R38" s="102"/>
    </row>
    <row r="39" spans="1:18" ht="15.75" customHeight="1">
      <c r="A39" s="591"/>
      <c r="B39" s="593"/>
      <c r="C39" s="236" t="s">
        <v>334</v>
      </c>
      <c r="D39" s="583"/>
      <c r="E39" s="585"/>
      <c r="F39" s="584"/>
      <c r="G39" s="232"/>
      <c r="H39" s="234"/>
      <c r="I39" s="235"/>
      <c r="J39" s="232"/>
      <c r="K39" s="583"/>
      <c r="L39" s="584"/>
      <c r="N39" s="102"/>
      <c r="O39" s="102"/>
      <c r="P39" s="102"/>
      <c r="Q39" s="102"/>
      <c r="R39" s="102"/>
    </row>
    <row r="40" spans="1:18" ht="15.75" customHeight="1">
      <c r="A40" s="591"/>
      <c r="B40" s="593"/>
      <c r="C40" s="236" t="s">
        <v>336</v>
      </c>
      <c r="D40" s="583"/>
      <c r="E40" s="585"/>
      <c r="F40" s="584"/>
      <c r="G40" s="232"/>
      <c r="H40" s="234"/>
      <c r="I40" s="235"/>
      <c r="J40" s="232"/>
      <c r="K40" s="583"/>
      <c r="L40" s="584"/>
      <c r="N40" s="102"/>
      <c r="O40" s="102"/>
      <c r="P40" s="102"/>
      <c r="Q40" s="102"/>
      <c r="R40" s="102"/>
    </row>
    <row r="41" spans="1:18" ht="15.75" customHeight="1">
      <c r="A41" s="591"/>
      <c r="B41" s="593"/>
      <c r="C41" s="236" t="s">
        <v>337</v>
      </c>
      <c r="D41" s="583"/>
      <c r="E41" s="585"/>
      <c r="F41" s="584"/>
      <c r="G41" s="232"/>
      <c r="H41" s="234"/>
      <c r="I41" s="235"/>
      <c r="J41" s="232"/>
      <c r="K41" s="583"/>
      <c r="L41" s="584"/>
      <c r="N41" s="102"/>
      <c r="O41" s="102"/>
      <c r="P41" s="102"/>
      <c r="Q41" s="102"/>
      <c r="R41" s="102"/>
    </row>
    <row r="42" spans="1:18" ht="15.75" customHeight="1">
      <c r="A42" s="591"/>
      <c r="B42" s="593"/>
      <c r="C42" s="236" t="s">
        <v>338</v>
      </c>
      <c r="D42" s="583"/>
      <c r="E42" s="585"/>
      <c r="F42" s="584"/>
      <c r="G42" s="232"/>
      <c r="H42" s="234"/>
      <c r="I42" s="235"/>
      <c r="J42" s="232"/>
      <c r="K42" s="583"/>
      <c r="L42" s="584"/>
      <c r="M42" s="102"/>
      <c r="N42" s="102"/>
      <c r="O42" s="102"/>
      <c r="P42" s="102"/>
      <c r="Q42" s="102"/>
      <c r="R42" s="102"/>
    </row>
    <row r="43" spans="1:18" ht="15.75" customHeight="1">
      <c r="A43" s="587"/>
      <c r="B43" s="594"/>
      <c r="C43" s="236" t="s">
        <v>339</v>
      </c>
      <c r="D43" s="583"/>
      <c r="E43" s="585"/>
      <c r="F43" s="584"/>
      <c r="G43" s="232"/>
      <c r="H43" s="234"/>
      <c r="I43" s="235"/>
      <c r="J43" s="232"/>
      <c r="K43" s="583"/>
      <c r="L43" s="584"/>
      <c r="M43" s="102"/>
      <c r="N43" s="102"/>
      <c r="O43" s="102"/>
      <c r="P43" s="102"/>
      <c r="Q43" s="102"/>
      <c r="R43" s="102"/>
    </row>
    <row r="44" spans="1:18" s="107" customFormat="1" ht="15.75" customHeight="1">
      <c r="A44" s="595" t="s">
        <v>56</v>
      </c>
      <c r="B44" s="596"/>
      <c r="C44" s="239" t="s">
        <v>325</v>
      </c>
      <c r="D44" s="595" t="s">
        <v>326</v>
      </c>
      <c r="E44" s="597"/>
      <c r="F44" s="596"/>
      <c r="G44" s="239" t="s">
        <v>327</v>
      </c>
      <c r="H44" s="239" t="s">
        <v>328</v>
      </c>
      <c r="I44" s="239" t="s">
        <v>329</v>
      </c>
      <c r="J44" s="179" t="s">
        <v>330</v>
      </c>
      <c r="K44" s="595" t="s">
        <v>331</v>
      </c>
      <c r="L44" s="596"/>
      <c r="M44" s="133"/>
    </row>
    <row r="45" spans="1:18" ht="15.75" customHeight="1">
      <c r="A45" s="586">
        <v>8</v>
      </c>
      <c r="B45" s="592" t="s">
        <v>351</v>
      </c>
      <c r="C45" s="232">
        <v>1</v>
      </c>
      <c r="D45" s="583" t="s">
        <v>295</v>
      </c>
      <c r="E45" s="585"/>
      <c r="F45" s="584"/>
      <c r="G45" s="232">
        <v>20</v>
      </c>
      <c r="H45" s="234">
        <v>3193.6567432233974</v>
      </c>
      <c r="I45" s="235">
        <v>159.68283716116986</v>
      </c>
      <c r="J45" s="232"/>
      <c r="K45" s="573" t="s">
        <v>335</v>
      </c>
      <c r="L45" s="574"/>
      <c r="M45" s="102"/>
      <c r="N45" s="102"/>
      <c r="O45" s="102"/>
      <c r="P45" s="102"/>
      <c r="Q45" s="102"/>
      <c r="R45" s="102"/>
    </row>
    <row r="46" spans="1:18" ht="15.75" customHeight="1">
      <c r="A46" s="591"/>
      <c r="B46" s="593"/>
      <c r="C46" s="232">
        <v>2</v>
      </c>
      <c r="D46" s="583" t="s">
        <v>306</v>
      </c>
      <c r="E46" s="585"/>
      <c r="F46" s="584"/>
      <c r="G46" s="232">
        <v>19</v>
      </c>
      <c r="H46" s="234">
        <v>3015.9892882762565</v>
      </c>
      <c r="I46" s="235">
        <v>158.73627833032927</v>
      </c>
      <c r="J46" s="232"/>
      <c r="K46" s="573" t="s">
        <v>335</v>
      </c>
      <c r="L46" s="574"/>
      <c r="M46" s="102"/>
      <c r="N46" s="102"/>
      <c r="O46" s="102"/>
      <c r="P46" s="102"/>
      <c r="Q46" s="102"/>
      <c r="R46" s="102"/>
    </row>
    <row r="47" spans="1:18" ht="15.75" customHeight="1">
      <c r="A47" s="591"/>
      <c r="B47" s="593"/>
      <c r="C47" s="232">
        <v>3</v>
      </c>
      <c r="D47" s="583" t="s">
        <v>305</v>
      </c>
      <c r="E47" s="585"/>
      <c r="F47" s="584"/>
      <c r="G47" s="232">
        <v>19</v>
      </c>
      <c r="H47" s="234">
        <v>3015.8440176463214</v>
      </c>
      <c r="I47" s="235">
        <v>158.72863250770112</v>
      </c>
      <c r="J47" s="232"/>
      <c r="K47" s="573" t="s">
        <v>335</v>
      </c>
      <c r="L47" s="574"/>
      <c r="M47" s="102"/>
      <c r="N47" s="102"/>
      <c r="O47" s="102"/>
      <c r="P47" s="102"/>
      <c r="Q47" s="102"/>
      <c r="R47" s="102"/>
    </row>
    <row r="48" spans="1:18" ht="15.75" customHeight="1">
      <c r="A48" s="591"/>
      <c r="B48" s="593"/>
      <c r="C48" s="232">
        <v>4</v>
      </c>
      <c r="D48" s="583" t="s">
        <v>307</v>
      </c>
      <c r="E48" s="585"/>
      <c r="F48" s="584"/>
      <c r="G48" s="232">
        <v>19</v>
      </c>
      <c r="H48" s="234">
        <v>3005.546456569874</v>
      </c>
      <c r="I48" s="235">
        <v>158.18665560894073</v>
      </c>
      <c r="J48" s="232"/>
      <c r="K48" s="573" t="s">
        <v>335</v>
      </c>
      <c r="L48" s="574"/>
      <c r="M48" s="102"/>
      <c r="N48" s="102"/>
      <c r="O48" s="102"/>
      <c r="P48" s="102"/>
      <c r="Q48" s="102"/>
      <c r="R48" s="102"/>
    </row>
    <row r="49" spans="1:18" ht="15.75" customHeight="1">
      <c r="A49" s="591"/>
      <c r="B49" s="593"/>
      <c r="C49" s="232">
        <v>5</v>
      </c>
      <c r="D49" s="583" t="s">
        <v>294</v>
      </c>
      <c r="E49" s="585"/>
      <c r="F49" s="584"/>
      <c r="G49" s="232">
        <v>21</v>
      </c>
      <c r="H49" s="234">
        <v>3183.3788676333752</v>
      </c>
      <c r="I49" s="235">
        <v>151.58946988730355</v>
      </c>
      <c r="J49" s="232"/>
      <c r="K49" s="573" t="s">
        <v>335</v>
      </c>
      <c r="L49" s="574"/>
      <c r="M49" s="102"/>
      <c r="N49" s="102"/>
      <c r="O49" s="102"/>
      <c r="P49" s="102"/>
      <c r="Q49" s="102"/>
      <c r="R49" s="102"/>
    </row>
    <row r="50" spans="1:18" ht="15.75" customHeight="1">
      <c r="A50" s="591"/>
      <c r="B50" s="593"/>
      <c r="C50" s="236" t="s">
        <v>334</v>
      </c>
      <c r="D50" s="583" t="s">
        <v>310</v>
      </c>
      <c r="E50" s="585"/>
      <c r="F50" s="584"/>
      <c r="G50" s="232">
        <v>21</v>
      </c>
      <c r="H50" s="234">
        <v>3011.66296225217</v>
      </c>
      <c r="I50" s="235">
        <v>143.41252201200811</v>
      </c>
      <c r="J50" s="232"/>
      <c r="K50" s="573" t="s">
        <v>335</v>
      </c>
      <c r="L50" s="574"/>
      <c r="M50" s="102"/>
      <c r="N50" s="102"/>
      <c r="O50" s="102"/>
      <c r="P50" s="102"/>
      <c r="Q50" s="102"/>
      <c r="R50" s="102"/>
    </row>
    <row r="51" spans="1:18" ht="15.75" customHeight="1">
      <c r="A51" s="591"/>
      <c r="B51" s="593"/>
      <c r="C51" s="236" t="s">
        <v>336</v>
      </c>
      <c r="D51" s="583" t="s">
        <v>309</v>
      </c>
      <c r="E51" s="585"/>
      <c r="F51" s="584"/>
      <c r="G51" s="232">
        <v>21</v>
      </c>
      <c r="H51" s="234">
        <v>3018.9647930428973</v>
      </c>
      <c r="I51" s="235">
        <v>143.76022824013799</v>
      </c>
      <c r="J51" s="232"/>
      <c r="K51" s="573" t="s">
        <v>335</v>
      </c>
      <c r="L51" s="574"/>
      <c r="M51" s="102"/>
      <c r="N51" s="102"/>
      <c r="O51" s="102"/>
      <c r="P51" s="102"/>
      <c r="Q51" s="102"/>
      <c r="R51" s="102"/>
    </row>
    <row r="52" spans="1:18" ht="15.75" customHeight="1">
      <c r="A52" s="591"/>
      <c r="B52" s="593"/>
      <c r="C52" s="236" t="s">
        <v>337</v>
      </c>
      <c r="D52" s="583" t="s">
        <v>304</v>
      </c>
      <c r="E52" s="585"/>
      <c r="F52" s="584"/>
      <c r="G52" s="232">
        <v>21</v>
      </c>
      <c r="H52" s="234">
        <v>3181.7343419544754</v>
      </c>
      <c r="I52" s="235">
        <v>151.51115914068933</v>
      </c>
      <c r="J52" s="232"/>
      <c r="K52" s="573" t="s">
        <v>335</v>
      </c>
      <c r="L52" s="574"/>
      <c r="M52" s="102"/>
      <c r="N52" s="102"/>
      <c r="O52" s="102"/>
      <c r="P52" s="102"/>
      <c r="Q52" s="102"/>
      <c r="R52" s="102"/>
    </row>
    <row r="53" spans="1:18" ht="15.75" customHeight="1">
      <c r="A53" s="591"/>
      <c r="B53" s="593"/>
      <c r="C53" s="236" t="s">
        <v>338</v>
      </c>
      <c r="D53" s="583"/>
      <c r="E53" s="585"/>
      <c r="F53" s="584"/>
      <c r="G53" s="232"/>
      <c r="H53" s="234"/>
      <c r="I53" s="235"/>
      <c r="J53" s="232"/>
      <c r="K53" s="583"/>
      <c r="L53" s="584"/>
      <c r="M53" s="102"/>
      <c r="N53" s="102"/>
      <c r="O53" s="102"/>
      <c r="P53" s="102"/>
      <c r="Q53" s="102"/>
      <c r="R53" s="102"/>
    </row>
    <row r="54" spans="1:18" ht="15.75" customHeight="1">
      <c r="A54" s="587"/>
      <c r="B54" s="594"/>
      <c r="C54" s="236" t="s">
        <v>339</v>
      </c>
      <c r="D54" s="583"/>
      <c r="E54" s="585"/>
      <c r="F54" s="584"/>
      <c r="G54" s="232"/>
      <c r="H54" s="234"/>
      <c r="I54" s="235"/>
      <c r="J54" s="232"/>
      <c r="K54" s="583"/>
      <c r="L54" s="584"/>
      <c r="M54" s="102"/>
      <c r="N54" s="102"/>
      <c r="O54" s="102"/>
      <c r="P54" s="102"/>
      <c r="Q54" s="102"/>
      <c r="R54" s="102"/>
    </row>
    <row r="55" spans="1:18" ht="15.75" customHeight="1">
      <c r="A55" s="580" t="s">
        <v>347</v>
      </c>
      <c r="B55" s="580"/>
      <c r="C55" s="580"/>
      <c r="D55" s="580"/>
      <c r="E55" s="580"/>
      <c r="F55" s="580"/>
      <c r="G55" s="580"/>
      <c r="H55" s="580"/>
      <c r="I55" s="580"/>
      <c r="J55" s="580"/>
      <c r="K55" s="580"/>
      <c r="L55" s="580"/>
      <c r="M55" s="102"/>
      <c r="N55" s="102"/>
      <c r="O55" s="102"/>
      <c r="P55" s="102"/>
      <c r="Q55" s="102"/>
      <c r="R55" s="102"/>
    </row>
    <row r="56" spans="1:18" s="103" customFormat="1" ht="15.75" customHeight="1">
      <c r="A56" s="580"/>
      <c r="B56" s="580"/>
      <c r="C56" s="580"/>
      <c r="D56" s="580"/>
      <c r="E56" s="580"/>
      <c r="F56" s="580"/>
      <c r="G56" s="580"/>
      <c r="H56" s="580"/>
      <c r="I56" s="580"/>
      <c r="J56" s="580"/>
      <c r="K56" s="580"/>
      <c r="L56" s="580"/>
    </row>
    <row r="57" spans="1:18" s="109" customFormat="1" ht="16.350000000000001" customHeight="1">
      <c r="A57" s="586" t="s">
        <v>129</v>
      </c>
      <c r="B57" s="196">
        <v>1</v>
      </c>
      <c r="C57" s="196">
        <v>2</v>
      </c>
      <c r="D57" s="196">
        <v>3</v>
      </c>
      <c r="E57" s="196">
        <v>4</v>
      </c>
      <c r="F57" s="196">
        <v>5</v>
      </c>
      <c r="G57" s="196">
        <v>6</v>
      </c>
      <c r="H57" s="223">
        <v>7</v>
      </c>
      <c r="I57" s="223">
        <v>8</v>
      </c>
      <c r="J57" s="196">
        <v>9</v>
      </c>
      <c r="K57" s="224"/>
      <c r="L57" s="224"/>
      <c r="M57" s="132"/>
    </row>
    <row r="58" spans="1:18" ht="16.350000000000001" customHeight="1">
      <c r="A58" s="587"/>
      <c r="B58" s="227" t="s">
        <v>317</v>
      </c>
      <c r="C58" s="227" t="s">
        <v>318</v>
      </c>
      <c r="D58" s="227" t="s">
        <v>319</v>
      </c>
      <c r="E58" s="227" t="s">
        <v>320</v>
      </c>
      <c r="F58" s="227" t="s">
        <v>348</v>
      </c>
      <c r="G58" s="228" t="s">
        <v>321</v>
      </c>
      <c r="H58" s="226" t="s">
        <v>322</v>
      </c>
      <c r="I58" s="241" t="s">
        <v>323</v>
      </c>
      <c r="J58" s="228" t="s">
        <v>324</v>
      </c>
      <c r="K58" s="230"/>
      <c r="L58" s="230"/>
      <c r="N58" s="102"/>
      <c r="O58" s="102"/>
      <c r="P58" s="102"/>
      <c r="Q58" s="102"/>
      <c r="R58" s="102"/>
    </row>
    <row r="59" spans="1:18" s="109" customFormat="1" ht="15.75" customHeight="1">
      <c r="A59" s="588" t="s">
        <v>56</v>
      </c>
      <c r="B59" s="589"/>
      <c r="C59" s="179" t="s">
        <v>325</v>
      </c>
      <c r="D59" s="588" t="s">
        <v>326</v>
      </c>
      <c r="E59" s="590"/>
      <c r="F59" s="589"/>
      <c r="G59" s="179" t="s">
        <v>327</v>
      </c>
      <c r="H59" s="179" t="s">
        <v>328</v>
      </c>
      <c r="I59" s="179" t="s">
        <v>329</v>
      </c>
      <c r="J59" s="179" t="s">
        <v>330</v>
      </c>
      <c r="K59" s="588" t="s">
        <v>331</v>
      </c>
      <c r="L59" s="589"/>
      <c r="M59" s="132"/>
    </row>
    <row r="60" spans="1:18" ht="15.75" customHeight="1">
      <c r="A60" s="586">
        <v>7</v>
      </c>
      <c r="B60" s="592" t="s">
        <v>349</v>
      </c>
      <c r="C60" s="232">
        <v>1</v>
      </c>
      <c r="D60" s="583" t="s">
        <v>350</v>
      </c>
      <c r="E60" s="585"/>
      <c r="F60" s="584"/>
      <c r="G60" s="428">
        <v>24</v>
      </c>
      <c r="H60" s="429">
        <v>1725.2963275540437</v>
      </c>
      <c r="I60" s="429">
        <v>71.887346981418489</v>
      </c>
      <c r="J60" s="232"/>
      <c r="K60" s="583"/>
      <c r="L60" s="584"/>
      <c r="N60" s="102"/>
      <c r="O60" s="102"/>
      <c r="P60" s="102"/>
      <c r="Q60" s="102"/>
      <c r="R60" s="102"/>
    </row>
    <row r="61" spans="1:18" ht="15.75" customHeight="1">
      <c r="A61" s="591"/>
      <c r="B61" s="593"/>
      <c r="C61" s="232">
        <v>2</v>
      </c>
      <c r="D61" s="583"/>
      <c r="E61" s="585"/>
      <c r="F61" s="584"/>
      <c r="G61" s="232"/>
      <c r="H61" s="234"/>
      <c r="I61" s="235"/>
      <c r="J61" s="232"/>
      <c r="K61" s="583"/>
      <c r="L61" s="584"/>
      <c r="N61" s="102"/>
      <c r="O61" s="102"/>
      <c r="P61" s="102"/>
      <c r="Q61" s="102"/>
      <c r="R61" s="102"/>
    </row>
    <row r="62" spans="1:18" ht="15.75" customHeight="1">
      <c r="A62" s="591"/>
      <c r="B62" s="593"/>
      <c r="C62" s="232">
        <v>3</v>
      </c>
      <c r="D62" s="583"/>
      <c r="E62" s="585"/>
      <c r="F62" s="584"/>
      <c r="G62" s="232"/>
      <c r="H62" s="234"/>
      <c r="I62" s="235"/>
      <c r="J62" s="232"/>
      <c r="K62" s="583"/>
      <c r="L62" s="584"/>
      <c r="N62" s="102"/>
      <c r="O62" s="102"/>
      <c r="P62" s="102"/>
      <c r="Q62" s="102"/>
      <c r="R62" s="102"/>
    </row>
    <row r="63" spans="1:18" ht="15.75" customHeight="1">
      <c r="A63" s="591"/>
      <c r="B63" s="593"/>
      <c r="C63" s="232">
        <v>4</v>
      </c>
      <c r="D63" s="583"/>
      <c r="E63" s="585"/>
      <c r="F63" s="584"/>
      <c r="G63" s="232"/>
      <c r="H63" s="234"/>
      <c r="I63" s="235"/>
      <c r="J63" s="232"/>
      <c r="K63" s="583"/>
      <c r="L63" s="584"/>
      <c r="N63" s="102"/>
      <c r="O63" s="102"/>
      <c r="P63" s="102"/>
      <c r="Q63" s="102"/>
      <c r="R63" s="102"/>
    </row>
    <row r="64" spans="1:18" ht="15.75" customHeight="1">
      <c r="A64" s="591"/>
      <c r="B64" s="593"/>
      <c r="C64" s="232">
        <v>5</v>
      </c>
      <c r="D64" s="583"/>
      <c r="E64" s="585"/>
      <c r="F64" s="584"/>
      <c r="G64" s="232"/>
      <c r="H64" s="234"/>
      <c r="I64" s="235"/>
      <c r="J64" s="232"/>
      <c r="K64" s="583"/>
      <c r="L64" s="584"/>
      <c r="N64" s="102"/>
      <c r="O64" s="102"/>
      <c r="P64" s="102"/>
      <c r="Q64" s="102"/>
      <c r="R64" s="102"/>
    </row>
    <row r="65" spans="1:18" ht="15.75" customHeight="1">
      <c r="A65" s="591"/>
      <c r="B65" s="593"/>
      <c r="C65" s="236" t="s">
        <v>334</v>
      </c>
      <c r="D65" s="583"/>
      <c r="E65" s="585"/>
      <c r="F65" s="584"/>
      <c r="G65" s="232"/>
      <c r="H65" s="234"/>
      <c r="I65" s="235"/>
      <c r="J65" s="232"/>
      <c r="K65" s="583"/>
      <c r="L65" s="584"/>
      <c r="N65" s="102"/>
      <c r="O65" s="102"/>
      <c r="P65" s="102"/>
      <c r="Q65" s="102"/>
      <c r="R65" s="102"/>
    </row>
    <row r="66" spans="1:18" ht="15.75" customHeight="1">
      <c r="A66" s="591"/>
      <c r="B66" s="593"/>
      <c r="C66" s="236" t="s">
        <v>336</v>
      </c>
      <c r="D66" s="583"/>
      <c r="E66" s="585"/>
      <c r="F66" s="584"/>
      <c r="G66" s="232"/>
      <c r="H66" s="234"/>
      <c r="I66" s="235"/>
      <c r="J66" s="232"/>
      <c r="K66" s="583"/>
      <c r="L66" s="584"/>
      <c r="N66" s="102"/>
      <c r="O66" s="102"/>
      <c r="P66" s="102"/>
      <c r="Q66" s="102"/>
      <c r="R66" s="102"/>
    </row>
    <row r="67" spans="1:18" ht="15.75" customHeight="1">
      <c r="A67" s="591"/>
      <c r="B67" s="593"/>
      <c r="C67" s="236" t="s">
        <v>337</v>
      </c>
      <c r="D67" s="583"/>
      <c r="E67" s="585"/>
      <c r="F67" s="584"/>
      <c r="G67" s="232"/>
      <c r="H67" s="234"/>
      <c r="I67" s="235"/>
      <c r="J67" s="232"/>
      <c r="K67" s="583"/>
      <c r="L67" s="584"/>
      <c r="N67" s="102"/>
      <c r="O67" s="102"/>
      <c r="P67" s="102"/>
      <c r="Q67" s="102"/>
      <c r="R67" s="102"/>
    </row>
    <row r="68" spans="1:18" ht="15.75" customHeight="1">
      <c r="A68" s="591"/>
      <c r="B68" s="593"/>
      <c r="C68" s="236" t="s">
        <v>338</v>
      </c>
      <c r="D68" s="583"/>
      <c r="E68" s="585"/>
      <c r="F68" s="584"/>
      <c r="G68" s="232"/>
      <c r="H68" s="234"/>
      <c r="I68" s="235"/>
      <c r="J68" s="232"/>
      <c r="K68" s="583"/>
      <c r="L68" s="584"/>
      <c r="M68" s="102"/>
      <c r="N68" s="102"/>
      <c r="O68" s="102"/>
      <c r="P68" s="102"/>
      <c r="Q68" s="102"/>
      <c r="R68" s="102"/>
    </row>
    <row r="69" spans="1:18" ht="15.75" customHeight="1">
      <c r="A69" s="587"/>
      <c r="B69" s="594"/>
      <c r="C69" s="236" t="s">
        <v>339</v>
      </c>
      <c r="D69" s="583"/>
      <c r="E69" s="585"/>
      <c r="F69" s="584"/>
      <c r="G69" s="232"/>
      <c r="H69" s="234"/>
      <c r="I69" s="235"/>
      <c r="J69" s="232"/>
      <c r="K69" s="583"/>
      <c r="L69" s="584"/>
      <c r="M69" s="102"/>
      <c r="N69" s="102"/>
      <c r="O69" s="102"/>
      <c r="P69" s="102"/>
      <c r="Q69" s="102"/>
      <c r="R69" s="102"/>
    </row>
    <row r="70" spans="1:18" s="107" customFormat="1" ht="15.75" customHeight="1">
      <c r="A70" s="595" t="s">
        <v>56</v>
      </c>
      <c r="B70" s="596"/>
      <c r="C70" s="239" t="s">
        <v>325</v>
      </c>
      <c r="D70" s="595" t="s">
        <v>326</v>
      </c>
      <c r="E70" s="597"/>
      <c r="F70" s="596"/>
      <c r="G70" s="239" t="s">
        <v>327</v>
      </c>
      <c r="H70" s="239" t="s">
        <v>328</v>
      </c>
      <c r="I70" s="239" t="s">
        <v>329</v>
      </c>
      <c r="J70" s="179" t="s">
        <v>330</v>
      </c>
      <c r="K70" s="595" t="s">
        <v>331</v>
      </c>
      <c r="L70" s="596"/>
      <c r="M70" s="133"/>
    </row>
    <row r="71" spans="1:18" ht="15.75" customHeight="1">
      <c r="A71" s="586">
        <v>8</v>
      </c>
      <c r="B71" s="592" t="s">
        <v>351</v>
      </c>
      <c r="C71" s="232">
        <v>1</v>
      </c>
      <c r="D71" s="583" t="s">
        <v>295</v>
      </c>
      <c r="E71" s="585"/>
      <c r="F71" s="584"/>
      <c r="G71" s="232">
        <v>20</v>
      </c>
      <c r="H71" s="234">
        <v>3198.9970151279385</v>
      </c>
      <c r="I71" s="235">
        <v>159.94985075639696</v>
      </c>
      <c r="J71" s="232"/>
      <c r="K71" s="583"/>
      <c r="L71" s="584"/>
      <c r="M71" s="102"/>
      <c r="N71" s="102"/>
      <c r="O71" s="102"/>
      <c r="P71" s="102"/>
      <c r="Q71" s="102"/>
      <c r="R71" s="102"/>
    </row>
    <row r="72" spans="1:18" ht="15.75" customHeight="1">
      <c r="A72" s="591"/>
      <c r="B72" s="593"/>
      <c r="C72" s="232">
        <v>2</v>
      </c>
      <c r="D72" s="583" t="s">
        <v>305</v>
      </c>
      <c r="E72" s="585"/>
      <c r="F72" s="584"/>
      <c r="G72" s="232">
        <v>19</v>
      </c>
      <c r="H72" s="234">
        <v>3024.6199433577067</v>
      </c>
      <c r="I72" s="235">
        <v>159.19052333461613</v>
      </c>
      <c r="J72" s="232"/>
      <c r="K72" s="583"/>
      <c r="L72" s="584"/>
      <c r="M72" s="102"/>
      <c r="N72" s="102"/>
      <c r="O72" s="102"/>
      <c r="P72" s="102"/>
      <c r="Q72" s="102"/>
      <c r="R72" s="102"/>
    </row>
    <row r="73" spans="1:18" ht="15.75" customHeight="1">
      <c r="A73" s="591"/>
      <c r="B73" s="593"/>
      <c r="C73" s="232">
        <v>3</v>
      </c>
      <c r="D73" s="583" t="s">
        <v>306</v>
      </c>
      <c r="E73" s="585"/>
      <c r="F73" s="584"/>
      <c r="G73" s="232">
        <v>19</v>
      </c>
      <c r="H73" s="234">
        <v>3017.9047619047651</v>
      </c>
      <c r="I73" s="235">
        <v>158.83709273182976</v>
      </c>
      <c r="J73" s="232"/>
      <c r="K73" s="583"/>
      <c r="L73" s="584"/>
      <c r="M73" s="102"/>
      <c r="N73" s="102"/>
      <c r="O73" s="102"/>
      <c r="P73" s="102"/>
      <c r="Q73" s="102"/>
      <c r="R73" s="102"/>
    </row>
    <row r="74" spans="1:18" ht="15.75" customHeight="1">
      <c r="A74" s="591"/>
      <c r="B74" s="593"/>
      <c r="C74" s="232">
        <v>4</v>
      </c>
      <c r="D74" s="583" t="s">
        <v>307</v>
      </c>
      <c r="E74" s="585"/>
      <c r="F74" s="584"/>
      <c r="G74" s="232">
        <v>19</v>
      </c>
      <c r="H74" s="234">
        <v>3013.4259459573327</v>
      </c>
      <c r="I74" s="235">
        <v>158.60136557670171</v>
      </c>
      <c r="J74" s="232"/>
      <c r="K74" s="583"/>
      <c r="L74" s="584"/>
      <c r="M74" s="102"/>
      <c r="N74" s="102"/>
      <c r="O74" s="102"/>
      <c r="P74" s="102"/>
      <c r="Q74" s="102"/>
      <c r="R74" s="102"/>
    </row>
    <row r="75" spans="1:18" ht="15.75" customHeight="1">
      <c r="A75" s="591"/>
      <c r="B75" s="593"/>
      <c r="C75" s="232">
        <v>5</v>
      </c>
      <c r="D75" s="583" t="s">
        <v>294</v>
      </c>
      <c r="E75" s="585"/>
      <c r="F75" s="584"/>
      <c r="G75" s="232">
        <v>21</v>
      </c>
      <c r="H75" s="234">
        <v>3197.5690765089448</v>
      </c>
      <c r="I75" s="235">
        <v>152.26519411947353</v>
      </c>
      <c r="J75" s="232"/>
      <c r="K75" s="583"/>
      <c r="L75" s="584"/>
      <c r="M75" s="102"/>
      <c r="N75" s="102"/>
      <c r="O75" s="102"/>
      <c r="P75" s="102"/>
      <c r="Q75" s="102"/>
      <c r="R75" s="102"/>
    </row>
    <row r="76" spans="1:18" ht="15.75" customHeight="1">
      <c r="A76" s="591"/>
      <c r="B76" s="593"/>
      <c r="C76" s="236" t="s">
        <v>334</v>
      </c>
      <c r="D76" s="583" t="s">
        <v>310</v>
      </c>
      <c r="E76" s="585"/>
      <c r="F76" s="584"/>
      <c r="G76" s="232">
        <v>21</v>
      </c>
      <c r="H76" s="234">
        <v>3015.7988263978677</v>
      </c>
      <c r="I76" s="235">
        <v>143.609467923708</v>
      </c>
      <c r="J76" s="232"/>
      <c r="K76" s="583"/>
      <c r="L76" s="584"/>
      <c r="M76" s="102"/>
      <c r="N76" s="102"/>
      <c r="O76" s="102"/>
      <c r="P76" s="102"/>
      <c r="Q76" s="102"/>
      <c r="R76" s="102"/>
    </row>
    <row r="77" spans="1:18" ht="15.75" customHeight="1">
      <c r="A77" s="591"/>
      <c r="B77" s="593"/>
      <c r="C77" s="236" t="s">
        <v>336</v>
      </c>
      <c r="D77" s="583" t="s">
        <v>309</v>
      </c>
      <c r="E77" s="585"/>
      <c r="F77" s="584"/>
      <c r="G77" s="232">
        <v>21</v>
      </c>
      <c r="H77" s="234">
        <v>3028.627141995893</v>
      </c>
      <c r="I77" s="235">
        <v>144.22034009504253</v>
      </c>
      <c r="J77" s="232"/>
      <c r="K77" s="583"/>
      <c r="L77" s="584"/>
      <c r="M77" s="102"/>
      <c r="N77" s="102"/>
      <c r="O77" s="102"/>
      <c r="P77" s="102"/>
      <c r="Q77" s="102"/>
      <c r="R77" s="102"/>
    </row>
    <row r="78" spans="1:18" ht="15.75" customHeight="1">
      <c r="A78" s="591"/>
      <c r="B78" s="593"/>
      <c r="C78" s="236" t="s">
        <v>337</v>
      </c>
      <c r="D78" s="583" t="s">
        <v>304</v>
      </c>
      <c r="E78" s="585"/>
      <c r="F78" s="584"/>
      <c r="G78" s="232">
        <v>21</v>
      </c>
      <c r="H78" s="234">
        <v>3192.3166710000928</v>
      </c>
      <c r="I78" s="235">
        <v>152.01507957143298</v>
      </c>
      <c r="J78" s="232"/>
      <c r="K78" s="583"/>
      <c r="L78" s="584"/>
      <c r="M78" s="102"/>
      <c r="N78" s="102"/>
      <c r="O78" s="102"/>
      <c r="P78" s="102"/>
      <c r="Q78" s="102"/>
      <c r="R78" s="102"/>
    </row>
    <row r="79" spans="1:18" ht="15.75" customHeight="1">
      <c r="A79" s="591"/>
      <c r="B79" s="593"/>
      <c r="C79" s="236" t="s">
        <v>338</v>
      </c>
      <c r="D79" s="583"/>
      <c r="E79" s="585"/>
      <c r="F79" s="584"/>
      <c r="G79" s="232"/>
      <c r="H79" s="234"/>
      <c r="I79" s="235"/>
      <c r="J79" s="232"/>
      <c r="K79" s="583"/>
      <c r="L79" s="584"/>
      <c r="M79" s="102"/>
      <c r="N79" s="102"/>
      <c r="O79" s="102"/>
      <c r="P79" s="102"/>
      <c r="Q79" s="102"/>
      <c r="R79" s="102"/>
    </row>
    <row r="80" spans="1:18" ht="15.75" customHeight="1">
      <c r="A80" s="587"/>
      <c r="B80" s="594"/>
      <c r="C80" s="236" t="s">
        <v>339</v>
      </c>
      <c r="D80" s="583"/>
      <c r="E80" s="585"/>
      <c r="F80" s="584"/>
      <c r="G80" s="232"/>
      <c r="H80" s="234"/>
      <c r="I80" s="235"/>
      <c r="J80" s="232"/>
      <c r="K80" s="583"/>
      <c r="L80" s="584"/>
      <c r="M80" s="102"/>
      <c r="N80" s="102"/>
      <c r="O80" s="102"/>
      <c r="P80" s="102"/>
      <c r="Q80" s="102"/>
      <c r="R80" s="102"/>
    </row>
  </sheetData>
  <mergeCells count="157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24:L24"/>
    <mergeCell ref="D25:F25"/>
    <mergeCell ref="K25:L25"/>
    <mergeCell ref="D26:F26"/>
    <mergeCell ref="K26:L26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80"/>
  <sheetViews>
    <sheetView view="pageBreakPreview" topLeftCell="A2" zoomScale="115" zoomScaleNormal="60" zoomScaleSheetLayoutView="115" workbookViewId="0">
      <selection activeCell="D41" sqref="D41:F41"/>
    </sheetView>
  </sheetViews>
  <sheetFormatPr defaultColWidth="12.5703125" defaultRowHeight="15.75" customHeight="1"/>
  <cols>
    <col min="1" max="1" width="6.42578125" style="102" customWidth="1"/>
    <col min="2" max="10" width="11.5703125" style="102" customWidth="1"/>
    <col min="11" max="12" width="12.85546875" style="102" customWidth="1"/>
    <col min="13" max="13" width="12.5703125" style="103"/>
    <col min="14" max="18" width="12.5703125" style="221"/>
    <col min="19" max="16384" width="12.5703125" style="102"/>
  </cols>
  <sheetData>
    <row r="1" spans="1:18" ht="15.75" customHeight="1">
      <c r="A1" s="431" t="s">
        <v>315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102"/>
    </row>
    <row r="2" spans="1:18" s="103" customFormat="1" ht="15.75" customHeight="1">
      <c r="A2" s="431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N2" s="222"/>
      <c r="O2" s="222"/>
      <c r="P2" s="222"/>
      <c r="Q2" s="222"/>
      <c r="R2" s="222"/>
    </row>
    <row r="3" spans="1:18" ht="15.75" hidden="1" customHeight="1">
      <c r="A3" s="580" t="s">
        <v>343</v>
      </c>
      <c r="B3" s="580"/>
      <c r="C3" s="580"/>
      <c r="D3" s="580"/>
      <c r="E3" s="580"/>
      <c r="F3" s="580"/>
      <c r="G3" s="580"/>
      <c r="H3" s="580"/>
      <c r="I3" s="580"/>
      <c r="J3" s="580"/>
      <c r="K3" s="580"/>
      <c r="L3" s="580"/>
      <c r="M3" s="102"/>
      <c r="N3" s="102"/>
      <c r="O3" s="102"/>
      <c r="P3" s="102"/>
      <c r="Q3" s="102"/>
      <c r="R3" s="102"/>
    </row>
    <row r="4" spans="1:18" s="103" customFormat="1" ht="15.75" hidden="1" customHeight="1">
      <c r="A4" s="580"/>
      <c r="B4" s="580"/>
      <c r="C4" s="580"/>
      <c r="D4" s="580"/>
      <c r="E4" s="580"/>
      <c r="F4" s="580"/>
      <c r="G4" s="580"/>
      <c r="H4" s="580"/>
      <c r="I4" s="580"/>
      <c r="J4" s="580"/>
      <c r="K4" s="580"/>
      <c r="L4" s="580"/>
    </row>
    <row r="5" spans="1:18" s="109" customFormat="1" ht="16.350000000000001" hidden="1" customHeight="1">
      <c r="A5" s="586" t="s">
        <v>129</v>
      </c>
      <c r="B5" s="196">
        <v>1</v>
      </c>
      <c r="C5" s="196">
        <v>2</v>
      </c>
      <c r="D5" s="196">
        <v>3</v>
      </c>
      <c r="E5" s="196">
        <v>4</v>
      </c>
      <c r="F5" s="196">
        <v>5</v>
      </c>
      <c r="G5" s="196">
        <v>6</v>
      </c>
      <c r="H5" s="196">
        <v>7</v>
      </c>
      <c r="I5" s="196">
        <v>8</v>
      </c>
      <c r="J5" s="223">
        <v>9</v>
      </c>
      <c r="K5" s="224"/>
      <c r="L5" s="224"/>
      <c r="M5" s="132"/>
    </row>
    <row r="6" spans="1:18" ht="16.350000000000001" hidden="1" customHeight="1">
      <c r="A6" s="587"/>
      <c r="B6" s="227" t="s">
        <v>317</v>
      </c>
      <c r="C6" s="227" t="s">
        <v>318</v>
      </c>
      <c r="D6" s="227" t="s">
        <v>319</v>
      </c>
      <c r="E6" s="227" t="s">
        <v>320</v>
      </c>
      <c r="F6" s="227" t="s">
        <v>348</v>
      </c>
      <c r="G6" s="228" t="s">
        <v>321</v>
      </c>
      <c r="H6" s="229" t="s">
        <v>322</v>
      </c>
      <c r="I6" s="228" t="s">
        <v>323</v>
      </c>
      <c r="J6" s="241" t="s">
        <v>324</v>
      </c>
      <c r="K6" s="230"/>
      <c r="L6" s="230"/>
      <c r="N6" s="102"/>
      <c r="O6" s="102"/>
      <c r="P6" s="102"/>
      <c r="Q6" s="102"/>
      <c r="R6" s="102"/>
    </row>
    <row r="7" spans="1:18" s="109" customFormat="1" ht="15.75" hidden="1" customHeight="1">
      <c r="A7" s="588" t="s">
        <v>56</v>
      </c>
      <c r="B7" s="589"/>
      <c r="C7" s="179" t="s">
        <v>325</v>
      </c>
      <c r="D7" s="588" t="s">
        <v>326</v>
      </c>
      <c r="E7" s="590"/>
      <c r="F7" s="589"/>
      <c r="G7" s="179" t="s">
        <v>327</v>
      </c>
      <c r="H7" s="179" t="s">
        <v>328</v>
      </c>
      <c r="I7" s="179" t="s">
        <v>329</v>
      </c>
      <c r="J7" s="179" t="s">
        <v>330</v>
      </c>
      <c r="K7" s="588" t="s">
        <v>331</v>
      </c>
      <c r="L7" s="589"/>
      <c r="M7" s="132"/>
    </row>
    <row r="8" spans="1:18" ht="15.75" hidden="1" customHeight="1">
      <c r="A8" s="586">
        <f>J5</f>
        <v>9</v>
      </c>
      <c r="B8" s="592" t="str">
        <f>J6</f>
        <v>微波小吃</v>
      </c>
      <c r="C8" s="232">
        <v>1</v>
      </c>
      <c r="D8" s="583" t="s">
        <v>313</v>
      </c>
      <c r="E8" s="585"/>
      <c r="F8" s="584"/>
      <c r="G8" s="232">
        <v>13</v>
      </c>
      <c r="H8" s="234">
        <v>1059.9347193227752</v>
      </c>
      <c r="I8" s="235">
        <v>81.533439947905791</v>
      </c>
      <c r="J8" s="232"/>
      <c r="K8" s="573" t="s">
        <v>335</v>
      </c>
      <c r="L8" s="574"/>
      <c r="N8" s="102"/>
      <c r="O8" s="102"/>
      <c r="P8" s="102"/>
      <c r="Q8" s="102"/>
      <c r="R8" s="102"/>
    </row>
    <row r="9" spans="1:18" ht="15.75" hidden="1" customHeight="1">
      <c r="A9" s="591"/>
      <c r="B9" s="593"/>
      <c r="C9" s="232">
        <v>2</v>
      </c>
      <c r="D9" s="583" t="s">
        <v>312</v>
      </c>
      <c r="E9" s="585"/>
      <c r="F9" s="584"/>
      <c r="G9" s="232">
        <v>23</v>
      </c>
      <c r="H9" s="234">
        <v>1544.0134919988323</v>
      </c>
      <c r="I9" s="235">
        <v>67.131021391253554</v>
      </c>
      <c r="J9" s="232"/>
      <c r="K9" s="573" t="s">
        <v>335</v>
      </c>
      <c r="L9" s="574"/>
      <c r="N9" s="102"/>
      <c r="O9" s="102"/>
      <c r="P9" s="102"/>
      <c r="Q9" s="102"/>
      <c r="R9" s="102"/>
    </row>
    <row r="10" spans="1:18" ht="15.75" hidden="1" customHeight="1">
      <c r="A10" s="591"/>
      <c r="B10" s="593"/>
      <c r="C10" s="232">
        <v>3</v>
      </c>
      <c r="D10" s="583"/>
      <c r="E10" s="585"/>
      <c r="F10" s="584"/>
      <c r="G10" s="232"/>
      <c r="H10" s="234"/>
      <c r="I10" s="235"/>
      <c r="J10" s="232"/>
      <c r="K10" s="583"/>
      <c r="L10" s="584"/>
      <c r="N10" s="102"/>
      <c r="O10" s="102"/>
      <c r="P10" s="102"/>
      <c r="Q10" s="102"/>
      <c r="R10" s="102"/>
    </row>
    <row r="11" spans="1:18" ht="15.75" hidden="1" customHeight="1">
      <c r="A11" s="591"/>
      <c r="B11" s="593"/>
      <c r="C11" s="232">
        <v>4</v>
      </c>
      <c r="D11" s="583"/>
      <c r="E11" s="585"/>
      <c r="F11" s="584"/>
      <c r="G11" s="232"/>
      <c r="H11" s="234"/>
      <c r="I11" s="235"/>
      <c r="J11" s="232"/>
      <c r="K11" s="583"/>
      <c r="L11" s="584"/>
      <c r="N11" s="102"/>
      <c r="O11" s="102"/>
      <c r="P11" s="102"/>
      <c r="Q11" s="102"/>
      <c r="R11" s="102"/>
    </row>
    <row r="12" spans="1:18" ht="15.75" hidden="1" customHeight="1">
      <c r="A12" s="591"/>
      <c r="B12" s="593"/>
      <c r="C12" s="232">
        <v>5</v>
      </c>
      <c r="D12" s="583"/>
      <c r="E12" s="585"/>
      <c r="F12" s="584"/>
      <c r="G12" s="232"/>
      <c r="H12" s="234"/>
      <c r="I12" s="235"/>
      <c r="J12" s="232"/>
      <c r="K12" s="583"/>
      <c r="L12" s="584"/>
      <c r="N12" s="102"/>
      <c r="O12" s="102"/>
      <c r="P12" s="102"/>
      <c r="Q12" s="102"/>
      <c r="R12" s="102"/>
    </row>
    <row r="13" spans="1:18" ht="15.75" hidden="1" customHeight="1">
      <c r="A13" s="591"/>
      <c r="B13" s="593"/>
      <c r="C13" s="236" t="s">
        <v>334</v>
      </c>
      <c r="D13" s="583"/>
      <c r="E13" s="585"/>
      <c r="F13" s="584"/>
      <c r="G13" s="232"/>
      <c r="H13" s="234"/>
      <c r="I13" s="235"/>
      <c r="J13" s="232"/>
      <c r="K13" s="583"/>
      <c r="L13" s="584"/>
      <c r="N13" s="102"/>
      <c r="O13" s="102"/>
      <c r="P13" s="102"/>
      <c r="Q13" s="102"/>
      <c r="R13" s="102"/>
    </row>
    <row r="14" spans="1:18" ht="15.75" hidden="1" customHeight="1">
      <c r="A14" s="591"/>
      <c r="B14" s="593"/>
      <c r="C14" s="236" t="s">
        <v>336</v>
      </c>
      <c r="D14" s="583"/>
      <c r="E14" s="585"/>
      <c r="F14" s="584"/>
      <c r="G14" s="232"/>
      <c r="H14" s="234"/>
      <c r="I14" s="235"/>
      <c r="J14" s="232"/>
      <c r="K14" s="583"/>
      <c r="L14" s="584"/>
      <c r="N14" s="102"/>
      <c r="O14" s="102"/>
      <c r="P14" s="102"/>
      <c r="Q14" s="102"/>
      <c r="R14" s="102"/>
    </row>
    <row r="15" spans="1:18" ht="15.75" hidden="1" customHeight="1">
      <c r="A15" s="591"/>
      <c r="B15" s="593"/>
      <c r="C15" s="236" t="s">
        <v>337</v>
      </c>
      <c r="D15" s="583"/>
      <c r="E15" s="585"/>
      <c r="F15" s="584"/>
      <c r="G15" s="232"/>
      <c r="H15" s="234"/>
      <c r="I15" s="235"/>
      <c r="J15" s="232"/>
      <c r="K15" s="583"/>
      <c r="L15" s="584"/>
      <c r="N15" s="102"/>
      <c r="O15" s="102"/>
      <c r="P15" s="102"/>
      <c r="Q15" s="102"/>
      <c r="R15" s="102"/>
    </row>
    <row r="16" spans="1:18" ht="15.75" hidden="1" customHeight="1">
      <c r="A16" s="591"/>
      <c r="B16" s="593"/>
      <c r="C16" s="236" t="s">
        <v>338</v>
      </c>
      <c r="D16" s="583"/>
      <c r="E16" s="585"/>
      <c r="F16" s="584"/>
      <c r="G16" s="232"/>
      <c r="H16" s="234"/>
      <c r="I16" s="235"/>
      <c r="J16" s="232"/>
      <c r="K16" s="583"/>
      <c r="L16" s="584"/>
      <c r="M16" s="102"/>
      <c r="N16" s="102"/>
      <c r="O16" s="102"/>
      <c r="P16" s="102"/>
      <c r="Q16" s="102"/>
      <c r="R16" s="102"/>
    </row>
    <row r="17" spans="1:18" ht="15.75" hidden="1" customHeight="1">
      <c r="A17" s="587"/>
      <c r="B17" s="594"/>
      <c r="C17" s="236" t="s">
        <v>339</v>
      </c>
      <c r="D17" s="583"/>
      <c r="E17" s="585"/>
      <c r="F17" s="584"/>
      <c r="G17" s="232"/>
      <c r="H17" s="234"/>
      <c r="I17" s="235"/>
      <c r="J17" s="232"/>
      <c r="K17" s="583"/>
      <c r="L17" s="584"/>
      <c r="M17" s="102"/>
      <c r="N17" s="102"/>
      <c r="O17" s="102"/>
      <c r="P17" s="102"/>
      <c r="Q17" s="102"/>
      <c r="R17" s="102"/>
    </row>
    <row r="18" spans="1:18" s="107" customFormat="1" ht="15.75" hidden="1" customHeight="1">
      <c r="A18" s="595" t="s">
        <v>56</v>
      </c>
      <c r="B18" s="596"/>
      <c r="C18" s="239" t="s">
        <v>325</v>
      </c>
      <c r="D18" s="595" t="s">
        <v>326</v>
      </c>
      <c r="E18" s="597"/>
      <c r="F18" s="596"/>
      <c r="G18" s="239" t="s">
        <v>327</v>
      </c>
      <c r="H18" s="239" t="s">
        <v>328</v>
      </c>
      <c r="I18" s="239" t="s">
        <v>329</v>
      </c>
      <c r="J18" s="179" t="s">
        <v>330</v>
      </c>
      <c r="K18" s="595" t="s">
        <v>331</v>
      </c>
      <c r="L18" s="596"/>
      <c r="M18" s="133"/>
    </row>
    <row r="19" spans="1:18" ht="15.75" hidden="1" customHeight="1">
      <c r="A19" s="586"/>
      <c r="B19" s="592"/>
      <c r="C19" s="232">
        <v>1</v>
      </c>
      <c r="D19" s="583"/>
      <c r="E19" s="585"/>
      <c r="F19" s="584"/>
      <c r="G19" s="232"/>
      <c r="H19" s="234"/>
      <c r="I19" s="235"/>
      <c r="J19" s="232"/>
      <c r="K19" s="583"/>
      <c r="L19" s="584"/>
      <c r="M19" s="102"/>
      <c r="N19" s="102"/>
      <c r="O19" s="102"/>
      <c r="P19" s="102"/>
      <c r="Q19" s="102"/>
      <c r="R19" s="102"/>
    </row>
    <row r="20" spans="1:18" ht="15.75" hidden="1" customHeight="1">
      <c r="A20" s="591"/>
      <c r="B20" s="593"/>
      <c r="C20" s="232">
        <v>2</v>
      </c>
      <c r="D20" s="583"/>
      <c r="E20" s="585"/>
      <c r="F20" s="584"/>
      <c r="G20" s="232"/>
      <c r="H20" s="234"/>
      <c r="I20" s="235"/>
      <c r="J20" s="232"/>
      <c r="K20" s="583"/>
      <c r="L20" s="584"/>
      <c r="M20" s="102"/>
      <c r="N20" s="102"/>
      <c r="O20" s="102"/>
      <c r="P20" s="102"/>
      <c r="Q20" s="102"/>
      <c r="R20" s="102"/>
    </row>
    <row r="21" spans="1:18" ht="15.75" hidden="1" customHeight="1">
      <c r="A21" s="591"/>
      <c r="B21" s="593"/>
      <c r="C21" s="232">
        <v>3</v>
      </c>
      <c r="D21" s="583"/>
      <c r="E21" s="585"/>
      <c r="F21" s="584"/>
      <c r="G21" s="232"/>
      <c r="H21" s="234"/>
      <c r="I21" s="235"/>
      <c r="J21" s="232"/>
      <c r="K21" s="583"/>
      <c r="L21" s="584"/>
      <c r="M21" s="102"/>
      <c r="N21" s="102"/>
      <c r="O21" s="102"/>
      <c r="P21" s="102"/>
      <c r="Q21" s="102"/>
      <c r="R21" s="102"/>
    </row>
    <row r="22" spans="1:18" ht="15.75" hidden="1" customHeight="1">
      <c r="A22" s="591"/>
      <c r="B22" s="593"/>
      <c r="C22" s="232">
        <v>4</v>
      </c>
      <c r="D22" s="583"/>
      <c r="E22" s="585"/>
      <c r="F22" s="584"/>
      <c r="G22" s="232"/>
      <c r="H22" s="234"/>
      <c r="I22" s="235"/>
      <c r="J22" s="232"/>
      <c r="K22" s="583"/>
      <c r="L22" s="584"/>
      <c r="M22" s="102"/>
      <c r="N22" s="102"/>
      <c r="O22" s="102"/>
      <c r="P22" s="102"/>
      <c r="Q22" s="102"/>
      <c r="R22" s="102"/>
    </row>
    <row r="23" spans="1:18" ht="15.75" hidden="1" customHeight="1">
      <c r="A23" s="591"/>
      <c r="B23" s="593"/>
      <c r="C23" s="232">
        <v>5</v>
      </c>
      <c r="D23" s="583"/>
      <c r="E23" s="585"/>
      <c r="F23" s="584"/>
      <c r="G23" s="232"/>
      <c r="H23" s="234"/>
      <c r="I23" s="235"/>
      <c r="J23" s="232"/>
      <c r="K23" s="583"/>
      <c r="L23" s="584"/>
      <c r="M23" s="102"/>
      <c r="N23" s="102"/>
      <c r="O23" s="102"/>
      <c r="P23" s="102"/>
      <c r="Q23" s="102"/>
      <c r="R23" s="102"/>
    </row>
    <row r="24" spans="1:18" ht="15.75" hidden="1" customHeight="1">
      <c r="A24" s="591"/>
      <c r="B24" s="593"/>
      <c r="C24" s="236" t="s">
        <v>334</v>
      </c>
      <c r="D24" s="583"/>
      <c r="E24" s="585"/>
      <c r="F24" s="584"/>
      <c r="G24" s="232"/>
      <c r="H24" s="234"/>
      <c r="I24" s="235"/>
      <c r="J24" s="232"/>
      <c r="K24" s="583"/>
      <c r="L24" s="584"/>
      <c r="M24" s="102"/>
      <c r="N24" s="102"/>
      <c r="O24" s="102"/>
      <c r="P24" s="102"/>
      <c r="Q24" s="102"/>
      <c r="R24" s="102"/>
    </row>
    <row r="25" spans="1:18" ht="15.75" hidden="1" customHeight="1">
      <c r="A25" s="591"/>
      <c r="B25" s="593"/>
      <c r="C25" s="236" t="s">
        <v>336</v>
      </c>
      <c r="D25" s="583"/>
      <c r="E25" s="585"/>
      <c r="F25" s="584"/>
      <c r="G25" s="232"/>
      <c r="H25" s="234"/>
      <c r="I25" s="235"/>
      <c r="J25" s="232"/>
      <c r="K25" s="583"/>
      <c r="L25" s="584"/>
      <c r="M25" s="102"/>
      <c r="N25" s="102"/>
      <c r="O25" s="102"/>
      <c r="P25" s="102"/>
      <c r="Q25" s="102"/>
      <c r="R25" s="102"/>
    </row>
    <row r="26" spans="1:18" ht="15.75" hidden="1" customHeight="1">
      <c r="A26" s="591"/>
      <c r="B26" s="593"/>
      <c r="C26" s="236" t="s">
        <v>337</v>
      </c>
      <c r="D26" s="583"/>
      <c r="E26" s="585"/>
      <c r="F26" s="584"/>
      <c r="G26" s="232"/>
      <c r="H26" s="234"/>
      <c r="I26" s="235"/>
      <c r="J26" s="232"/>
      <c r="K26" s="583"/>
      <c r="L26" s="584"/>
      <c r="M26" s="102"/>
      <c r="N26" s="102"/>
      <c r="O26" s="102"/>
      <c r="P26" s="102"/>
      <c r="Q26" s="102"/>
      <c r="R26" s="102"/>
    </row>
    <row r="27" spans="1:18" ht="15.75" hidden="1" customHeight="1">
      <c r="A27" s="591"/>
      <c r="B27" s="593"/>
      <c r="C27" s="236" t="s">
        <v>338</v>
      </c>
      <c r="D27" s="583"/>
      <c r="E27" s="585"/>
      <c r="F27" s="584"/>
      <c r="G27" s="232"/>
      <c r="H27" s="234"/>
      <c r="I27" s="235"/>
      <c r="J27" s="232"/>
      <c r="K27" s="583"/>
      <c r="L27" s="584"/>
      <c r="M27" s="102"/>
      <c r="N27" s="102"/>
      <c r="O27" s="102"/>
      <c r="P27" s="102"/>
      <c r="Q27" s="102"/>
      <c r="R27" s="102"/>
    </row>
    <row r="28" spans="1:18" ht="15.75" hidden="1" customHeight="1">
      <c r="A28" s="587"/>
      <c r="B28" s="594"/>
      <c r="C28" s="236" t="s">
        <v>339</v>
      </c>
      <c r="D28" s="583"/>
      <c r="E28" s="585"/>
      <c r="F28" s="584"/>
      <c r="G28" s="232"/>
      <c r="H28" s="234"/>
      <c r="I28" s="235"/>
      <c r="J28" s="232"/>
      <c r="K28" s="583"/>
      <c r="L28" s="584"/>
      <c r="M28" s="102"/>
      <c r="N28" s="102"/>
      <c r="O28" s="102"/>
      <c r="P28" s="102"/>
      <c r="Q28" s="102"/>
      <c r="R28" s="102"/>
    </row>
    <row r="29" spans="1:18" ht="15.75" customHeight="1">
      <c r="A29" s="580" t="s">
        <v>345</v>
      </c>
      <c r="B29" s="580"/>
      <c r="C29" s="580"/>
      <c r="D29" s="580"/>
      <c r="E29" s="580"/>
      <c r="F29" s="580"/>
      <c r="G29" s="580"/>
      <c r="H29" s="580"/>
      <c r="I29" s="580"/>
      <c r="J29" s="580"/>
      <c r="K29" s="580"/>
      <c r="L29" s="580"/>
      <c r="M29" s="102"/>
      <c r="N29" s="102"/>
      <c r="O29" s="102"/>
      <c r="P29" s="102"/>
      <c r="Q29" s="102"/>
      <c r="R29" s="102"/>
    </row>
    <row r="30" spans="1:18" s="103" customFormat="1" ht="15.75" customHeight="1">
      <c r="A30" s="580"/>
      <c r="B30" s="580"/>
      <c r="C30" s="580"/>
      <c r="D30" s="580"/>
      <c r="E30" s="580"/>
      <c r="F30" s="580"/>
      <c r="G30" s="580"/>
      <c r="H30" s="580"/>
      <c r="I30" s="580"/>
      <c r="J30" s="580"/>
      <c r="K30" s="580"/>
      <c r="L30" s="580"/>
    </row>
    <row r="31" spans="1:18" s="109" customFormat="1" ht="16.350000000000001" customHeight="1">
      <c r="A31" s="586" t="s">
        <v>129</v>
      </c>
      <c r="B31" s="196">
        <v>1</v>
      </c>
      <c r="C31" s="196">
        <v>2</v>
      </c>
      <c r="D31" s="196">
        <v>3</v>
      </c>
      <c r="E31" s="196">
        <v>4</v>
      </c>
      <c r="F31" s="196">
        <v>5</v>
      </c>
      <c r="G31" s="196">
        <v>6</v>
      </c>
      <c r="H31" s="196">
        <v>7</v>
      </c>
      <c r="I31" s="196">
        <v>8</v>
      </c>
      <c r="J31" s="223">
        <v>9</v>
      </c>
      <c r="K31" s="224"/>
      <c r="L31" s="224"/>
      <c r="M31" s="132"/>
    </row>
    <row r="32" spans="1:18" ht="16.350000000000001" customHeight="1">
      <c r="A32" s="587"/>
      <c r="B32" s="227" t="s">
        <v>317</v>
      </c>
      <c r="C32" s="227" t="s">
        <v>318</v>
      </c>
      <c r="D32" s="227" t="s">
        <v>319</v>
      </c>
      <c r="E32" s="227" t="s">
        <v>320</v>
      </c>
      <c r="F32" s="227" t="s">
        <v>348</v>
      </c>
      <c r="G32" s="228" t="s">
        <v>321</v>
      </c>
      <c r="H32" s="229" t="s">
        <v>322</v>
      </c>
      <c r="I32" s="228" t="s">
        <v>323</v>
      </c>
      <c r="J32" s="241" t="s">
        <v>324</v>
      </c>
      <c r="K32" s="230"/>
      <c r="L32" s="230"/>
      <c r="N32" s="102"/>
      <c r="O32" s="102"/>
      <c r="P32" s="102"/>
      <c r="Q32" s="102"/>
      <c r="R32" s="102"/>
    </row>
    <row r="33" spans="1:18" s="109" customFormat="1" ht="15.75" customHeight="1">
      <c r="A33" s="588" t="s">
        <v>56</v>
      </c>
      <c r="B33" s="589"/>
      <c r="C33" s="179" t="s">
        <v>325</v>
      </c>
      <c r="D33" s="588" t="s">
        <v>326</v>
      </c>
      <c r="E33" s="590"/>
      <c r="F33" s="589"/>
      <c r="G33" s="179" t="s">
        <v>327</v>
      </c>
      <c r="H33" s="179" t="s">
        <v>328</v>
      </c>
      <c r="I33" s="179" t="s">
        <v>329</v>
      </c>
      <c r="J33" s="179" t="s">
        <v>330</v>
      </c>
      <c r="K33" s="588" t="s">
        <v>331</v>
      </c>
      <c r="L33" s="589"/>
      <c r="M33" s="132"/>
    </row>
    <row r="34" spans="1:18" ht="15.75" customHeight="1">
      <c r="A34" s="586">
        <f>J31</f>
        <v>9</v>
      </c>
      <c r="B34" s="592" t="str">
        <f>J32</f>
        <v>微波小吃</v>
      </c>
      <c r="C34" s="232">
        <v>1</v>
      </c>
      <c r="D34" s="583" t="s">
        <v>313</v>
      </c>
      <c r="E34" s="585"/>
      <c r="F34" s="584"/>
      <c r="G34" s="232">
        <v>13</v>
      </c>
      <c r="H34" s="234">
        <v>1062.5508093722881</v>
      </c>
      <c r="I34" s="235">
        <v>81.73467764402217</v>
      </c>
      <c r="J34" s="232"/>
      <c r="K34" s="573" t="s">
        <v>335</v>
      </c>
      <c r="L34" s="574"/>
      <c r="N34" s="102"/>
      <c r="O34" s="102"/>
      <c r="P34" s="102"/>
      <c r="Q34" s="102"/>
      <c r="R34" s="102"/>
    </row>
    <row r="35" spans="1:18" ht="15.75" customHeight="1">
      <c r="A35" s="591"/>
      <c r="B35" s="593"/>
      <c r="C35" s="232">
        <v>2</v>
      </c>
      <c r="D35" s="583" t="s">
        <v>312</v>
      </c>
      <c r="E35" s="585"/>
      <c r="F35" s="584"/>
      <c r="G35" s="232">
        <v>23</v>
      </c>
      <c r="H35" s="234">
        <v>1548.9795978110135</v>
      </c>
      <c r="I35" s="235">
        <v>67.346939035261457</v>
      </c>
      <c r="J35" s="232"/>
      <c r="K35" s="573" t="s">
        <v>335</v>
      </c>
      <c r="L35" s="574"/>
      <c r="N35" s="102"/>
      <c r="O35" s="102"/>
      <c r="P35" s="102"/>
      <c r="Q35" s="102"/>
      <c r="R35" s="102"/>
    </row>
    <row r="36" spans="1:18" ht="15.75" customHeight="1">
      <c r="A36" s="591"/>
      <c r="B36" s="593"/>
      <c r="C36" s="232">
        <v>3</v>
      </c>
      <c r="D36" s="583"/>
      <c r="E36" s="585"/>
      <c r="F36" s="584"/>
      <c r="G36" s="232"/>
      <c r="H36" s="234"/>
      <c r="I36" s="235"/>
      <c r="J36" s="232"/>
      <c r="K36" s="583"/>
      <c r="L36" s="584"/>
      <c r="N36" s="102"/>
      <c r="O36" s="102"/>
      <c r="P36" s="102"/>
      <c r="Q36" s="102"/>
      <c r="R36" s="102"/>
    </row>
    <row r="37" spans="1:18" ht="15.75" customHeight="1">
      <c r="A37" s="591"/>
      <c r="B37" s="593"/>
      <c r="C37" s="232">
        <v>4</v>
      </c>
      <c r="D37" s="583"/>
      <c r="E37" s="585"/>
      <c r="F37" s="584"/>
      <c r="G37" s="232"/>
      <c r="H37" s="234"/>
      <c r="I37" s="235"/>
      <c r="J37" s="232"/>
      <c r="K37" s="583"/>
      <c r="L37" s="584"/>
      <c r="N37" s="102"/>
      <c r="O37" s="102"/>
      <c r="P37" s="102"/>
      <c r="Q37" s="102"/>
      <c r="R37" s="102"/>
    </row>
    <row r="38" spans="1:18" ht="15.75" customHeight="1">
      <c r="A38" s="591"/>
      <c r="B38" s="593"/>
      <c r="C38" s="232">
        <v>5</v>
      </c>
      <c r="D38" s="583"/>
      <c r="E38" s="585"/>
      <c r="F38" s="584"/>
      <c r="G38" s="232"/>
      <c r="H38" s="234"/>
      <c r="I38" s="235"/>
      <c r="J38" s="232"/>
      <c r="K38" s="583"/>
      <c r="L38" s="584"/>
      <c r="N38" s="102"/>
      <c r="O38" s="102"/>
      <c r="P38" s="102"/>
      <c r="Q38" s="102"/>
      <c r="R38" s="102"/>
    </row>
    <row r="39" spans="1:18" ht="15.75" customHeight="1">
      <c r="A39" s="591"/>
      <c r="B39" s="593"/>
      <c r="C39" s="236" t="s">
        <v>334</v>
      </c>
      <c r="D39" s="583"/>
      <c r="E39" s="585"/>
      <c r="F39" s="584"/>
      <c r="G39" s="232"/>
      <c r="H39" s="234"/>
      <c r="I39" s="235"/>
      <c r="J39" s="232"/>
      <c r="K39" s="583"/>
      <c r="L39" s="584"/>
      <c r="N39" s="102"/>
      <c r="O39" s="102"/>
      <c r="P39" s="102"/>
      <c r="Q39" s="102"/>
      <c r="R39" s="102"/>
    </row>
    <row r="40" spans="1:18" ht="15.75" customHeight="1">
      <c r="A40" s="591"/>
      <c r="B40" s="593"/>
      <c r="C40" s="236" t="s">
        <v>336</v>
      </c>
      <c r="D40" s="583"/>
      <c r="E40" s="585"/>
      <c r="F40" s="584"/>
      <c r="G40" s="232"/>
      <c r="H40" s="234"/>
      <c r="I40" s="235"/>
      <c r="J40" s="232"/>
      <c r="K40" s="583"/>
      <c r="L40" s="584"/>
      <c r="N40" s="102"/>
      <c r="O40" s="102"/>
      <c r="P40" s="102"/>
      <c r="Q40" s="102"/>
      <c r="R40" s="102"/>
    </row>
    <row r="41" spans="1:18" ht="15.75" customHeight="1">
      <c r="A41" s="591"/>
      <c r="B41" s="593"/>
      <c r="C41" s="236" t="s">
        <v>337</v>
      </c>
      <c r="D41" s="583"/>
      <c r="E41" s="585"/>
      <c r="F41" s="584"/>
      <c r="G41" s="232"/>
      <c r="H41" s="234"/>
      <c r="I41" s="235"/>
      <c r="J41" s="232"/>
      <c r="K41" s="583"/>
      <c r="L41" s="584"/>
      <c r="N41" s="102"/>
      <c r="O41" s="102"/>
      <c r="P41" s="102"/>
      <c r="Q41" s="102"/>
      <c r="R41" s="102"/>
    </row>
    <row r="42" spans="1:18" ht="15.75" customHeight="1">
      <c r="A42" s="591"/>
      <c r="B42" s="593"/>
      <c r="C42" s="236" t="s">
        <v>338</v>
      </c>
      <c r="D42" s="583"/>
      <c r="E42" s="585"/>
      <c r="F42" s="584"/>
      <c r="G42" s="232"/>
      <c r="H42" s="234"/>
      <c r="I42" s="235"/>
      <c r="J42" s="232"/>
      <c r="K42" s="583"/>
      <c r="L42" s="584"/>
      <c r="M42" s="102"/>
      <c r="N42" s="102"/>
      <c r="O42" s="102"/>
      <c r="P42" s="102"/>
      <c r="Q42" s="102"/>
      <c r="R42" s="102"/>
    </row>
    <row r="43" spans="1:18" ht="15.75" customHeight="1">
      <c r="A43" s="587"/>
      <c r="B43" s="594"/>
      <c r="C43" s="236" t="s">
        <v>339</v>
      </c>
      <c r="D43" s="583"/>
      <c r="E43" s="585"/>
      <c r="F43" s="584"/>
      <c r="G43" s="232"/>
      <c r="H43" s="234"/>
      <c r="I43" s="235"/>
      <c r="J43" s="232"/>
      <c r="K43" s="583"/>
      <c r="L43" s="584"/>
      <c r="M43" s="102"/>
      <c r="N43" s="102"/>
      <c r="O43" s="102"/>
      <c r="P43" s="102"/>
      <c r="Q43" s="102"/>
      <c r="R43" s="102"/>
    </row>
    <row r="44" spans="1:18" s="107" customFormat="1" ht="15.75" customHeight="1">
      <c r="A44" s="595" t="s">
        <v>56</v>
      </c>
      <c r="B44" s="596"/>
      <c r="C44" s="239" t="s">
        <v>325</v>
      </c>
      <c r="D44" s="595" t="s">
        <v>326</v>
      </c>
      <c r="E44" s="597"/>
      <c r="F44" s="596"/>
      <c r="G44" s="239" t="s">
        <v>327</v>
      </c>
      <c r="H44" s="239" t="s">
        <v>328</v>
      </c>
      <c r="I44" s="239" t="s">
        <v>329</v>
      </c>
      <c r="J44" s="179" t="s">
        <v>330</v>
      </c>
      <c r="K44" s="595" t="s">
        <v>331</v>
      </c>
      <c r="L44" s="596"/>
      <c r="M44" s="133"/>
    </row>
    <row r="45" spans="1:18" ht="15.75" customHeight="1">
      <c r="A45" s="586"/>
      <c r="B45" s="592"/>
      <c r="C45" s="232">
        <v>1</v>
      </c>
      <c r="D45" s="583"/>
      <c r="E45" s="585"/>
      <c r="F45" s="584"/>
      <c r="G45" s="232"/>
      <c r="H45" s="234"/>
      <c r="I45" s="235"/>
      <c r="J45" s="232"/>
      <c r="K45" s="583"/>
      <c r="L45" s="584"/>
      <c r="M45" s="102"/>
      <c r="N45" s="102"/>
      <c r="O45" s="102"/>
      <c r="P45" s="102"/>
      <c r="Q45" s="102"/>
      <c r="R45" s="102"/>
    </row>
    <row r="46" spans="1:18" ht="15.75" customHeight="1">
      <c r="A46" s="591"/>
      <c r="B46" s="593"/>
      <c r="C46" s="232">
        <v>2</v>
      </c>
      <c r="D46" s="583"/>
      <c r="E46" s="585"/>
      <c r="F46" s="584"/>
      <c r="G46" s="232"/>
      <c r="H46" s="234"/>
      <c r="I46" s="235"/>
      <c r="J46" s="232"/>
      <c r="K46" s="583"/>
      <c r="L46" s="584"/>
      <c r="M46" s="102"/>
      <c r="N46" s="102"/>
      <c r="O46" s="102"/>
      <c r="P46" s="102"/>
      <c r="Q46" s="102"/>
      <c r="R46" s="102"/>
    </row>
    <row r="47" spans="1:18" ht="15.75" customHeight="1">
      <c r="A47" s="591"/>
      <c r="B47" s="593"/>
      <c r="C47" s="232">
        <v>3</v>
      </c>
      <c r="D47" s="583"/>
      <c r="E47" s="585"/>
      <c r="F47" s="584"/>
      <c r="G47" s="232"/>
      <c r="H47" s="234"/>
      <c r="I47" s="235"/>
      <c r="J47" s="232"/>
      <c r="K47" s="583"/>
      <c r="L47" s="584"/>
      <c r="M47" s="102"/>
      <c r="N47" s="102"/>
      <c r="O47" s="102"/>
      <c r="P47" s="102"/>
      <c r="Q47" s="102"/>
      <c r="R47" s="102"/>
    </row>
    <row r="48" spans="1:18" ht="15.75" customHeight="1">
      <c r="A48" s="591"/>
      <c r="B48" s="593"/>
      <c r="C48" s="232">
        <v>4</v>
      </c>
      <c r="D48" s="583"/>
      <c r="E48" s="585"/>
      <c r="F48" s="584"/>
      <c r="G48" s="232"/>
      <c r="H48" s="234"/>
      <c r="I48" s="235"/>
      <c r="J48" s="232"/>
      <c r="K48" s="583"/>
      <c r="L48" s="584"/>
      <c r="M48" s="102"/>
      <c r="N48" s="102"/>
      <c r="O48" s="102"/>
      <c r="P48" s="102"/>
      <c r="Q48" s="102"/>
      <c r="R48" s="102"/>
    </row>
    <row r="49" spans="1:18" ht="15.75" customHeight="1">
      <c r="A49" s="591"/>
      <c r="B49" s="593"/>
      <c r="C49" s="232">
        <v>5</v>
      </c>
      <c r="D49" s="583"/>
      <c r="E49" s="585"/>
      <c r="F49" s="584"/>
      <c r="G49" s="232"/>
      <c r="H49" s="234"/>
      <c r="I49" s="235"/>
      <c r="J49" s="232"/>
      <c r="K49" s="583"/>
      <c r="L49" s="584"/>
      <c r="M49" s="102"/>
      <c r="N49" s="102"/>
      <c r="O49" s="102"/>
      <c r="P49" s="102"/>
      <c r="Q49" s="102"/>
      <c r="R49" s="102"/>
    </row>
    <row r="50" spans="1:18" ht="15.75" customHeight="1">
      <c r="A50" s="591"/>
      <c r="B50" s="593"/>
      <c r="C50" s="236" t="s">
        <v>334</v>
      </c>
      <c r="D50" s="583"/>
      <c r="E50" s="585"/>
      <c r="F50" s="584"/>
      <c r="G50" s="232"/>
      <c r="H50" s="234"/>
      <c r="I50" s="235"/>
      <c r="J50" s="232"/>
      <c r="K50" s="583"/>
      <c r="L50" s="584"/>
      <c r="M50" s="102"/>
      <c r="N50" s="102"/>
      <c r="O50" s="102"/>
      <c r="P50" s="102"/>
      <c r="Q50" s="102"/>
      <c r="R50" s="102"/>
    </row>
    <row r="51" spans="1:18" ht="15.75" customHeight="1">
      <c r="A51" s="591"/>
      <c r="B51" s="593"/>
      <c r="C51" s="236" t="s">
        <v>336</v>
      </c>
      <c r="D51" s="583"/>
      <c r="E51" s="585"/>
      <c r="F51" s="584"/>
      <c r="G51" s="232"/>
      <c r="H51" s="234"/>
      <c r="I51" s="235"/>
      <c r="J51" s="232"/>
      <c r="K51" s="583"/>
      <c r="L51" s="584"/>
      <c r="M51" s="102"/>
      <c r="N51" s="102"/>
      <c r="O51" s="102"/>
      <c r="P51" s="102"/>
      <c r="Q51" s="102"/>
      <c r="R51" s="102"/>
    </row>
    <row r="52" spans="1:18" ht="15.75" customHeight="1">
      <c r="A52" s="591"/>
      <c r="B52" s="593"/>
      <c r="C52" s="236" t="s">
        <v>337</v>
      </c>
      <c r="D52" s="583"/>
      <c r="E52" s="585"/>
      <c r="F52" s="584"/>
      <c r="G52" s="232"/>
      <c r="H52" s="234"/>
      <c r="I52" s="235"/>
      <c r="J52" s="232"/>
      <c r="K52" s="583"/>
      <c r="L52" s="584"/>
      <c r="M52" s="102"/>
      <c r="N52" s="102"/>
      <c r="O52" s="102"/>
      <c r="P52" s="102"/>
      <c r="Q52" s="102"/>
      <c r="R52" s="102"/>
    </row>
    <row r="53" spans="1:18" ht="15.75" customHeight="1">
      <c r="A53" s="591"/>
      <c r="B53" s="593"/>
      <c r="C53" s="236" t="s">
        <v>338</v>
      </c>
      <c r="D53" s="583"/>
      <c r="E53" s="585"/>
      <c r="F53" s="584"/>
      <c r="G53" s="232"/>
      <c r="H53" s="234"/>
      <c r="I53" s="235"/>
      <c r="J53" s="232"/>
      <c r="K53" s="583"/>
      <c r="L53" s="584"/>
      <c r="M53" s="102"/>
      <c r="N53" s="102"/>
      <c r="O53" s="102"/>
      <c r="P53" s="102"/>
      <c r="Q53" s="102"/>
      <c r="R53" s="102"/>
    </row>
    <row r="54" spans="1:18" ht="15.75" customHeight="1">
      <c r="A54" s="587"/>
      <c r="B54" s="594"/>
      <c r="C54" s="236" t="s">
        <v>339</v>
      </c>
      <c r="D54" s="583"/>
      <c r="E54" s="585"/>
      <c r="F54" s="584"/>
      <c r="G54" s="232"/>
      <c r="H54" s="234"/>
      <c r="I54" s="235"/>
      <c r="J54" s="232"/>
      <c r="K54" s="583"/>
      <c r="L54" s="584"/>
      <c r="M54" s="102"/>
      <c r="N54" s="102"/>
      <c r="O54" s="102"/>
      <c r="P54" s="102"/>
      <c r="Q54" s="102"/>
      <c r="R54" s="102"/>
    </row>
    <row r="55" spans="1:18" ht="15.75" customHeight="1">
      <c r="A55" s="580" t="s">
        <v>347</v>
      </c>
      <c r="B55" s="580"/>
      <c r="C55" s="580"/>
      <c r="D55" s="580"/>
      <c r="E55" s="580"/>
      <c r="F55" s="580"/>
      <c r="G55" s="580"/>
      <c r="H55" s="580"/>
      <c r="I55" s="580"/>
      <c r="J55" s="580"/>
      <c r="K55" s="580"/>
      <c r="L55" s="580"/>
      <c r="M55" s="102"/>
      <c r="N55" s="102"/>
      <c r="O55" s="102"/>
      <c r="P55" s="102"/>
      <c r="Q55" s="102"/>
      <c r="R55" s="102"/>
    </row>
    <row r="56" spans="1:18" s="103" customFormat="1" ht="15.75" customHeight="1">
      <c r="A56" s="580"/>
      <c r="B56" s="580"/>
      <c r="C56" s="580"/>
      <c r="D56" s="580"/>
      <c r="E56" s="580"/>
      <c r="F56" s="580"/>
      <c r="G56" s="580"/>
      <c r="H56" s="580"/>
      <c r="I56" s="580"/>
      <c r="J56" s="580"/>
      <c r="K56" s="580"/>
      <c r="L56" s="580"/>
    </row>
    <row r="57" spans="1:18" s="109" customFormat="1" ht="16.350000000000001" customHeight="1">
      <c r="A57" s="586" t="s">
        <v>129</v>
      </c>
      <c r="B57" s="196">
        <v>1</v>
      </c>
      <c r="C57" s="196">
        <v>2</v>
      </c>
      <c r="D57" s="196">
        <v>3</v>
      </c>
      <c r="E57" s="196">
        <v>4</v>
      </c>
      <c r="F57" s="196">
        <v>5</v>
      </c>
      <c r="G57" s="196">
        <v>6</v>
      </c>
      <c r="H57" s="196">
        <v>7</v>
      </c>
      <c r="I57" s="196">
        <v>8</v>
      </c>
      <c r="J57" s="223">
        <v>9</v>
      </c>
      <c r="K57" s="224"/>
      <c r="L57" s="224"/>
      <c r="M57" s="132"/>
    </row>
    <row r="58" spans="1:18" ht="16.350000000000001" customHeight="1">
      <c r="A58" s="587"/>
      <c r="B58" s="227" t="s">
        <v>317</v>
      </c>
      <c r="C58" s="227" t="s">
        <v>318</v>
      </c>
      <c r="D58" s="227" t="s">
        <v>319</v>
      </c>
      <c r="E58" s="227" t="s">
        <v>320</v>
      </c>
      <c r="F58" s="227" t="s">
        <v>348</v>
      </c>
      <c r="G58" s="228" t="s">
        <v>321</v>
      </c>
      <c r="H58" s="229" t="s">
        <v>322</v>
      </c>
      <c r="I58" s="228" t="s">
        <v>323</v>
      </c>
      <c r="J58" s="241" t="s">
        <v>324</v>
      </c>
      <c r="K58" s="230"/>
      <c r="L58" s="230"/>
      <c r="N58" s="102"/>
      <c r="O58" s="102"/>
      <c r="P58" s="102"/>
      <c r="Q58" s="102"/>
      <c r="R58" s="102"/>
    </row>
    <row r="59" spans="1:18" s="109" customFormat="1" ht="15.75" customHeight="1">
      <c r="A59" s="588" t="s">
        <v>56</v>
      </c>
      <c r="B59" s="589"/>
      <c r="C59" s="179" t="s">
        <v>325</v>
      </c>
      <c r="D59" s="588" t="s">
        <v>326</v>
      </c>
      <c r="E59" s="590"/>
      <c r="F59" s="589"/>
      <c r="G59" s="179" t="s">
        <v>327</v>
      </c>
      <c r="H59" s="179" t="s">
        <v>328</v>
      </c>
      <c r="I59" s="179" t="s">
        <v>329</v>
      </c>
      <c r="J59" s="179" t="s">
        <v>330</v>
      </c>
      <c r="K59" s="588" t="s">
        <v>331</v>
      </c>
      <c r="L59" s="589"/>
      <c r="M59" s="132"/>
    </row>
    <row r="60" spans="1:18" ht="15.75" customHeight="1">
      <c r="A60" s="586">
        <f>J57</f>
        <v>9</v>
      </c>
      <c r="B60" s="592" t="str">
        <f>J58</f>
        <v>微波小吃</v>
      </c>
      <c r="C60" s="232">
        <v>1</v>
      </c>
      <c r="D60" s="583" t="s">
        <v>313</v>
      </c>
      <c r="E60" s="585"/>
      <c r="F60" s="584"/>
      <c r="G60" s="232">
        <v>13</v>
      </c>
      <c r="H60" s="234">
        <v>1064.7919656923757</v>
      </c>
      <c r="I60" s="235">
        <v>81.907074284028909</v>
      </c>
      <c r="J60" s="232"/>
      <c r="K60" s="583"/>
      <c r="L60" s="584"/>
      <c r="N60" s="102"/>
      <c r="O60" s="102"/>
      <c r="P60" s="102"/>
      <c r="Q60" s="102"/>
      <c r="R60" s="102"/>
    </row>
    <row r="61" spans="1:18" ht="15.75" customHeight="1">
      <c r="A61" s="591"/>
      <c r="B61" s="593"/>
      <c r="C61" s="232">
        <v>2</v>
      </c>
      <c r="D61" s="583" t="s">
        <v>312</v>
      </c>
      <c r="E61" s="585"/>
      <c r="F61" s="584"/>
      <c r="G61" s="232">
        <v>22</v>
      </c>
      <c r="H61" s="234">
        <v>1555.2305431932043</v>
      </c>
      <c r="I61" s="235">
        <v>70.692297417872936</v>
      </c>
      <c r="J61" s="232"/>
      <c r="K61" s="583"/>
      <c r="L61" s="584"/>
      <c r="N61" s="102"/>
      <c r="O61" s="102"/>
      <c r="P61" s="102"/>
      <c r="Q61" s="102"/>
      <c r="R61" s="102"/>
    </row>
    <row r="62" spans="1:18" ht="15.75" customHeight="1">
      <c r="A62" s="591"/>
      <c r="B62" s="593"/>
      <c r="C62" s="232">
        <v>3</v>
      </c>
      <c r="D62" s="583"/>
      <c r="E62" s="585"/>
      <c r="F62" s="584"/>
      <c r="G62" s="232"/>
      <c r="H62" s="234"/>
      <c r="I62" s="235"/>
      <c r="J62" s="232"/>
      <c r="K62" s="583"/>
      <c r="L62" s="584"/>
      <c r="N62" s="102"/>
      <c r="O62" s="102"/>
      <c r="P62" s="102"/>
      <c r="Q62" s="102"/>
      <c r="R62" s="102"/>
    </row>
    <row r="63" spans="1:18" ht="15.75" customHeight="1">
      <c r="A63" s="591"/>
      <c r="B63" s="593"/>
      <c r="C63" s="232">
        <v>4</v>
      </c>
      <c r="D63" s="583"/>
      <c r="E63" s="585"/>
      <c r="F63" s="584"/>
      <c r="G63" s="232"/>
      <c r="H63" s="234"/>
      <c r="I63" s="235"/>
      <c r="J63" s="232"/>
      <c r="K63" s="583"/>
      <c r="L63" s="584"/>
      <c r="N63" s="102"/>
      <c r="O63" s="102"/>
      <c r="P63" s="102"/>
      <c r="Q63" s="102"/>
      <c r="R63" s="102"/>
    </row>
    <row r="64" spans="1:18" ht="15.75" customHeight="1">
      <c r="A64" s="591"/>
      <c r="B64" s="593"/>
      <c r="C64" s="232">
        <v>5</v>
      </c>
      <c r="D64" s="583"/>
      <c r="E64" s="585"/>
      <c r="F64" s="584"/>
      <c r="G64" s="232"/>
      <c r="H64" s="234"/>
      <c r="I64" s="235"/>
      <c r="J64" s="232"/>
      <c r="K64" s="583"/>
      <c r="L64" s="584"/>
      <c r="N64" s="102"/>
      <c r="O64" s="102"/>
      <c r="P64" s="102"/>
      <c r="Q64" s="102"/>
      <c r="R64" s="102"/>
    </row>
    <row r="65" spans="1:18" ht="15.75" customHeight="1">
      <c r="A65" s="591"/>
      <c r="B65" s="593"/>
      <c r="C65" s="236" t="s">
        <v>334</v>
      </c>
      <c r="D65" s="583"/>
      <c r="E65" s="585"/>
      <c r="F65" s="584"/>
      <c r="G65" s="232"/>
      <c r="H65" s="234"/>
      <c r="I65" s="235"/>
      <c r="J65" s="232"/>
      <c r="K65" s="583"/>
      <c r="L65" s="584"/>
      <c r="N65" s="102"/>
      <c r="O65" s="102"/>
      <c r="P65" s="102"/>
      <c r="Q65" s="102"/>
      <c r="R65" s="102"/>
    </row>
    <row r="66" spans="1:18" ht="15.75" customHeight="1">
      <c r="A66" s="591"/>
      <c r="B66" s="593"/>
      <c r="C66" s="236" t="s">
        <v>336</v>
      </c>
      <c r="D66" s="583"/>
      <c r="E66" s="585"/>
      <c r="F66" s="584"/>
      <c r="G66" s="232"/>
      <c r="H66" s="234"/>
      <c r="I66" s="235"/>
      <c r="J66" s="232"/>
      <c r="K66" s="583"/>
      <c r="L66" s="584"/>
      <c r="N66" s="102"/>
      <c r="O66" s="102"/>
      <c r="P66" s="102"/>
      <c r="Q66" s="102"/>
      <c r="R66" s="102"/>
    </row>
    <row r="67" spans="1:18" ht="15.75" customHeight="1">
      <c r="A67" s="591"/>
      <c r="B67" s="593"/>
      <c r="C67" s="236" t="s">
        <v>337</v>
      </c>
      <c r="D67" s="583"/>
      <c r="E67" s="585"/>
      <c r="F67" s="584"/>
      <c r="G67" s="232"/>
      <c r="H67" s="234"/>
      <c r="I67" s="235"/>
      <c r="J67" s="232"/>
      <c r="K67" s="583"/>
      <c r="L67" s="584"/>
      <c r="N67" s="102"/>
      <c r="O67" s="102"/>
      <c r="P67" s="102"/>
      <c r="Q67" s="102"/>
      <c r="R67" s="102"/>
    </row>
    <row r="68" spans="1:18" ht="15.75" customHeight="1">
      <c r="A68" s="591"/>
      <c r="B68" s="593"/>
      <c r="C68" s="236" t="s">
        <v>338</v>
      </c>
      <c r="D68" s="583"/>
      <c r="E68" s="585"/>
      <c r="F68" s="584"/>
      <c r="G68" s="232"/>
      <c r="H68" s="234"/>
      <c r="I68" s="235"/>
      <c r="J68" s="232"/>
      <c r="K68" s="583"/>
      <c r="L68" s="584"/>
      <c r="M68" s="102"/>
      <c r="N68" s="102"/>
      <c r="O68" s="102"/>
      <c r="P68" s="102"/>
      <c r="Q68" s="102"/>
      <c r="R68" s="102"/>
    </row>
    <row r="69" spans="1:18" ht="15.75" customHeight="1">
      <c r="A69" s="587"/>
      <c r="B69" s="594"/>
      <c r="C69" s="236" t="s">
        <v>339</v>
      </c>
      <c r="D69" s="583"/>
      <c r="E69" s="585"/>
      <c r="F69" s="584"/>
      <c r="G69" s="232"/>
      <c r="H69" s="234"/>
      <c r="I69" s="235"/>
      <c r="J69" s="232"/>
      <c r="K69" s="583"/>
      <c r="L69" s="584"/>
      <c r="M69" s="102"/>
      <c r="N69" s="102"/>
      <c r="O69" s="102"/>
      <c r="P69" s="102"/>
      <c r="Q69" s="102"/>
      <c r="R69" s="102"/>
    </row>
    <row r="70" spans="1:18" s="107" customFormat="1" ht="15.75" customHeight="1">
      <c r="A70" s="595" t="s">
        <v>56</v>
      </c>
      <c r="B70" s="596"/>
      <c r="C70" s="239" t="s">
        <v>325</v>
      </c>
      <c r="D70" s="595" t="s">
        <v>326</v>
      </c>
      <c r="E70" s="597"/>
      <c r="F70" s="596"/>
      <c r="G70" s="239" t="s">
        <v>327</v>
      </c>
      <c r="H70" s="239" t="s">
        <v>328</v>
      </c>
      <c r="I70" s="239" t="s">
        <v>329</v>
      </c>
      <c r="J70" s="179" t="s">
        <v>330</v>
      </c>
      <c r="K70" s="595" t="s">
        <v>331</v>
      </c>
      <c r="L70" s="596"/>
      <c r="M70" s="133"/>
    </row>
    <row r="71" spans="1:18" ht="15.75" customHeight="1">
      <c r="A71" s="586"/>
      <c r="B71" s="592"/>
      <c r="C71" s="232">
        <v>1</v>
      </c>
      <c r="D71" s="583"/>
      <c r="E71" s="585"/>
      <c r="F71" s="584"/>
      <c r="G71" s="232"/>
      <c r="H71" s="234"/>
      <c r="I71" s="235"/>
      <c r="J71" s="232"/>
      <c r="K71" s="583"/>
      <c r="L71" s="584"/>
      <c r="M71" s="102"/>
      <c r="N71" s="102"/>
      <c r="O71" s="102"/>
      <c r="P71" s="102"/>
      <c r="Q71" s="102"/>
      <c r="R71" s="102"/>
    </row>
    <row r="72" spans="1:18" ht="15.75" customHeight="1">
      <c r="A72" s="591"/>
      <c r="B72" s="593"/>
      <c r="C72" s="232">
        <v>2</v>
      </c>
      <c r="D72" s="583"/>
      <c r="E72" s="585"/>
      <c r="F72" s="584"/>
      <c r="G72" s="232"/>
      <c r="H72" s="234"/>
      <c r="I72" s="235"/>
      <c r="J72" s="232"/>
      <c r="K72" s="583"/>
      <c r="L72" s="584"/>
      <c r="M72" s="102"/>
      <c r="N72" s="102"/>
      <c r="O72" s="102"/>
      <c r="P72" s="102"/>
      <c r="Q72" s="102"/>
      <c r="R72" s="102"/>
    </row>
    <row r="73" spans="1:18" ht="15.75" customHeight="1">
      <c r="A73" s="591"/>
      <c r="B73" s="593"/>
      <c r="C73" s="232">
        <v>3</v>
      </c>
      <c r="D73" s="583"/>
      <c r="E73" s="585"/>
      <c r="F73" s="584"/>
      <c r="G73" s="232"/>
      <c r="H73" s="234"/>
      <c r="I73" s="235"/>
      <c r="J73" s="232"/>
      <c r="K73" s="583"/>
      <c r="L73" s="584"/>
      <c r="M73" s="102"/>
      <c r="N73" s="102"/>
      <c r="O73" s="102"/>
      <c r="P73" s="102"/>
      <c r="Q73" s="102"/>
      <c r="R73" s="102"/>
    </row>
    <row r="74" spans="1:18" ht="15.75" customHeight="1">
      <c r="A74" s="591"/>
      <c r="B74" s="593"/>
      <c r="C74" s="232">
        <v>4</v>
      </c>
      <c r="D74" s="583"/>
      <c r="E74" s="585"/>
      <c r="F74" s="584"/>
      <c r="G74" s="232"/>
      <c r="H74" s="234"/>
      <c r="I74" s="235"/>
      <c r="J74" s="232"/>
      <c r="K74" s="583"/>
      <c r="L74" s="584"/>
      <c r="M74" s="102"/>
      <c r="N74" s="102"/>
      <c r="O74" s="102"/>
      <c r="P74" s="102"/>
      <c r="Q74" s="102"/>
      <c r="R74" s="102"/>
    </row>
    <row r="75" spans="1:18" ht="15.75" customHeight="1">
      <c r="A75" s="591"/>
      <c r="B75" s="593"/>
      <c r="C75" s="232">
        <v>5</v>
      </c>
      <c r="D75" s="583"/>
      <c r="E75" s="585"/>
      <c r="F75" s="584"/>
      <c r="G75" s="232"/>
      <c r="H75" s="234"/>
      <c r="I75" s="235"/>
      <c r="J75" s="232"/>
      <c r="K75" s="583"/>
      <c r="L75" s="584"/>
      <c r="M75" s="102"/>
      <c r="N75" s="102"/>
      <c r="O75" s="102"/>
      <c r="P75" s="102"/>
      <c r="Q75" s="102"/>
      <c r="R75" s="102"/>
    </row>
    <row r="76" spans="1:18" ht="15.75" customHeight="1">
      <c r="A76" s="591"/>
      <c r="B76" s="593"/>
      <c r="C76" s="236" t="s">
        <v>334</v>
      </c>
      <c r="D76" s="583"/>
      <c r="E76" s="585"/>
      <c r="F76" s="584"/>
      <c r="G76" s="232"/>
      <c r="H76" s="234"/>
      <c r="I76" s="235"/>
      <c r="J76" s="232"/>
      <c r="K76" s="583"/>
      <c r="L76" s="584"/>
      <c r="M76" s="102"/>
      <c r="N76" s="102"/>
      <c r="O76" s="102"/>
      <c r="P76" s="102"/>
      <c r="Q76" s="102"/>
      <c r="R76" s="102"/>
    </row>
    <row r="77" spans="1:18" ht="15.75" customHeight="1">
      <c r="A77" s="591"/>
      <c r="B77" s="593"/>
      <c r="C77" s="236" t="s">
        <v>336</v>
      </c>
      <c r="D77" s="583"/>
      <c r="E77" s="585"/>
      <c r="F77" s="584"/>
      <c r="G77" s="232"/>
      <c r="H77" s="234"/>
      <c r="I77" s="235"/>
      <c r="J77" s="232"/>
      <c r="K77" s="583"/>
      <c r="L77" s="584"/>
      <c r="M77" s="102"/>
      <c r="N77" s="102"/>
      <c r="O77" s="102"/>
      <c r="P77" s="102"/>
      <c r="Q77" s="102"/>
      <c r="R77" s="102"/>
    </row>
    <row r="78" spans="1:18" ht="15.75" customHeight="1">
      <c r="A78" s="591"/>
      <c r="B78" s="593"/>
      <c r="C78" s="236" t="s">
        <v>337</v>
      </c>
      <c r="D78" s="583"/>
      <c r="E78" s="585"/>
      <c r="F78" s="584"/>
      <c r="G78" s="232"/>
      <c r="H78" s="234"/>
      <c r="I78" s="235"/>
      <c r="J78" s="232"/>
      <c r="K78" s="583"/>
      <c r="L78" s="584"/>
      <c r="M78" s="102"/>
      <c r="N78" s="102"/>
      <c r="O78" s="102"/>
      <c r="P78" s="102"/>
      <c r="Q78" s="102"/>
      <c r="R78" s="102"/>
    </row>
    <row r="79" spans="1:18" ht="15.75" customHeight="1">
      <c r="A79" s="591"/>
      <c r="B79" s="593"/>
      <c r="C79" s="236" t="s">
        <v>338</v>
      </c>
      <c r="D79" s="583"/>
      <c r="E79" s="585"/>
      <c r="F79" s="584"/>
      <c r="G79" s="232"/>
      <c r="H79" s="234"/>
      <c r="I79" s="235"/>
      <c r="J79" s="232"/>
      <c r="K79" s="583"/>
      <c r="L79" s="584"/>
      <c r="M79" s="102"/>
      <c r="N79" s="102"/>
      <c r="O79" s="102"/>
      <c r="P79" s="102"/>
      <c r="Q79" s="102"/>
      <c r="R79" s="102"/>
    </row>
    <row r="80" spans="1:18" ht="15.75" customHeight="1">
      <c r="A80" s="587"/>
      <c r="B80" s="594"/>
      <c r="C80" s="236" t="s">
        <v>339</v>
      </c>
      <c r="D80" s="583"/>
      <c r="E80" s="585"/>
      <c r="F80" s="584"/>
      <c r="G80" s="232"/>
      <c r="H80" s="234"/>
      <c r="I80" s="235"/>
      <c r="J80" s="232"/>
      <c r="K80" s="583"/>
      <c r="L80" s="584"/>
      <c r="M80" s="102"/>
      <c r="N80" s="102"/>
      <c r="O80" s="102"/>
      <c r="P80" s="102"/>
      <c r="Q80" s="102"/>
      <c r="R80" s="102"/>
    </row>
  </sheetData>
  <mergeCells count="157"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D16:F1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K24:L24"/>
    <mergeCell ref="D25:F25"/>
    <mergeCell ref="K25:L25"/>
    <mergeCell ref="D26:F26"/>
    <mergeCell ref="K26:L26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L15" sqref="L15"/>
    </sheetView>
  </sheetViews>
  <sheetFormatPr defaultColWidth="12.5703125" defaultRowHeight="15.75" customHeight="1"/>
  <cols>
    <col min="1" max="1" width="18" style="142" bestFit="1" customWidth="1"/>
    <col min="2" max="2" width="14.85546875" style="142" customWidth="1"/>
    <col min="3" max="3" width="12.85546875" style="142" customWidth="1"/>
    <col min="4" max="4" width="2.5703125" style="142" customWidth="1"/>
    <col min="5" max="5" width="7.5703125" style="142" customWidth="1"/>
    <col min="6" max="6" width="12.85546875" style="142" customWidth="1"/>
    <col min="7" max="7" width="9.42578125" style="142" customWidth="1"/>
    <col min="8" max="8" width="12.85546875" style="142" customWidth="1"/>
    <col min="9" max="9" width="9.42578125" style="142" customWidth="1"/>
    <col min="10" max="10" width="12.85546875" style="142" customWidth="1"/>
    <col min="11" max="11" width="9.42578125" style="142" customWidth="1"/>
    <col min="12" max="12" width="12.85546875" style="142" customWidth="1"/>
    <col min="13" max="13" width="9.42578125" style="142" customWidth="1"/>
    <col min="14" max="16384" width="12.5703125" style="142"/>
  </cols>
  <sheetData>
    <row r="1" spans="1:13" ht="15.75" customHeight="1">
      <c r="A1" s="600" t="s">
        <v>352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</row>
    <row r="2" spans="1:13" s="143" customFormat="1" ht="15.75" customHeight="1">
      <c r="A2" s="600"/>
      <c r="B2" s="600"/>
      <c r="C2" s="600"/>
      <c r="D2" s="600"/>
      <c r="E2" s="600"/>
      <c r="F2" s="600"/>
      <c r="G2" s="600"/>
      <c r="H2" s="600"/>
      <c r="I2" s="600"/>
      <c r="J2" s="600"/>
      <c r="K2" s="600"/>
      <c r="L2" s="600"/>
      <c r="M2" s="600"/>
    </row>
    <row r="3" spans="1:13" ht="15.75" customHeight="1">
      <c r="A3" s="601" t="s">
        <v>353</v>
      </c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1"/>
    </row>
    <row r="4" spans="1:13" s="143" customFormat="1" ht="15.75" customHeight="1">
      <c r="A4" s="601"/>
      <c r="B4" s="601"/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</row>
    <row r="5" spans="1:13" ht="15.75" customHeight="1">
      <c r="A5" s="264" t="s">
        <v>354</v>
      </c>
      <c r="B5" s="144"/>
    </row>
    <row r="6" spans="1:13" ht="15.75" customHeight="1">
      <c r="A6" s="602" t="s">
        <v>7</v>
      </c>
      <c r="B6" s="603" t="s">
        <v>355</v>
      </c>
      <c r="C6" s="603"/>
      <c r="D6" s="604"/>
      <c r="E6" s="602" t="s">
        <v>7</v>
      </c>
      <c r="F6" s="606">
        <v>1</v>
      </c>
      <c r="G6" s="606"/>
      <c r="H6" s="606">
        <v>2</v>
      </c>
      <c r="I6" s="606"/>
      <c r="J6" s="606">
        <v>3</v>
      </c>
      <c r="K6" s="606"/>
      <c r="L6" s="606">
        <v>4</v>
      </c>
      <c r="M6" s="606"/>
    </row>
    <row r="7" spans="1:13" ht="31.35" customHeight="1">
      <c r="A7" s="602"/>
      <c r="B7" s="603"/>
      <c r="C7" s="603"/>
      <c r="D7" s="605"/>
      <c r="E7" s="602"/>
      <c r="F7" s="598" t="s">
        <v>356</v>
      </c>
      <c r="G7" s="598"/>
      <c r="H7" s="598" t="s">
        <v>357</v>
      </c>
      <c r="I7" s="598"/>
      <c r="J7" s="598" t="s">
        <v>358</v>
      </c>
      <c r="K7" s="598"/>
      <c r="L7" s="598" t="s">
        <v>359</v>
      </c>
      <c r="M7" s="598"/>
    </row>
    <row r="8" spans="1:13" ht="15.75" customHeight="1">
      <c r="A8" s="602"/>
      <c r="B8" s="174" t="s">
        <v>360</v>
      </c>
      <c r="C8" s="174" t="s">
        <v>36</v>
      </c>
      <c r="D8" s="605"/>
      <c r="E8" s="602"/>
      <c r="F8" s="174" t="s">
        <v>360</v>
      </c>
      <c r="G8" s="174" t="s">
        <v>36</v>
      </c>
      <c r="H8" s="174" t="s">
        <v>360</v>
      </c>
      <c r="I8" s="174" t="s">
        <v>36</v>
      </c>
      <c r="J8" s="174" t="s">
        <v>360</v>
      </c>
      <c r="K8" s="174" t="s">
        <v>36</v>
      </c>
      <c r="L8" s="174" t="s">
        <v>360</v>
      </c>
      <c r="M8" s="174" t="s">
        <v>36</v>
      </c>
    </row>
    <row r="9" spans="1:13" ht="19.350000000000001" customHeight="1">
      <c r="A9" s="145" t="s">
        <v>361</v>
      </c>
      <c r="B9" s="146"/>
      <c r="C9" s="147" t="e">
        <f>B9/($B$5*1000)</f>
        <v>#DIV/0!</v>
      </c>
      <c r="D9" s="605"/>
      <c r="E9" s="145" t="s">
        <v>361</v>
      </c>
      <c r="F9" s="148"/>
      <c r="G9" s="149" t="str">
        <f>IFERROR(F9/$B$9,"")</f>
        <v/>
      </c>
      <c r="H9" s="148"/>
      <c r="I9" s="149" t="str">
        <f>IFERROR(H9/$B$9,"")</f>
        <v/>
      </c>
      <c r="J9" s="148"/>
      <c r="K9" s="149" t="str">
        <f t="shared" ref="K9" si="0">IFERROR(J9/$B$9,"")</f>
        <v/>
      </c>
      <c r="L9" s="148"/>
      <c r="M9" s="149" t="str">
        <f>IFERROR(L9/$B$9,"")</f>
        <v/>
      </c>
    </row>
    <row r="10" spans="1:13" ht="19.350000000000001" customHeight="1">
      <c r="A10" s="150" t="s">
        <v>362</v>
      </c>
      <c r="B10" s="151"/>
      <c r="C10" s="147" t="e">
        <f>B10/($B$5*1000)</f>
        <v>#DIV/0!</v>
      </c>
      <c r="D10" s="605"/>
      <c r="E10" s="150" t="s">
        <v>362</v>
      </c>
      <c r="F10" s="148"/>
      <c r="G10" s="149" t="str">
        <f>IFERROR(F10/$B$10,"")</f>
        <v/>
      </c>
      <c r="H10" s="148"/>
      <c r="I10" s="149" t="str">
        <f>IFERROR(H10/$B$10,"")</f>
        <v/>
      </c>
      <c r="J10" s="148"/>
      <c r="K10" s="149" t="str">
        <f>IFERROR(J10/$B$10,"")</f>
        <v/>
      </c>
      <c r="L10" s="148"/>
      <c r="M10" s="149" t="str">
        <f>IFERROR(L10/$B$10,"")</f>
        <v/>
      </c>
    </row>
    <row r="11" spans="1:13" ht="15.75" customHeight="1">
      <c r="D11" s="605"/>
      <c r="E11" s="602" t="s">
        <v>7</v>
      </c>
      <c r="F11" s="606">
        <v>5</v>
      </c>
      <c r="G11" s="606"/>
      <c r="H11" s="606">
        <v>6</v>
      </c>
      <c r="I11" s="606"/>
      <c r="J11" s="606">
        <v>7</v>
      </c>
      <c r="K11" s="606"/>
      <c r="L11" s="607">
        <v>8</v>
      </c>
      <c r="M11" s="607"/>
    </row>
    <row r="12" spans="1:13" ht="31.35" customHeight="1">
      <c r="D12" s="605"/>
      <c r="E12" s="602"/>
      <c r="F12" s="598" t="s">
        <v>363</v>
      </c>
      <c r="G12" s="598"/>
      <c r="H12" s="598" t="s">
        <v>364</v>
      </c>
      <c r="I12" s="598"/>
      <c r="J12" s="598" t="s">
        <v>365</v>
      </c>
      <c r="K12" s="598"/>
      <c r="L12" s="599" t="s">
        <v>366</v>
      </c>
      <c r="M12" s="599"/>
    </row>
    <row r="13" spans="1:13" ht="15.75" customHeight="1">
      <c r="D13" s="605"/>
      <c r="E13" s="602"/>
      <c r="F13" s="174" t="s">
        <v>360</v>
      </c>
      <c r="G13" s="174" t="s">
        <v>36</v>
      </c>
      <c r="H13" s="174"/>
      <c r="I13" s="174" t="s">
        <v>36</v>
      </c>
      <c r="J13" s="174" t="s">
        <v>360</v>
      </c>
      <c r="K13" s="174" t="s">
        <v>36</v>
      </c>
      <c r="L13" s="174" t="s">
        <v>360</v>
      </c>
      <c r="M13" s="174" t="s">
        <v>36</v>
      </c>
    </row>
    <row r="14" spans="1:13" ht="19.350000000000001" customHeight="1">
      <c r="D14" s="605"/>
      <c r="E14" s="145" t="s">
        <v>361</v>
      </c>
      <c r="F14" s="148"/>
      <c r="G14" s="149" t="str">
        <f>IFERROR(F14/$B$9,"")</f>
        <v/>
      </c>
      <c r="H14" s="148"/>
      <c r="I14" s="149" t="str">
        <f t="shared" ref="I14" si="1">IFERROR(H14/$B$9,"")</f>
        <v/>
      </c>
      <c r="J14" s="148"/>
      <c r="K14" s="149" t="str">
        <f t="shared" ref="K14" si="2">IFERROR(J14/$B$9,"")</f>
        <v/>
      </c>
      <c r="L14" s="148"/>
      <c r="M14" s="149" t="str">
        <f t="shared" ref="M14" si="3">IFERROR(L14/$B$9,"")</f>
        <v/>
      </c>
    </row>
    <row r="15" spans="1:13" ht="19.350000000000001" customHeight="1">
      <c r="D15" s="605"/>
      <c r="E15" s="150" t="s">
        <v>362</v>
      </c>
      <c r="F15" s="148"/>
      <c r="G15" s="149" t="str">
        <f>IFERROR(F15/$B$10,"")</f>
        <v/>
      </c>
      <c r="H15" s="148"/>
      <c r="I15" s="149" t="str">
        <f>IFERROR(H15/$B$10,"")</f>
        <v/>
      </c>
      <c r="J15" s="148"/>
      <c r="K15" s="149" t="str">
        <f>IFERROR(J15/$B$10,"")</f>
        <v/>
      </c>
      <c r="L15" s="148"/>
      <c r="M15" s="149" t="str">
        <f>IFERROR(L15/$B$10,"")</f>
        <v/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81"/>
  <sheetViews>
    <sheetView view="pageBreakPreview" topLeftCell="A60" zoomScale="115" zoomScaleNormal="60" zoomScaleSheetLayoutView="115" workbookViewId="0">
      <selection activeCell="B76" sqref="B76"/>
    </sheetView>
  </sheetViews>
  <sheetFormatPr defaultColWidth="12.5703125" defaultRowHeight="15.75" customHeight="1" outlineLevelRow="1"/>
  <cols>
    <col min="1" max="1" width="14.140625" style="142" customWidth="1"/>
    <col min="2" max="2" width="14.85546875" style="142" customWidth="1"/>
    <col min="3" max="3" width="12.85546875" style="142" customWidth="1"/>
    <col min="4" max="4" width="2.5703125" style="142" customWidth="1"/>
    <col min="5" max="5" width="7.5703125" style="142" customWidth="1"/>
    <col min="6" max="6" width="12.85546875" style="142" customWidth="1"/>
    <col min="7" max="7" width="9.42578125" style="142" customWidth="1"/>
    <col min="8" max="8" width="12.85546875" style="142" customWidth="1"/>
    <col min="9" max="9" width="9.42578125" style="142" customWidth="1"/>
    <col min="10" max="10" width="12.85546875" style="142" customWidth="1"/>
    <col min="11" max="11" width="9.42578125" style="142" customWidth="1"/>
    <col min="12" max="12" width="12.85546875" style="142" customWidth="1"/>
    <col min="13" max="13" width="9.42578125" style="142" customWidth="1"/>
    <col min="14" max="16384" width="12.5703125" style="142"/>
  </cols>
  <sheetData>
    <row r="1" spans="1:13" ht="15.75" customHeight="1">
      <c r="A1" s="600" t="s">
        <v>352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</row>
    <row r="2" spans="1:13" s="143" customFormat="1" ht="15.75" customHeight="1" collapsed="1">
      <c r="A2" s="600"/>
      <c r="B2" s="600"/>
      <c r="C2" s="600"/>
      <c r="D2" s="600"/>
      <c r="E2" s="600"/>
      <c r="F2" s="600"/>
      <c r="G2" s="600"/>
      <c r="H2" s="600"/>
      <c r="I2" s="600"/>
      <c r="J2" s="600"/>
      <c r="K2" s="600"/>
      <c r="L2" s="600"/>
      <c r="M2" s="600"/>
    </row>
    <row r="3" spans="1:13" ht="15.75" hidden="1" customHeight="1" outlineLevel="1">
      <c r="A3" s="601" t="s">
        <v>353</v>
      </c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1"/>
    </row>
    <row r="4" spans="1:13" s="143" customFormat="1" ht="15.75" hidden="1" customHeight="1" outlineLevel="1">
      <c r="A4" s="601"/>
      <c r="B4" s="601"/>
      <c r="C4" s="601"/>
      <c r="D4" s="601"/>
      <c r="E4" s="601"/>
      <c r="F4" s="601"/>
      <c r="G4" s="601"/>
      <c r="H4" s="601"/>
      <c r="I4" s="601"/>
      <c r="J4" s="601"/>
      <c r="K4" s="601"/>
      <c r="L4" s="601"/>
      <c r="M4" s="601"/>
    </row>
    <row r="5" spans="1:13" ht="15.75" hidden="1" customHeight="1" outlineLevel="1">
      <c r="A5" s="264" t="s">
        <v>354</v>
      </c>
      <c r="B5" s="265">
        <v>27983</v>
      </c>
    </row>
    <row r="6" spans="1:13" ht="15.75" hidden="1" customHeight="1" outlineLevel="1">
      <c r="A6" s="608" t="s">
        <v>7</v>
      </c>
      <c r="B6" s="603" t="s">
        <v>355</v>
      </c>
      <c r="C6" s="603"/>
      <c r="D6" s="604"/>
      <c r="E6" s="602" t="s">
        <v>7</v>
      </c>
      <c r="F6" s="606">
        <v>1</v>
      </c>
      <c r="G6" s="606"/>
      <c r="H6" s="606">
        <v>2</v>
      </c>
      <c r="I6" s="606"/>
      <c r="J6" s="606">
        <v>3</v>
      </c>
      <c r="K6" s="606"/>
      <c r="L6" s="606">
        <v>4</v>
      </c>
      <c r="M6" s="606"/>
    </row>
    <row r="7" spans="1:13" ht="31.35" hidden="1" customHeight="1" outlineLevel="1">
      <c r="A7" s="608"/>
      <c r="B7" s="603"/>
      <c r="C7" s="603"/>
      <c r="D7" s="605"/>
      <c r="E7" s="602"/>
      <c r="F7" s="598" t="s">
        <v>356</v>
      </c>
      <c r="G7" s="598"/>
      <c r="H7" s="598" t="s">
        <v>357</v>
      </c>
      <c r="I7" s="598"/>
      <c r="J7" s="598" t="s">
        <v>358</v>
      </c>
      <c r="K7" s="598"/>
      <c r="L7" s="598" t="s">
        <v>359</v>
      </c>
      <c r="M7" s="598"/>
    </row>
    <row r="8" spans="1:13" ht="15.75" hidden="1" customHeight="1" outlineLevel="1">
      <c r="A8" s="608"/>
      <c r="B8" s="174" t="s">
        <v>360</v>
      </c>
      <c r="C8" s="174" t="s">
        <v>36</v>
      </c>
      <c r="D8" s="605"/>
      <c r="E8" s="602"/>
      <c r="F8" s="174" t="s">
        <v>360</v>
      </c>
      <c r="G8" s="174" t="s">
        <v>36</v>
      </c>
      <c r="H8" s="174" t="s">
        <v>360</v>
      </c>
      <c r="I8" s="174" t="s">
        <v>36</v>
      </c>
      <c r="J8" s="174" t="s">
        <v>360</v>
      </c>
      <c r="K8" s="174" t="s">
        <v>36</v>
      </c>
      <c r="L8" s="174" t="s">
        <v>360</v>
      </c>
      <c r="M8" s="174" t="s">
        <v>36</v>
      </c>
    </row>
    <row r="9" spans="1:13" ht="19.350000000000001" hidden="1" customHeight="1" outlineLevel="1">
      <c r="A9" s="266" t="s">
        <v>361</v>
      </c>
      <c r="B9" s="146">
        <f>日別報廢率總表!M4</f>
        <v>67749.35609999999</v>
      </c>
      <c r="C9" s="284">
        <f>B9/($B$5*1000)</f>
        <v>2.4210898080977731E-3</v>
      </c>
      <c r="D9" s="605"/>
      <c r="E9" s="145" t="s">
        <v>361</v>
      </c>
      <c r="F9" s="148">
        <v>7959.4408999999996</v>
      </c>
      <c r="G9" s="149">
        <v>0.11748363908066722</v>
      </c>
      <c r="H9" s="148">
        <v>2738.7694000000001</v>
      </c>
      <c r="I9" s="149">
        <v>4.0425024792228252E-2</v>
      </c>
      <c r="J9" s="148">
        <v>10189.350000000002</v>
      </c>
      <c r="K9" s="149">
        <v>0.15039773935209405</v>
      </c>
      <c r="L9" s="148">
        <v>0</v>
      </c>
      <c r="M9" s="149">
        <v>0</v>
      </c>
    </row>
    <row r="10" spans="1:13" ht="19.350000000000001" hidden="1" customHeight="1" outlineLevel="1">
      <c r="A10" s="267" t="s">
        <v>362</v>
      </c>
      <c r="B10" s="151">
        <f>日別報廢率總表!N4</f>
        <v>240394.19579999999</v>
      </c>
      <c r="C10" s="147">
        <f>B10/($B$5*1000)</f>
        <v>8.5907227888360783E-3</v>
      </c>
      <c r="D10" s="605"/>
      <c r="E10" s="150" t="s">
        <v>362</v>
      </c>
      <c r="F10" s="148">
        <v>0</v>
      </c>
      <c r="G10" s="149">
        <v>0</v>
      </c>
      <c r="H10" s="148">
        <v>0</v>
      </c>
      <c r="I10" s="149">
        <v>0</v>
      </c>
      <c r="J10" s="148">
        <v>0</v>
      </c>
      <c r="K10" s="149">
        <v>0</v>
      </c>
      <c r="L10" s="148">
        <v>41157.606000000036</v>
      </c>
      <c r="M10" s="149">
        <v>0.17120881751338873</v>
      </c>
    </row>
    <row r="11" spans="1:13" ht="15.75" hidden="1" customHeight="1" outlineLevel="1">
      <c r="A11" s="263" t="s">
        <v>367</v>
      </c>
      <c r="B11" s="142" t="s">
        <v>368</v>
      </c>
      <c r="C11" s="262"/>
      <c r="D11" s="605"/>
      <c r="E11" s="602" t="s">
        <v>7</v>
      </c>
      <c r="F11" s="606">
        <v>5</v>
      </c>
      <c r="G11" s="606"/>
      <c r="H11" s="606">
        <v>6</v>
      </c>
      <c r="I11" s="606"/>
      <c r="J11" s="606">
        <v>7</v>
      </c>
      <c r="K11" s="606"/>
      <c r="L11" s="607">
        <v>8</v>
      </c>
      <c r="M11" s="607"/>
    </row>
    <row r="12" spans="1:13" ht="31.35" hidden="1" customHeight="1" outlineLevel="1">
      <c r="A12" s="142" t="s">
        <v>369</v>
      </c>
      <c r="B12" s="142" t="s">
        <v>368</v>
      </c>
      <c r="C12" s="262"/>
      <c r="D12" s="605"/>
      <c r="E12" s="602"/>
      <c r="F12" s="598" t="s">
        <v>363</v>
      </c>
      <c r="G12" s="598"/>
      <c r="H12" s="598" t="s">
        <v>364</v>
      </c>
      <c r="I12" s="598"/>
      <c r="J12" s="598" t="s">
        <v>365</v>
      </c>
      <c r="K12" s="598"/>
      <c r="L12" s="599" t="s">
        <v>366</v>
      </c>
      <c r="M12" s="599"/>
    </row>
    <row r="13" spans="1:13" ht="15.75" hidden="1" customHeight="1" outlineLevel="1">
      <c r="D13" s="605"/>
      <c r="E13" s="602"/>
      <c r="F13" s="174" t="s">
        <v>360</v>
      </c>
      <c r="G13" s="174" t="s">
        <v>36</v>
      </c>
      <c r="H13" s="174" t="s">
        <v>360</v>
      </c>
      <c r="I13" s="174" t="s">
        <v>36</v>
      </c>
      <c r="J13" s="174" t="s">
        <v>360</v>
      </c>
      <c r="K13" s="174" t="s">
        <v>36</v>
      </c>
      <c r="L13" s="174" t="s">
        <v>360</v>
      </c>
      <c r="M13" s="174" t="s">
        <v>36</v>
      </c>
    </row>
    <row r="14" spans="1:13" ht="19.350000000000001" hidden="1" customHeight="1" outlineLevel="1">
      <c r="D14" s="605"/>
      <c r="E14" s="145" t="s">
        <v>361</v>
      </c>
      <c r="F14" s="148">
        <v>377.28000000000003</v>
      </c>
      <c r="G14" s="149">
        <v>5.5687614129221238E-3</v>
      </c>
      <c r="H14" s="148">
        <v>377.28000000000003</v>
      </c>
      <c r="I14" s="149">
        <v>5.5687614129221238E-3</v>
      </c>
      <c r="J14" s="148">
        <v>1785.5523000000001</v>
      </c>
      <c r="K14" s="149">
        <v>2.6355265980158891E-2</v>
      </c>
      <c r="L14" s="148">
        <v>0</v>
      </c>
      <c r="M14" s="149">
        <v>0</v>
      </c>
    </row>
    <row r="15" spans="1:13" ht="19.350000000000001" hidden="1" customHeight="1" outlineLevel="1">
      <c r="D15" s="605"/>
      <c r="E15" s="150" t="s">
        <v>362</v>
      </c>
      <c r="F15" s="148">
        <v>9563.5657000000065</v>
      </c>
      <c r="G15" s="149">
        <v>3.978284778537905E-2</v>
      </c>
      <c r="H15" s="148">
        <v>0</v>
      </c>
      <c r="I15" s="149">
        <v>0</v>
      </c>
      <c r="J15" s="148">
        <v>16307.938999999984</v>
      </c>
      <c r="K15" s="149">
        <v>6.7838322575673377E-2</v>
      </c>
      <c r="L15" s="148">
        <v>0</v>
      </c>
      <c r="M15" s="149">
        <v>0</v>
      </c>
    </row>
    <row r="16" spans="1:13" ht="15.75" hidden="1" customHeight="1" outlineLevel="1">
      <c r="A16" s="264" t="s">
        <v>354</v>
      </c>
      <c r="B16" s="265">
        <v>53787.02175</v>
      </c>
    </row>
    <row r="17" spans="1:13" ht="15.75" hidden="1" customHeight="1" outlineLevel="1">
      <c r="A17" s="608" t="s">
        <v>7</v>
      </c>
      <c r="B17" s="603" t="s">
        <v>355</v>
      </c>
      <c r="C17" s="603"/>
      <c r="D17" s="604"/>
      <c r="E17" s="602" t="s">
        <v>7</v>
      </c>
      <c r="F17" s="606">
        <v>1</v>
      </c>
      <c r="G17" s="606"/>
      <c r="H17" s="606">
        <v>2</v>
      </c>
      <c r="I17" s="606"/>
      <c r="J17" s="606">
        <v>3</v>
      </c>
      <c r="K17" s="606"/>
      <c r="L17" s="606">
        <v>4</v>
      </c>
      <c r="M17" s="606"/>
    </row>
    <row r="18" spans="1:13" ht="31.35" hidden="1" customHeight="1" outlineLevel="1">
      <c r="A18" s="608"/>
      <c r="B18" s="603"/>
      <c r="C18" s="603"/>
      <c r="D18" s="605"/>
      <c r="E18" s="602"/>
      <c r="F18" s="598" t="s">
        <v>356</v>
      </c>
      <c r="G18" s="598"/>
      <c r="H18" s="598" t="s">
        <v>357</v>
      </c>
      <c r="I18" s="598"/>
      <c r="J18" s="598" t="s">
        <v>358</v>
      </c>
      <c r="K18" s="598"/>
      <c r="L18" s="598" t="s">
        <v>359</v>
      </c>
      <c r="M18" s="598"/>
    </row>
    <row r="19" spans="1:13" ht="15.75" hidden="1" customHeight="1" outlineLevel="1">
      <c r="A19" s="608"/>
      <c r="B19" s="174" t="s">
        <v>360</v>
      </c>
      <c r="C19" s="174" t="s">
        <v>36</v>
      </c>
      <c r="D19" s="605"/>
      <c r="E19" s="602"/>
      <c r="F19" s="174" t="s">
        <v>360</v>
      </c>
      <c r="G19" s="174" t="s">
        <v>36</v>
      </c>
      <c r="H19" s="174" t="s">
        <v>360</v>
      </c>
      <c r="I19" s="174" t="s">
        <v>36</v>
      </c>
      <c r="J19" s="174" t="s">
        <v>360</v>
      </c>
      <c r="K19" s="174" t="s">
        <v>36</v>
      </c>
      <c r="L19" s="174" t="s">
        <v>360</v>
      </c>
      <c r="M19" s="174" t="s">
        <v>36</v>
      </c>
    </row>
    <row r="20" spans="1:13" ht="19.350000000000001" hidden="1" customHeight="1" outlineLevel="1">
      <c r="A20" s="266" t="s">
        <v>361</v>
      </c>
      <c r="B20" s="146">
        <f>日別報廢率總表!M8</f>
        <v>130255.58069999996</v>
      </c>
      <c r="C20" s="284">
        <f>B20/($B$16*1000)</f>
        <v>2.4216916360497308E-3</v>
      </c>
      <c r="D20" s="605"/>
      <c r="E20" s="145" t="s">
        <v>361</v>
      </c>
      <c r="F20" s="148">
        <v>10942.358999999999</v>
      </c>
      <c r="G20" s="149">
        <v>8.4006834418880308E-2</v>
      </c>
      <c r="H20" s="148">
        <v>0</v>
      </c>
      <c r="I20" s="149">
        <v>0</v>
      </c>
      <c r="J20" s="148">
        <v>4944.54</v>
      </c>
      <c r="K20" s="149">
        <v>3.7960292936608138E-2</v>
      </c>
      <c r="L20" s="148">
        <v>11326.9643</v>
      </c>
      <c r="M20" s="149">
        <v>8.6959531707803461E-2</v>
      </c>
    </row>
    <row r="21" spans="1:13" ht="19.350000000000001" hidden="1" customHeight="1" outlineLevel="1">
      <c r="A21" s="267" t="s">
        <v>362</v>
      </c>
      <c r="B21" s="151">
        <f>日別報廢率總表!N8</f>
        <v>457192.35629999987</v>
      </c>
      <c r="C21" s="147">
        <f>B21/($B$16*1000)</f>
        <v>8.5000496667209484E-3</v>
      </c>
      <c r="D21" s="605"/>
      <c r="E21" s="150" t="s">
        <v>362</v>
      </c>
      <c r="F21" s="148">
        <v>0</v>
      </c>
      <c r="G21" s="149">
        <v>0</v>
      </c>
      <c r="H21" s="148">
        <v>0</v>
      </c>
      <c r="I21" s="149">
        <v>0</v>
      </c>
      <c r="J21" s="148">
        <v>0</v>
      </c>
      <c r="K21" s="149">
        <v>0</v>
      </c>
      <c r="L21" s="148">
        <v>92806.349500000011</v>
      </c>
      <c r="M21" s="149">
        <v>0.20299190968779554</v>
      </c>
    </row>
    <row r="22" spans="1:13" ht="15.75" hidden="1" customHeight="1" outlineLevel="1">
      <c r="A22" s="263" t="s">
        <v>367</v>
      </c>
      <c r="B22" s="142" t="s">
        <v>370</v>
      </c>
      <c r="C22" s="262"/>
      <c r="D22" s="605"/>
      <c r="E22" s="602" t="s">
        <v>7</v>
      </c>
      <c r="F22" s="606">
        <v>5</v>
      </c>
      <c r="G22" s="606"/>
      <c r="H22" s="606">
        <v>6</v>
      </c>
      <c r="I22" s="606"/>
      <c r="J22" s="606">
        <v>7</v>
      </c>
      <c r="K22" s="606"/>
      <c r="L22" s="607">
        <v>8</v>
      </c>
      <c r="M22" s="607"/>
    </row>
    <row r="23" spans="1:13" ht="31.35" hidden="1" customHeight="1" outlineLevel="1">
      <c r="A23" s="142" t="s">
        <v>369</v>
      </c>
      <c r="B23" s="142" t="s">
        <v>370</v>
      </c>
      <c r="C23" s="262"/>
      <c r="D23" s="605"/>
      <c r="E23" s="602"/>
      <c r="F23" s="598" t="s">
        <v>363</v>
      </c>
      <c r="G23" s="598"/>
      <c r="H23" s="598" t="s">
        <v>364</v>
      </c>
      <c r="I23" s="598"/>
      <c r="J23" s="598" t="s">
        <v>365</v>
      </c>
      <c r="K23" s="598"/>
      <c r="L23" s="599" t="s">
        <v>366</v>
      </c>
      <c r="M23" s="599"/>
    </row>
    <row r="24" spans="1:13" ht="15.75" hidden="1" customHeight="1" outlineLevel="1">
      <c r="D24" s="605"/>
      <c r="E24" s="602"/>
      <c r="F24" s="174" t="s">
        <v>360</v>
      </c>
      <c r="G24" s="174" t="s">
        <v>36</v>
      </c>
      <c r="H24" s="174" t="s">
        <v>360</v>
      </c>
      <c r="I24" s="174" t="s">
        <v>36</v>
      </c>
      <c r="J24" s="174" t="s">
        <v>360</v>
      </c>
      <c r="K24" s="174" t="s">
        <v>36</v>
      </c>
      <c r="L24" s="174" t="s">
        <v>360</v>
      </c>
      <c r="M24" s="174" t="s">
        <v>36</v>
      </c>
    </row>
    <row r="25" spans="1:13" ht="19.350000000000001" hidden="1" customHeight="1" outlineLevel="1">
      <c r="D25" s="605"/>
      <c r="E25" s="145" t="s">
        <v>361</v>
      </c>
      <c r="F25" s="148">
        <v>1275.2695000000001</v>
      </c>
      <c r="G25" s="149">
        <v>9.7905171751309118E-3</v>
      </c>
      <c r="H25" s="148">
        <v>7261.4999999999991</v>
      </c>
      <c r="I25" s="149">
        <v>5.5748091260092947E-2</v>
      </c>
      <c r="J25" s="148">
        <v>3086.1045000000004</v>
      </c>
      <c r="K25" s="149">
        <v>2.369268543746933E-2</v>
      </c>
      <c r="L25" s="148">
        <v>0</v>
      </c>
      <c r="M25" s="149">
        <v>0</v>
      </c>
    </row>
    <row r="26" spans="1:13" ht="19.350000000000001" hidden="1" customHeight="1" outlineLevel="1">
      <c r="D26" s="605"/>
      <c r="E26" s="150" t="s">
        <v>362</v>
      </c>
      <c r="F26" s="148">
        <v>18419.90419999999</v>
      </c>
      <c r="G26" s="149">
        <v>4.0289177949233347E-2</v>
      </c>
      <c r="H26" s="148">
        <v>0</v>
      </c>
      <c r="I26" s="149">
        <v>0</v>
      </c>
      <c r="J26" s="148">
        <v>33414.308499999926</v>
      </c>
      <c r="K26" s="149">
        <v>7.3085886147392559E-2</v>
      </c>
      <c r="L26" s="148">
        <v>0</v>
      </c>
      <c r="M26" s="149">
        <v>0</v>
      </c>
    </row>
    <row r="27" spans="1:13" ht="15.75" hidden="1" customHeight="1" outlineLevel="1">
      <c r="A27" s="264" t="s">
        <v>354</v>
      </c>
      <c r="B27" s="265">
        <f>52217932/1000</f>
        <v>52217.932000000001</v>
      </c>
    </row>
    <row r="28" spans="1:13" ht="15.75" hidden="1" customHeight="1" outlineLevel="1">
      <c r="A28" s="608" t="s">
        <v>7</v>
      </c>
      <c r="B28" s="603" t="s">
        <v>355</v>
      </c>
      <c r="C28" s="603"/>
      <c r="D28" s="604"/>
      <c r="E28" s="602" t="s">
        <v>7</v>
      </c>
      <c r="F28" s="606">
        <v>1</v>
      </c>
      <c r="G28" s="606"/>
      <c r="H28" s="606">
        <v>2</v>
      </c>
      <c r="I28" s="606"/>
      <c r="J28" s="606">
        <v>3</v>
      </c>
      <c r="K28" s="606"/>
      <c r="L28" s="606">
        <v>4</v>
      </c>
      <c r="M28" s="606"/>
    </row>
    <row r="29" spans="1:13" ht="31.35" hidden="1" customHeight="1" outlineLevel="1">
      <c r="A29" s="608"/>
      <c r="B29" s="603"/>
      <c r="C29" s="603"/>
      <c r="D29" s="605"/>
      <c r="E29" s="602"/>
      <c r="F29" s="598" t="s">
        <v>356</v>
      </c>
      <c r="G29" s="598"/>
      <c r="H29" s="598" t="s">
        <v>357</v>
      </c>
      <c r="I29" s="598"/>
      <c r="J29" s="598" t="s">
        <v>358</v>
      </c>
      <c r="K29" s="598"/>
      <c r="L29" s="598" t="s">
        <v>359</v>
      </c>
      <c r="M29" s="598"/>
    </row>
    <row r="30" spans="1:13" ht="15.75" hidden="1" customHeight="1" outlineLevel="1">
      <c r="A30" s="608"/>
      <c r="B30" s="174" t="s">
        <v>360</v>
      </c>
      <c r="C30" s="174" t="s">
        <v>36</v>
      </c>
      <c r="D30" s="605"/>
      <c r="E30" s="602"/>
      <c r="F30" s="174" t="s">
        <v>360</v>
      </c>
      <c r="G30" s="174" t="s">
        <v>36</v>
      </c>
      <c r="H30" s="174" t="s">
        <v>360</v>
      </c>
      <c r="I30" s="174" t="s">
        <v>36</v>
      </c>
      <c r="J30" s="174" t="s">
        <v>360</v>
      </c>
      <c r="K30" s="174" t="s">
        <v>36</v>
      </c>
      <c r="L30" s="174" t="s">
        <v>360</v>
      </c>
      <c r="M30" s="174" t="s">
        <v>36</v>
      </c>
    </row>
    <row r="31" spans="1:13" ht="19.350000000000001" hidden="1" customHeight="1" outlineLevel="1">
      <c r="A31" s="266" t="s">
        <v>361</v>
      </c>
      <c r="B31" s="146">
        <f>日別報廢率總表!M15</f>
        <v>126316.30829999995</v>
      </c>
      <c r="C31" s="284">
        <f>B31/($B$27*1000)</f>
        <v>2.4190216552428759E-3</v>
      </c>
      <c r="D31" s="605"/>
      <c r="E31" s="145" t="s">
        <v>361</v>
      </c>
      <c r="F31" s="148">
        <v>12979.589699999999</v>
      </c>
      <c r="G31" s="149">
        <v>9.9647090974889815E-2</v>
      </c>
      <c r="H31" s="148">
        <v>0</v>
      </c>
      <c r="I31" s="149">
        <v>0</v>
      </c>
      <c r="J31" s="148">
        <v>4026.3199999999997</v>
      </c>
      <c r="K31" s="149">
        <v>3.0910921270032008E-2</v>
      </c>
      <c r="L31" s="148">
        <v>9605.138399999998</v>
      </c>
      <c r="M31" s="149">
        <v>7.374070537616513E-2</v>
      </c>
    </row>
    <row r="32" spans="1:13" ht="19.350000000000001" hidden="1" customHeight="1" outlineLevel="1">
      <c r="A32" s="267" t="s">
        <v>362</v>
      </c>
      <c r="B32" s="151">
        <f>日別報廢率總表!N15</f>
        <v>426061.61494600005</v>
      </c>
      <c r="C32" s="147">
        <f>B32/($B$27*1000)</f>
        <v>8.1592969814660611E-3</v>
      </c>
      <c r="D32" s="605"/>
      <c r="E32" s="150" t="s">
        <v>362</v>
      </c>
      <c r="F32" s="148">
        <v>0</v>
      </c>
      <c r="G32" s="149">
        <v>0</v>
      </c>
      <c r="H32" s="148">
        <v>0</v>
      </c>
      <c r="I32" s="149">
        <v>0</v>
      </c>
      <c r="J32" s="148">
        <v>0</v>
      </c>
      <c r="K32" s="149">
        <v>0</v>
      </c>
      <c r="L32" s="148">
        <v>70891.811499999982</v>
      </c>
      <c r="M32" s="149">
        <v>0.15505904795460379</v>
      </c>
    </row>
    <row r="33" spans="1:13" ht="15.75" hidden="1" customHeight="1" outlineLevel="1">
      <c r="A33" s="263" t="s">
        <v>367</v>
      </c>
      <c r="B33" s="142" t="s">
        <v>371</v>
      </c>
      <c r="C33" s="262"/>
      <c r="D33" s="605"/>
      <c r="E33" s="602" t="s">
        <v>7</v>
      </c>
      <c r="F33" s="606">
        <v>5</v>
      </c>
      <c r="G33" s="606"/>
      <c r="H33" s="606">
        <v>6</v>
      </c>
      <c r="I33" s="606"/>
      <c r="J33" s="606">
        <v>7</v>
      </c>
      <c r="K33" s="606"/>
      <c r="L33" s="607">
        <v>8</v>
      </c>
      <c r="M33" s="607"/>
    </row>
    <row r="34" spans="1:13" ht="31.35" hidden="1" customHeight="1" outlineLevel="1">
      <c r="A34" s="142" t="s">
        <v>369</v>
      </c>
      <c r="B34" s="142" t="s">
        <v>372</v>
      </c>
      <c r="C34" s="262"/>
      <c r="D34" s="605"/>
      <c r="E34" s="602"/>
      <c r="F34" s="598" t="s">
        <v>363</v>
      </c>
      <c r="G34" s="598"/>
      <c r="H34" s="598" t="s">
        <v>364</v>
      </c>
      <c r="I34" s="598"/>
      <c r="J34" s="598" t="s">
        <v>365</v>
      </c>
      <c r="K34" s="598"/>
      <c r="L34" s="599" t="s">
        <v>366</v>
      </c>
      <c r="M34" s="599"/>
    </row>
    <row r="35" spans="1:13" ht="15.75" hidden="1" customHeight="1" outlineLevel="1">
      <c r="D35" s="605"/>
      <c r="E35" s="602"/>
      <c r="F35" s="174" t="s">
        <v>360</v>
      </c>
      <c r="G35" s="174" t="s">
        <v>36</v>
      </c>
      <c r="H35" s="174" t="s">
        <v>360</v>
      </c>
      <c r="I35" s="174" t="s">
        <v>36</v>
      </c>
      <c r="J35" s="174" t="s">
        <v>360</v>
      </c>
      <c r="K35" s="174" t="s">
        <v>36</v>
      </c>
      <c r="L35" s="174" t="s">
        <v>360</v>
      </c>
      <c r="M35" s="174" t="s">
        <v>36</v>
      </c>
    </row>
    <row r="36" spans="1:13" ht="19.350000000000001" hidden="1" customHeight="1" outlineLevel="1">
      <c r="D36" s="605"/>
      <c r="E36" s="145" t="s">
        <v>361</v>
      </c>
      <c r="F36" s="148">
        <v>4548.6032999999998</v>
      </c>
      <c r="G36" s="149">
        <v>3.4920602062157947E-2</v>
      </c>
      <c r="H36" s="148">
        <v>6210.9</v>
      </c>
      <c r="I36" s="149">
        <v>4.7682409971398651E-2</v>
      </c>
      <c r="J36" s="148">
        <v>4234.5229999999992</v>
      </c>
      <c r="K36" s="149">
        <v>3.2509340308057917E-2</v>
      </c>
      <c r="L36" s="148">
        <v>0</v>
      </c>
      <c r="M36" s="149">
        <v>0</v>
      </c>
    </row>
    <row r="37" spans="1:13" ht="19.350000000000001" hidden="1" customHeight="1" outlineLevel="1">
      <c r="D37" s="605"/>
      <c r="E37" s="150" t="s">
        <v>362</v>
      </c>
      <c r="F37" s="148">
        <v>14641.273300000017</v>
      </c>
      <c r="G37" s="149">
        <v>3.2024317769636386E-2</v>
      </c>
      <c r="H37" s="148">
        <v>0</v>
      </c>
      <c r="I37" s="149">
        <v>0</v>
      </c>
      <c r="J37" s="148">
        <v>33212.001599999989</v>
      </c>
      <c r="K37" s="149">
        <v>7.264338771711E-2</v>
      </c>
      <c r="L37" s="148">
        <v>0</v>
      </c>
      <c r="M37" s="149">
        <v>0</v>
      </c>
    </row>
    <row r="38" spans="1:13" ht="15.75" hidden="1" customHeight="1" outlineLevel="1">
      <c r="A38" s="264" t="s">
        <v>354</v>
      </c>
      <c r="B38" s="265">
        <v>50567.324339999999</v>
      </c>
    </row>
    <row r="39" spans="1:13" ht="15.75" hidden="1" customHeight="1" outlineLevel="1">
      <c r="A39" s="608" t="s">
        <v>7</v>
      </c>
      <c r="B39" s="603" t="s">
        <v>355</v>
      </c>
      <c r="C39" s="603"/>
      <c r="D39" s="604"/>
      <c r="E39" s="602" t="s">
        <v>7</v>
      </c>
      <c r="F39" s="606">
        <v>1</v>
      </c>
      <c r="G39" s="606"/>
      <c r="H39" s="606">
        <v>2</v>
      </c>
      <c r="I39" s="606"/>
      <c r="J39" s="606">
        <v>3</v>
      </c>
      <c r="K39" s="606"/>
      <c r="L39" s="606">
        <v>4</v>
      </c>
      <c r="M39" s="606"/>
    </row>
    <row r="40" spans="1:13" ht="31.35" hidden="1" customHeight="1" outlineLevel="1">
      <c r="A40" s="608"/>
      <c r="B40" s="603"/>
      <c r="C40" s="603"/>
      <c r="D40" s="605"/>
      <c r="E40" s="602"/>
      <c r="F40" s="598" t="s">
        <v>356</v>
      </c>
      <c r="G40" s="598"/>
      <c r="H40" s="598" t="s">
        <v>357</v>
      </c>
      <c r="I40" s="598"/>
      <c r="J40" s="598" t="s">
        <v>358</v>
      </c>
      <c r="K40" s="598"/>
      <c r="L40" s="598" t="s">
        <v>359</v>
      </c>
      <c r="M40" s="598"/>
    </row>
    <row r="41" spans="1:13" ht="15.75" hidden="1" customHeight="1" outlineLevel="1">
      <c r="A41" s="608"/>
      <c r="B41" s="174" t="s">
        <v>360</v>
      </c>
      <c r="C41" s="174" t="s">
        <v>36</v>
      </c>
      <c r="D41" s="605"/>
      <c r="E41" s="602"/>
      <c r="F41" s="174" t="s">
        <v>360</v>
      </c>
      <c r="G41" s="174" t="s">
        <v>36</v>
      </c>
      <c r="H41" s="174" t="s">
        <v>360</v>
      </c>
      <c r="I41" s="174" t="s">
        <v>36</v>
      </c>
      <c r="J41" s="174" t="s">
        <v>360</v>
      </c>
      <c r="K41" s="174" t="s">
        <v>36</v>
      </c>
      <c r="L41" s="174" t="s">
        <v>360</v>
      </c>
      <c r="M41" s="174" t="s">
        <v>36</v>
      </c>
    </row>
    <row r="42" spans="1:13" ht="19.350000000000001" hidden="1" customHeight="1" outlineLevel="1">
      <c r="A42" s="266" t="s">
        <v>361</v>
      </c>
      <c r="B42" s="146">
        <f>日別報廢率總表!M22</f>
        <v>122110.53899999993</v>
      </c>
      <c r="C42" s="284">
        <f>B42/($B$27*1000)</f>
        <v>2.3384790305368648E-3</v>
      </c>
      <c r="D42" s="605"/>
      <c r="E42" s="145" t="s">
        <v>361</v>
      </c>
      <c r="F42" s="148">
        <v>10033.9656</v>
      </c>
      <c r="G42" s="149">
        <v>7.7032903665831209E-2</v>
      </c>
      <c r="H42" s="148">
        <v>0</v>
      </c>
      <c r="I42" s="149">
        <v>0</v>
      </c>
      <c r="J42" s="148">
        <v>4454.2</v>
      </c>
      <c r="K42" s="149">
        <v>3.41958477023626E-2</v>
      </c>
      <c r="L42" s="148">
        <v>7429.704099999999</v>
      </c>
      <c r="M42" s="149">
        <v>5.7039430173144216E-2</v>
      </c>
    </row>
    <row r="43" spans="1:13" ht="19.350000000000001" hidden="1" customHeight="1" outlineLevel="1">
      <c r="A43" s="267" t="s">
        <v>362</v>
      </c>
      <c r="B43" s="151">
        <f>日別報廢率總表!N22</f>
        <v>400474.58730000001</v>
      </c>
      <c r="C43" s="147">
        <f>B43/($B$27*1000)</f>
        <v>7.6692923668444015E-3</v>
      </c>
      <c r="D43" s="605"/>
      <c r="E43" s="150" t="s">
        <v>362</v>
      </c>
      <c r="F43" s="148">
        <v>0</v>
      </c>
      <c r="G43" s="149">
        <v>0</v>
      </c>
      <c r="H43" s="148">
        <v>0</v>
      </c>
      <c r="I43" s="149">
        <v>0</v>
      </c>
      <c r="J43" s="148">
        <v>0</v>
      </c>
      <c r="K43" s="149">
        <v>0</v>
      </c>
      <c r="L43" s="148">
        <v>69445.011000000057</v>
      </c>
      <c r="M43" s="149">
        <v>0.15189451451465588</v>
      </c>
    </row>
    <row r="44" spans="1:13" ht="15.75" hidden="1" customHeight="1" outlineLevel="1">
      <c r="A44" s="263" t="s">
        <v>367</v>
      </c>
      <c r="B44" s="142" t="s">
        <v>373</v>
      </c>
      <c r="C44" s="262"/>
      <c r="D44" s="605"/>
      <c r="E44" s="602" t="s">
        <v>7</v>
      </c>
      <c r="F44" s="606">
        <v>5</v>
      </c>
      <c r="G44" s="606"/>
      <c r="H44" s="606">
        <v>6</v>
      </c>
      <c r="I44" s="606"/>
      <c r="J44" s="606">
        <v>7</v>
      </c>
      <c r="K44" s="606"/>
      <c r="L44" s="607">
        <v>8</v>
      </c>
      <c r="M44" s="607"/>
    </row>
    <row r="45" spans="1:13" ht="31.35" hidden="1" customHeight="1" outlineLevel="1">
      <c r="A45" s="142" t="s">
        <v>369</v>
      </c>
      <c r="B45" s="142" t="s">
        <v>373</v>
      </c>
      <c r="C45" s="262"/>
      <c r="D45" s="605"/>
      <c r="E45" s="602"/>
      <c r="F45" s="598" t="s">
        <v>363</v>
      </c>
      <c r="G45" s="598"/>
      <c r="H45" s="598" t="s">
        <v>364</v>
      </c>
      <c r="I45" s="598"/>
      <c r="J45" s="598" t="s">
        <v>365</v>
      </c>
      <c r="K45" s="598"/>
      <c r="L45" s="599" t="s">
        <v>366</v>
      </c>
      <c r="M45" s="599"/>
    </row>
    <row r="46" spans="1:13" ht="15.75" hidden="1" customHeight="1" outlineLevel="1">
      <c r="D46" s="605"/>
      <c r="E46" s="602"/>
      <c r="F46" s="174" t="s">
        <v>360</v>
      </c>
      <c r="G46" s="174" t="s">
        <v>36</v>
      </c>
      <c r="H46" s="174" t="s">
        <v>360</v>
      </c>
      <c r="I46" s="174" t="s">
        <v>36</v>
      </c>
      <c r="J46" s="174" t="s">
        <v>360</v>
      </c>
      <c r="K46" s="174" t="s">
        <v>36</v>
      </c>
      <c r="L46" s="174" t="s">
        <v>360</v>
      </c>
      <c r="M46" s="174" t="s">
        <v>36</v>
      </c>
    </row>
    <row r="47" spans="1:13" ht="19.350000000000001" hidden="1" customHeight="1" outlineLevel="1">
      <c r="D47" s="605"/>
      <c r="E47" s="145" t="s">
        <v>361</v>
      </c>
      <c r="F47" s="148">
        <v>3152.1878000000006</v>
      </c>
      <c r="G47" s="149">
        <v>2.4200021089768185E-2</v>
      </c>
      <c r="H47" s="148">
        <v>7369.65</v>
      </c>
      <c r="I47" s="149">
        <v>5.6578381980987948E-2</v>
      </c>
      <c r="J47" s="148">
        <v>2468.9169000000002</v>
      </c>
      <c r="K47" s="149">
        <v>1.8954404001209915E-2</v>
      </c>
      <c r="L47" s="148">
        <v>0</v>
      </c>
      <c r="M47" s="149">
        <v>0</v>
      </c>
    </row>
    <row r="48" spans="1:13" ht="19.350000000000001" hidden="1" customHeight="1" outlineLevel="1">
      <c r="D48" s="605"/>
      <c r="E48" s="150" t="s">
        <v>362</v>
      </c>
      <c r="F48" s="148">
        <v>9227.6437000000369</v>
      </c>
      <c r="G48" s="149">
        <v>2.0183285159616829E-2</v>
      </c>
      <c r="H48" s="148">
        <v>0</v>
      </c>
      <c r="I48" s="149">
        <v>0</v>
      </c>
      <c r="J48" s="148">
        <v>30914.434000000008</v>
      </c>
      <c r="K48" s="149">
        <v>6.761800273781178E-2</v>
      </c>
      <c r="L48" s="148">
        <v>0</v>
      </c>
      <c r="M48" s="149">
        <v>0</v>
      </c>
    </row>
    <row r="49" spans="1:13" ht="15.75" hidden="1" customHeight="1" outlineLevel="1">
      <c r="A49" s="264" t="s">
        <v>354</v>
      </c>
      <c r="B49" s="265">
        <v>48911.413240000002</v>
      </c>
    </row>
    <row r="50" spans="1:13" ht="15.75" hidden="1" customHeight="1" outlineLevel="1">
      <c r="A50" s="608" t="s">
        <v>7</v>
      </c>
      <c r="B50" s="603" t="s">
        <v>355</v>
      </c>
      <c r="C50" s="603"/>
      <c r="D50" s="604"/>
      <c r="E50" s="602" t="s">
        <v>7</v>
      </c>
      <c r="F50" s="606">
        <v>1</v>
      </c>
      <c r="G50" s="606"/>
      <c r="H50" s="606">
        <v>2</v>
      </c>
      <c r="I50" s="606"/>
      <c r="J50" s="606">
        <v>3</v>
      </c>
      <c r="K50" s="606"/>
      <c r="L50" s="606">
        <v>4</v>
      </c>
      <c r="M50" s="606"/>
    </row>
    <row r="51" spans="1:13" ht="31.35" hidden="1" customHeight="1" outlineLevel="1">
      <c r="A51" s="608"/>
      <c r="B51" s="603"/>
      <c r="C51" s="603"/>
      <c r="D51" s="605"/>
      <c r="E51" s="602"/>
      <c r="F51" s="598" t="s">
        <v>356</v>
      </c>
      <c r="G51" s="598"/>
      <c r="H51" s="598" t="s">
        <v>357</v>
      </c>
      <c r="I51" s="598"/>
      <c r="J51" s="598" t="s">
        <v>358</v>
      </c>
      <c r="K51" s="598"/>
      <c r="L51" s="598" t="s">
        <v>359</v>
      </c>
      <c r="M51" s="598"/>
    </row>
    <row r="52" spans="1:13" ht="15.75" hidden="1" customHeight="1" outlineLevel="1">
      <c r="A52" s="608"/>
      <c r="B52" s="174" t="s">
        <v>360</v>
      </c>
      <c r="C52" s="174" t="s">
        <v>36</v>
      </c>
      <c r="D52" s="605"/>
      <c r="E52" s="602"/>
      <c r="F52" s="174" t="s">
        <v>360</v>
      </c>
      <c r="G52" s="174" t="s">
        <v>36</v>
      </c>
      <c r="H52" s="174" t="s">
        <v>360</v>
      </c>
      <c r="I52" s="174" t="s">
        <v>36</v>
      </c>
      <c r="J52" s="174" t="s">
        <v>360</v>
      </c>
      <c r="K52" s="174" t="s">
        <v>36</v>
      </c>
      <c r="L52" s="174" t="s">
        <v>360</v>
      </c>
      <c r="M52" s="174" t="s">
        <v>36</v>
      </c>
    </row>
    <row r="53" spans="1:13" ht="19.350000000000001" hidden="1" customHeight="1" outlineLevel="1">
      <c r="A53" s="266" t="s">
        <v>361</v>
      </c>
      <c r="B53" s="146">
        <f>日別報廢率總表!M29</f>
        <v>118095.22479999997</v>
      </c>
      <c r="C53" s="284">
        <f>B53/($B$27*1000)</f>
        <v>2.261583718022383E-3</v>
      </c>
      <c r="D53" s="605"/>
      <c r="E53" s="145" t="s">
        <v>361</v>
      </c>
      <c r="F53" s="148">
        <v>7564.8843000000006</v>
      </c>
      <c r="G53" s="149">
        <v>5.8077237530598971E-2</v>
      </c>
      <c r="H53" s="148">
        <v>0</v>
      </c>
      <c r="I53" s="149">
        <v>0</v>
      </c>
      <c r="J53" s="148">
        <v>6310.3837999999996</v>
      </c>
      <c r="K53" s="149">
        <v>4.8446168418179732E-2</v>
      </c>
      <c r="L53" s="148">
        <v>6116.8928000000014</v>
      </c>
      <c r="M53" s="149">
        <v>4.6960696556166852E-2</v>
      </c>
    </row>
    <row r="54" spans="1:13" ht="19.350000000000001" hidden="1" customHeight="1" outlineLevel="1">
      <c r="A54" s="267" t="s">
        <v>362</v>
      </c>
      <c r="B54" s="151">
        <f>日別報廢率總表!N29</f>
        <v>372754.40369999997</v>
      </c>
      <c r="C54" s="147">
        <f>B54/($B$27*1000)</f>
        <v>7.1384367289765507E-3</v>
      </c>
      <c r="D54" s="605"/>
      <c r="E54" s="150" t="s">
        <v>362</v>
      </c>
      <c r="F54" s="148">
        <v>0</v>
      </c>
      <c r="G54" s="149">
        <v>0</v>
      </c>
      <c r="H54" s="148">
        <v>0</v>
      </c>
      <c r="I54" s="149">
        <v>0</v>
      </c>
      <c r="J54" s="148">
        <v>0</v>
      </c>
      <c r="K54" s="149">
        <v>0</v>
      </c>
      <c r="L54" s="148">
        <v>59494.012100000007</v>
      </c>
      <c r="M54" s="149">
        <v>0.13012906117127057</v>
      </c>
    </row>
    <row r="55" spans="1:13" ht="15.75" hidden="1" customHeight="1" outlineLevel="1">
      <c r="A55" s="263" t="s">
        <v>367</v>
      </c>
      <c r="B55" s="142" t="s">
        <v>374</v>
      </c>
      <c r="C55" s="262"/>
      <c r="D55" s="605"/>
      <c r="E55" s="602" t="s">
        <v>7</v>
      </c>
      <c r="F55" s="606">
        <v>5</v>
      </c>
      <c r="G55" s="606"/>
      <c r="H55" s="606">
        <v>6</v>
      </c>
      <c r="I55" s="606"/>
      <c r="J55" s="606">
        <v>7</v>
      </c>
      <c r="K55" s="606"/>
      <c r="L55" s="607">
        <v>8</v>
      </c>
      <c r="M55" s="607"/>
    </row>
    <row r="56" spans="1:13" ht="31.35" hidden="1" customHeight="1" outlineLevel="1">
      <c r="A56" s="142" t="s">
        <v>369</v>
      </c>
      <c r="B56" s="142" t="s">
        <v>374</v>
      </c>
      <c r="C56" s="262"/>
      <c r="D56" s="605"/>
      <c r="E56" s="602"/>
      <c r="F56" s="598" t="s">
        <v>363</v>
      </c>
      <c r="G56" s="598"/>
      <c r="H56" s="598" t="s">
        <v>364</v>
      </c>
      <c r="I56" s="598"/>
      <c r="J56" s="598" t="s">
        <v>365</v>
      </c>
      <c r="K56" s="598"/>
      <c r="L56" s="599" t="s">
        <v>366</v>
      </c>
      <c r="M56" s="599"/>
    </row>
    <row r="57" spans="1:13" ht="15.75" hidden="1" customHeight="1" outlineLevel="1">
      <c r="D57" s="605"/>
      <c r="E57" s="602"/>
      <c r="F57" s="174" t="s">
        <v>360</v>
      </c>
      <c r="G57" s="174" t="s">
        <v>36</v>
      </c>
      <c r="H57" s="174" t="s">
        <v>360</v>
      </c>
      <c r="I57" s="174" t="s">
        <v>36</v>
      </c>
      <c r="J57" s="174" t="s">
        <v>360</v>
      </c>
      <c r="K57" s="174" t="s">
        <v>36</v>
      </c>
      <c r="L57" s="174" t="s">
        <v>360</v>
      </c>
      <c r="M57" s="174" t="s">
        <v>36</v>
      </c>
    </row>
    <row r="58" spans="1:13" ht="19.350000000000001" hidden="1" customHeight="1" outlineLevel="1">
      <c r="D58" s="605"/>
      <c r="E58" s="145" t="s">
        <v>361</v>
      </c>
      <c r="F58" s="148">
        <v>1299.0589</v>
      </c>
      <c r="G58" s="149">
        <v>9.9731534957565194E-3</v>
      </c>
      <c r="H58" s="148">
        <v>5562</v>
      </c>
      <c r="I58" s="149">
        <v>4.2700665646028646E-2</v>
      </c>
      <c r="J58" s="148">
        <v>282.60540000000003</v>
      </c>
      <c r="K58" s="149">
        <v>2.1696222033732804E-3</v>
      </c>
      <c r="L58" s="148">
        <v>0</v>
      </c>
      <c r="M58" s="149">
        <v>0</v>
      </c>
    </row>
    <row r="59" spans="1:13" ht="19.350000000000001" hidden="1" customHeight="1" outlineLevel="1">
      <c r="D59" s="605"/>
      <c r="E59" s="150" t="s">
        <v>362</v>
      </c>
      <c r="F59" s="148">
        <v>15009.848299999994</v>
      </c>
      <c r="G59" s="149">
        <v>3.2830488290471006E-2</v>
      </c>
      <c r="H59" s="148">
        <v>0</v>
      </c>
      <c r="I59" s="149">
        <v>0</v>
      </c>
      <c r="J59" s="148">
        <v>19816.657900000024</v>
      </c>
      <c r="K59" s="149">
        <v>4.3344245867043225E-2</v>
      </c>
      <c r="L59" s="148">
        <v>0</v>
      </c>
      <c r="M59" s="149">
        <v>0</v>
      </c>
    </row>
    <row r="60" spans="1:13" ht="15.75" customHeight="1">
      <c r="A60" s="264" t="s">
        <v>354</v>
      </c>
      <c r="B60" s="265">
        <v>50724.262470000001</v>
      </c>
    </row>
    <row r="61" spans="1:13" ht="15.75" customHeight="1">
      <c r="A61" s="608" t="s">
        <v>7</v>
      </c>
      <c r="B61" s="603" t="s">
        <v>355</v>
      </c>
      <c r="C61" s="603"/>
      <c r="D61" s="604"/>
      <c r="E61" s="602" t="s">
        <v>7</v>
      </c>
      <c r="F61" s="606">
        <v>1</v>
      </c>
      <c r="G61" s="606"/>
      <c r="H61" s="606">
        <v>2</v>
      </c>
      <c r="I61" s="606"/>
      <c r="J61" s="606">
        <v>3</v>
      </c>
      <c r="K61" s="606"/>
      <c r="L61" s="606">
        <v>4</v>
      </c>
      <c r="M61" s="606"/>
    </row>
    <row r="62" spans="1:13" ht="31.35" customHeight="1">
      <c r="A62" s="608"/>
      <c r="B62" s="603"/>
      <c r="C62" s="603"/>
      <c r="D62" s="605"/>
      <c r="E62" s="602"/>
      <c r="F62" s="598" t="s">
        <v>356</v>
      </c>
      <c r="G62" s="598"/>
      <c r="H62" s="598" t="s">
        <v>357</v>
      </c>
      <c r="I62" s="598"/>
      <c r="J62" s="598" t="s">
        <v>358</v>
      </c>
      <c r="K62" s="598"/>
      <c r="L62" s="598" t="s">
        <v>359</v>
      </c>
      <c r="M62" s="598"/>
    </row>
    <row r="63" spans="1:13" ht="15.75" customHeight="1">
      <c r="A63" s="608"/>
      <c r="B63" s="174" t="s">
        <v>360</v>
      </c>
      <c r="C63" s="174" t="s">
        <v>36</v>
      </c>
      <c r="D63" s="605"/>
      <c r="E63" s="602"/>
      <c r="F63" s="174" t="s">
        <v>360</v>
      </c>
      <c r="G63" s="174" t="s">
        <v>36</v>
      </c>
      <c r="H63" s="174" t="s">
        <v>360</v>
      </c>
      <c r="I63" s="174" t="s">
        <v>36</v>
      </c>
      <c r="J63" s="174" t="s">
        <v>360</v>
      </c>
      <c r="K63" s="174" t="s">
        <v>36</v>
      </c>
      <c r="L63" s="174" t="s">
        <v>360</v>
      </c>
      <c r="M63" s="174" t="s">
        <v>36</v>
      </c>
    </row>
    <row r="64" spans="1:13" ht="19.350000000000001" customHeight="1">
      <c r="A64" s="266" t="s">
        <v>361</v>
      </c>
      <c r="B64" s="146">
        <f>日別報廢率總表!M36</f>
        <v>122591.37309999998</v>
      </c>
      <c r="C64" s="284">
        <f>B64/($B$27*1000)</f>
        <v>2.3476872485107222E-3</v>
      </c>
      <c r="D64" s="605"/>
      <c r="E64" s="145" t="s">
        <v>361</v>
      </c>
      <c r="F64" s="148">
        <f>'報廢－原因別分析'!AA8</f>
        <v>5967.2545</v>
      </c>
      <c r="G64" s="149">
        <f>IFERROR(F64/$B$20,"")</f>
        <v>4.5811891267396591E-2</v>
      </c>
      <c r="H64" s="148">
        <f>'報廢－原因別分析'!AB8</f>
        <v>0</v>
      </c>
      <c r="I64" s="149">
        <f t="shared" ref="I64" si="0">IFERROR(H64/$B$20,"")</f>
        <v>0</v>
      </c>
      <c r="J64" s="148">
        <f>'報廢－原因別分析'!AC8</f>
        <v>6113.0399999999991</v>
      </c>
      <c r="K64" s="149">
        <f t="shared" ref="K64" si="1">IFERROR(J64/$B$20,"")</f>
        <v>4.6931117785113073E-2</v>
      </c>
      <c r="L64" s="148">
        <f>'報廢－原因別分析'!AD8</f>
        <v>6774.1388999999999</v>
      </c>
      <c r="M64" s="149">
        <f>IFERROR(L64/$B$20,"")</f>
        <v>5.2006515679370056E-2</v>
      </c>
    </row>
    <row r="65" spans="1:13" ht="19.350000000000001" customHeight="1">
      <c r="A65" s="267" t="s">
        <v>362</v>
      </c>
      <c r="B65" s="151">
        <f>日別報廢率總表!N36</f>
        <v>370305.19310000003</v>
      </c>
      <c r="C65" s="147">
        <f>B65/($B$27*1000)</f>
        <v>7.0915330982467871E-3</v>
      </c>
      <c r="D65" s="605"/>
      <c r="E65" s="150" t="s">
        <v>362</v>
      </c>
      <c r="F65" s="148">
        <f>'超用－原因別分析'!AA8</f>
        <v>0</v>
      </c>
      <c r="G65" s="149">
        <f>IFERROR(F65/$B$21,"")</f>
        <v>0</v>
      </c>
      <c r="H65" s="148">
        <f>'超用－原因別分析'!AB8</f>
        <v>0</v>
      </c>
      <c r="I65" s="149">
        <f>IFERROR(H65/$B$21,"")</f>
        <v>0</v>
      </c>
      <c r="J65" s="148">
        <f>'超用－原因別分析'!AC8</f>
        <v>0</v>
      </c>
      <c r="K65" s="149">
        <f>IFERROR(J65/$B$21,"")</f>
        <v>0</v>
      </c>
      <c r="L65" s="148">
        <f>'超用－原因別分析'!AD8</f>
        <v>79402.980500000005</v>
      </c>
      <c r="M65" s="149">
        <f>IFERROR(L65/$B$21,"")</f>
        <v>0.17367521439465505</v>
      </c>
    </row>
    <row r="66" spans="1:13" ht="15.75" customHeight="1">
      <c r="A66" s="263" t="s">
        <v>367</v>
      </c>
      <c r="B66" s="142" t="s">
        <v>375</v>
      </c>
      <c r="C66" s="262"/>
      <c r="D66" s="605"/>
      <c r="E66" s="602" t="s">
        <v>7</v>
      </c>
      <c r="F66" s="606">
        <v>5</v>
      </c>
      <c r="G66" s="606"/>
      <c r="H66" s="606">
        <v>6</v>
      </c>
      <c r="I66" s="606"/>
      <c r="J66" s="606">
        <v>7</v>
      </c>
      <c r="K66" s="606"/>
      <c r="L66" s="607">
        <v>8</v>
      </c>
      <c r="M66" s="607"/>
    </row>
    <row r="67" spans="1:13" ht="31.35" customHeight="1">
      <c r="A67" s="142" t="s">
        <v>369</v>
      </c>
      <c r="B67" s="142" t="s">
        <v>375</v>
      </c>
      <c r="C67" s="262"/>
      <c r="D67" s="605"/>
      <c r="E67" s="602"/>
      <c r="F67" s="598" t="s">
        <v>363</v>
      </c>
      <c r="G67" s="598"/>
      <c r="H67" s="598" t="s">
        <v>364</v>
      </c>
      <c r="I67" s="598"/>
      <c r="J67" s="598" t="s">
        <v>365</v>
      </c>
      <c r="K67" s="598"/>
      <c r="L67" s="599" t="s">
        <v>366</v>
      </c>
      <c r="M67" s="599"/>
    </row>
    <row r="68" spans="1:13" ht="15.75" customHeight="1">
      <c r="D68" s="605"/>
      <c r="E68" s="602"/>
      <c r="F68" s="174" t="s">
        <v>360</v>
      </c>
      <c r="G68" s="174" t="s">
        <v>36</v>
      </c>
      <c r="H68" s="174" t="s">
        <v>360</v>
      </c>
      <c r="I68" s="174" t="s">
        <v>36</v>
      </c>
      <c r="J68" s="174" t="s">
        <v>360</v>
      </c>
      <c r="K68" s="174" t="s">
        <v>36</v>
      </c>
      <c r="L68" s="174" t="s">
        <v>360</v>
      </c>
      <c r="M68" s="174" t="s">
        <v>36</v>
      </c>
    </row>
    <row r="69" spans="1:13" ht="19.350000000000001" customHeight="1">
      <c r="D69" s="605"/>
      <c r="E69" s="145" t="s">
        <v>361</v>
      </c>
      <c r="F69" s="148">
        <f>'報廢－原因別分析'!AE8</f>
        <v>2436.0839999999998</v>
      </c>
      <c r="G69" s="149">
        <f>IFERROR(F69/$B$20,"")</f>
        <v>1.8702338793534706E-2</v>
      </c>
      <c r="H69" s="148">
        <f>'報廢－原因別分析'!AF8</f>
        <v>5438.4</v>
      </c>
      <c r="I69" s="149">
        <f t="shared" ref="I69" si="2">IFERROR(H69/$B$20,"")</f>
        <v>4.1751761965005782E-2</v>
      </c>
      <c r="J69" s="148">
        <f>'報廢－原因別分析'!AG8</f>
        <v>0</v>
      </c>
      <c r="K69" s="149">
        <f t="shared" ref="K69" si="3">IFERROR(J69/$B$20,"")</f>
        <v>0</v>
      </c>
      <c r="L69" s="148">
        <f>'報廢－原因別分析'!AH31</f>
        <v>0</v>
      </c>
      <c r="M69" s="149">
        <f t="shared" ref="M69" si="4">IFERROR(L69/$B$20,"")</f>
        <v>0</v>
      </c>
    </row>
    <row r="70" spans="1:13" ht="19.350000000000001" customHeight="1">
      <c r="D70" s="605"/>
      <c r="E70" s="150" t="s">
        <v>362</v>
      </c>
      <c r="F70" s="148">
        <f>'超用－原因別分析'!AE8</f>
        <v>24274.3495</v>
      </c>
      <c r="G70" s="149">
        <f>IFERROR(F70/$B$21,"")</f>
        <v>5.3094390502171233E-2</v>
      </c>
      <c r="H70" s="148">
        <f>'超用－原因別分析'!AF8</f>
        <v>15921.873699999962</v>
      </c>
      <c r="I70" s="149">
        <f>IFERROR(H70/$B$21,"")</f>
        <v>3.4825327852927551E-2</v>
      </c>
      <c r="J70" s="148">
        <f>'超用－原因別分析'!AG8</f>
        <v>0</v>
      </c>
      <c r="K70" s="149">
        <f>IFERROR(J70/$B$21,"")</f>
        <v>0</v>
      </c>
      <c r="L70" s="148">
        <f>'超用－原因別分析'!AH8</f>
        <v>0</v>
      </c>
      <c r="M70" s="149">
        <f>IFERROR(L70/$B$21,"")</f>
        <v>0</v>
      </c>
    </row>
    <row r="71" spans="1:13" ht="15.75" customHeight="1">
      <c r="A71" s="264" t="s">
        <v>354</v>
      </c>
      <c r="B71" s="265">
        <f>'生產管理報表(週) '!B6</f>
        <v>50242.376230000002</v>
      </c>
    </row>
    <row r="72" spans="1:13" ht="15.75" customHeight="1">
      <c r="A72" s="608" t="s">
        <v>7</v>
      </c>
      <c r="B72" s="603" t="s">
        <v>355</v>
      </c>
      <c r="C72" s="603"/>
      <c r="D72" s="604"/>
      <c r="E72" s="602" t="s">
        <v>7</v>
      </c>
      <c r="F72" s="606">
        <v>1</v>
      </c>
      <c r="G72" s="606"/>
      <c r="H72" s="606">
        <v>2</v>
      </c>
      <c r="I72" s="606"/>
      <c r="J72" s="606">
        <v>3</v>
      </c>
      <c r="K72" s="606"/>
      <c r="L72" s="606">
        <v>4</v>
      </c>
      <c r="M72" s="606"/>
    </row>
    <row r="73" spans="1:13" ht="31.35" customHeight="1">
      <c r="A73" s="608"/>
      <c r="B73" s="603"/>
      <c r="C73" s="603"/>
      <c r="D73" s="605"/>
      <c r="E73" s="602"/>
      <c r="F73" s="598" t="s">
        <v>356</v>
      </c>
      <c r="G73" s="598"/>
      <c r="H73" s="598" t="s">
        <v>357</v>
      </c>
      <c r="I73" s="598"/>
      <c r="J73" s="598" t="s">
        <v>358</v>
      </c>
      <c r="K73" s="598"/>
      <c r="L73" s="598" t="s">
        <v>359</v>
      </c>
      <c r="M73" s="598"/>
    </row>
    <row r="74" spans="1:13" ht="15.75" customHeight="1">
      <c r="A74" s="608"/>
      <c r="B74" s="174" t="s">
        <v>360</v>
      </c>
      <c r="C74" s="174" t="s">
        <v>36</v>
      </c>
      <c r="D74" s="605"/>
      <c r="E74" s="602"/>
      <c r="F74" s="174" t="s">
        <v>360</v>
      </c>
      <c r="G74" s="174" t="s">
        <v>36</v>
      </c>
      <c r="H74" s="174" t="s">
        <v>360</v>
      </c>
      <c r="I74" s="174" t="s">
        <v>36</v>
      </c>
      <c r="J74" s="174" t="s">
        <v>360</v>
      </c>
      <c r="K74" s="174" t="s">
        <v>36</v>
      </c>
      <c r="L74" s="174" t="s">
        <v>360</v>
      </c>
      <c r="M74" s="174" t="s">
        <v>36</v>
      </c>
    </row>
    <row r="75" spans="1:13" ht="19.350000000000001" customHeight="1">
      <c r="A75" s="266" t="s">
        <v>361</v>
      </c>
      <c r="B75" s="146">
        <v>121363.05830000003</v>
      </c>
      <c r="C75" s="284">
        <f>B75/($B$27*1000)</f>
        <v>2.3241643943310514E-3</v>
      </c>
      <c r="D75" s="605"/>
      <c r="E75" s="145" t="s">
        <v>361</v>
      </c>
      <c r="F75" s="148">
        <f>'報廢－原因別分析'!AA11</f>
        <v>7394.098</v>
      </c>
      <c r="G75" s="149">
        <f>IFERROR(F75/$B$20,"")</f>
        <v>5.6766074514917136E-2</v>
      </c>
      <c r="H75" s="148">
        <f>'報廢－原因別分析'!AB11</f>
        <v>0</v>
      </c>
      <c r="I75" s="149">
        <f t="shared" ref="I75" si="5">IFERROR(H75/$B$20,"")</f>
        <v>0</v>
      </c>
      <c r="J75" s="148">
        <f>'報廢－原因別分析'!AC11</f>
        <v>5671.67</v>
      </c>
      <c r="K75" s="149">
        <f t="shared" ref="K75" si="6">IFERROR(J75/$B$20,"")</f>
        <v>4.3542625732580234E-2</v>
      </c>
      <c r="L75" s="148">
        <f>'報廢－原因別分析'!AD11</f>
        <v>11426.742999999999</v>
      </c>
      <c r="M75" s="149">
        <f>IFERROR(L75/$B$20,"")</f>
        <v>8.7725554165066208E-2</v>
      </c>
    </row>
    <row r="76" spans="1:13" ht="19.350000000000001" customHeight="1">
      <c r="A76" s="267" t="s">
        <v>362</v>
      </c>
      <c r="B76" s="151">
        <f>日別報廢率總表!N43</f>
        <v>359261.94510000001</v>
      </c>
      <c r="C76" s="147">
        <f>B76/($B$27*1000)</f>
        <v>6.8800492731117737E-3</v>
      </c>
      <c r="D76" s="605"/>
      <c r="E76" s="150" t="s">
        <v>362</v>
      </c>
      <c r="F76" s="148">
        <f>'超用－原因別分析'!AA11</f>
        <v>0</v>
      </c>
      <c r="G76" s="149">
        <f>IFERROR(F76/$B$21,"")</f>
        <v>0</v>
      </c>
      <c r="H76" s="148">
        <f>'超用－原因別分析'!AB11</f>
        <v>0</v>
      </c>
      <c r="I76" s="149">
        <f>IFERROR(H76/$B$21,"")</f>
        <v>0</v>
      </c>
      <c r="J76" s="148">
        <f>'超用－原因別分析'!AC19</f>
        <v>0</v>
      </c>
      <c r="K76" s="149">
        <f>IFERROR(J76/$B$21,"")</f>
        <v>0</v>
      </c>
      <c r="L76" s="148">
        <f>'超用－原因別分析'!AD19</f>
        <v>0</v>
      </c>
      <c r="M76" s="149">
        <f>IFERROR(L76/$B$21,"")</f>
        <v>0</v>
      </c>
    </row>
    <row r="77" spans="1:13" ht="15.75" customHeight="1">
      <c r="A77" s="263" t="s">
        <v>367</v>
      </c>
      <c r="B77" s="142" t="s">
        <v>376</v>
      </c>
      <c r="C77" s="262"/>
      <c r="D77" s="605"/>
      <c r="E77" s="602" t="s">
        <v>7</v>
      </c>
      <c r="F77" s="606">
        <v>5</v>
      </c>
      <c r="G77" s="606"/>
      <c r="H77" s="606">
        <v>6</v>
      </c>
      <c r="I77" s="606"/>
      <c r="J77" s="606">
        <v>7</v>
      </c>
      <c r="K77" s="606"/>
      <c r="L77" s="607">
        <v>8</v>
      </c>
      <c r="M77" s="607"/>
    </row>
    <row r="78" spans="1:13" ht="31.35" customHeight="1">
      <c r="A78" s="142" t="s">
        <v>369</v>
      </c>
      <c r="B78" s="142" t="s">
        <v>376</v>
      </c>
      <c r="C78" s="262"/>
      <c r="D78" s="605"/>
      <c r="E78" s="602"/>
      <c r="F78" s="598" t="s">
        <v>363</v>
      </c>
      <c r="G78" s="598"/>
      <c r="H78" s="598" t="s">
        <v>364</v>
      </c>
      <c r="I78" s="598"/>
      <c r="J78" s="598" t="s">
        <v>365</v>
      </c>
      <c r="K78" s="598"/>
      <c r="L78" s="599" t="s">
        <v>366</v>
      </c>
      <c r="M78" s="599"/>
    </row>
    <row r="79" spans="1:13" ht="15.75" customHeight="1">
      <c r="D79" s="605"/>
      <c r="E79" s="602"/>
      <c r="F79" s="174" t="s">
        <v>360</v>
      </c>
      <c r="G79" s="174" t="s">
        <v>36</v>
      </c>
      <c r="H79" s="174" t="s">
        <v>360</v>
      </c>
      <c r="I79" s="174" t="s">
        <v>36</v>
      </c>
      <c r="J79" s="174" t="s">
        <v>360</v>
      </c>
      <c r="K79" s="174" t="s">
        <v>36</v>
      </c>
      <c r="L79" s="174" t="s">
        <v>360</v>
      </c>
      <c r="M79" s="174" t="s">
        <v>36</v>
      </c>
    </row>
    <row r="80" spans="1:13" ht="19.350000000000001" customHeight="1">
      <c r="D80" s="605"/>
      <c r="E80" s="145" t="s">
        <v>361</v>
      </c>
      <c r="F80" s="148">
        <f>'報廢－原因別分析'!AE11</f>
        <v>3004.7779000000005</v>
      </c>
      <c r="G80" s="149">
        <f>IFERROR(F80/$B$20,"")</f>
        <v>2.3068323705227635E-2</v>
      </c>
      <c r="H80" s="148">
        <f>'報廢－原因別分析'!AF11</f>
        <v>5376.5999999999995</v>
      </c>
      <c r="I80" s="149">
        <f t="shared" ref="I80" si="7">IFERROR(H80/$B$20,"")</f>
        <v>4.127731012449435E-2</v>
      </c>
      <c r="J80" s="148">
        <f>'報廢－原因別分析'!AG11</f>
        <v>1965.12</v>
      </c>
      <c r="K80" s="149">
        <f t="shared" ref="K80" si="8">IFERROR(J80/$B$20,"")</f>
        <v>1.5086647262553722E-2</v>
      </c>
      <c r="L80" s="148">
        <f>'報廢－原因別分析'!AH42</f>
        <v>0</v>
      </c>
      <c r="M80" s="149">
        <f t="shared" ref="M80" si="9">IFERROR(L80/$B$20,"")</f>
        <v>0</v>
      </c>
    </row>
    <row r="81" spans="4:13" ht="19.350000000000001" customHeight="1">
      <c r="D81" s="605"/>
      <c r="E81" s="150" t="s">
        <v>362</v>
      </c>
      <c r="F81" s="148">
        <f>'超用－原因別分析'!AE19</f>
        <v>0</v>
      </c>
      <c r="G81" s="149">
        <f>IFERROR(F81/$B$21,"")</f>
        <v>0</v>
      </c>
      <c r="H81" s="148">
        <f>'超用－原因別分析'!AF19</f>
        <v>0</v>
      </c>
      <c r="I81" s="149">
        <f>IFERROR(H81/$B$21,"")</f>
        <v>0</v>
      </c>
      <c r="J81" s="148">
        <f>'超用－原因別分析'!AG19</f>
        <v>0</v>
      </c>
      <c r="K81" s="149">
        <f>IFERROR(J81/$B$21,"")</f>
        <v>0</v>
      </c>
      <c r="L81" s="148">
        <f>'超用－原因別分析'!AH19</f>
        <v>0</v>
      </c>
      <c r="M81" s="149">
        <f>IFERROR(L81/$B$21,"")</f>
        <v>0</v>
      </c>
    </row>
  </sheetData>
  <mergeCells count="149"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86"/>
  <sheetViews>
    <sheetView view="pageBreakPreview" topLeftCell="A66" zoomScaleNormal="60" zoomScaleSheetLayoutView="100" workbookViewId="0">
      <selection activeCell="D83" sqref="D83"/>
    </sheetView>
  </sheetViews>
  <sheetFormatPr defaultColWidth="12.5703125" defaultRowHeight="15.75" customHeight="1"/>
  <cols>
    <col min="1" max="1" width="5.42578125" style="102" customWidth="1"/>
    <col min="2" max="2" width="11.42578125" style="138" customWidth="1"/>
    <col min="3" max="3" width="4" style="135" customWidth="1"/>
    <col min="4" max="15" width="9.5703125" style="102" customWidth="1"/>
    <col min="16" max="16" width="47.85546875" style="102" customWidth="1"/>
    <col min="17" max="17" width="9.5703125" style="102" customWidth="1"/>
    <col min="22" max="22" width="24.42578125" style="102" bestFit="1" customWidth="1"/>
    <col min="23" max="23" width="19.42578125" style="102" bestFit="1" customWidth="1"/>
    <col min="24" max="24" width="23" style="102" bestFit="1" customWidth="1"/>
    <col min="25" max="25" width="11.7109375" style="102" bestFit="1" customWidth="1"/>
    <col min="26" max="26" width="15.85546875" style="102" bestFit="1" customWidth="1"/>
    <col min="27" max="27" width="23.5703125" style="102" bestFit="1" customWidth="1"/>
    <col min="28" max="28" width="23" style="102" bestFit="1" customWidth="1"/>
    <col min="29" max="29" width="11.7109375" style="102" bestFit="1" customWidth="1"/>
    <col min="30" max="30" width="20.5703125" style="102" bestFit="1" customWidth="1"/>
    <col min="31" max="31" width="15" style="102" bestFit="1" customWidth="1"/>
    <col min="32" max="32" width="23" style="102" bestFit="1" customWidth="1"/>
    <col min="33" max="33" width="11.7109375" style="102" bestFit="1" customWidth="1"/>
    <col min="34" max="34" width="15.85546875" style="102" bestFit="1" customWidth="1"/>
    <col min="35" max="35" width="15" style="102" bestFit="1" customWidth="1"/>
    <col min="36" max="36" width="23" style="102" bestFit="1" customWidth="1"/>
    <col min="37" max="37" width="15" style="102" bestFit="1" customWidth="1"/>
    <col min="38" max="38" width="23" style="102" bestFit="1" customWidth="1"/>
    <col min="39" max="39" width="11.7109375" style="102" bestFit="1" customWidth="1"/>
    <col min="40" max="40" width="13.85546875" style="102" bestFit="1" customWidth="1"/>
    <col min="41" max="41" width="27.85546875" style="102" bestFit="1" customWidth="1"/>
    <col min="42" max="42" width="23" style="102" bestFit="1" customWidth="1"/>
    <col min="43" max="43" width="8" style="102" bestFit="1" customWidth="1"/>
    <col min="44" max="44" width="30.7109375" style="102" bestFit="1" customWidth="1"/>
    <col min="45" max="45" width="25.7109375" style="102" bestFit="1" customWidth="1"/>
    <col min="46" max="46" width="23" style="102" bestFit="1" customWidth="1"/>
    <col min="47" max="47" width="15" style="102" bestFit="1" customWidth="1"/>
    <col min="48" max="48" width="23" style="102" bestFit="1" customWidth="1"/>
    <col min="49" max="49" width="11.7109375" style="102" bestFit="1" customWidth="1"/>
    <col min="50" max="50" width="20.140625" style="102" bestFit="1" customWidth="1"/>
    <col min="51" max="51" width="23.5703125" style="102" bestFit="1" customWidth="1"/>
    <col min="52" max="52" width="23" style="102" bestFit="1" customWidth="1"/>
    <col min="53" max="53" width="11.7109375" style="102" bestFit="1" customWidth="1"/>
    <col min="54" max="54" width="21.42578125" style="102" bestFit="1" customWidth="1"/>
    <col min="55" max="55" width="15" style="102" bestFit="1" customWidth="1"/>
    <col min="56" max="56" width="23" style="102" bestFit="1" customWidth="1"/>
    <col min="57" max="57" width="11.7109375" style="102" bestFit="1" customWidth="1"/>
    <col min="58" max="58" width="13.85546875" style="102" bestFit="1" customWidth="1"/>
    <col min="59" max="59" width="22" style="102" bestFit="1" customWidth="1"/>
    <col min="60" max="60" width="23" style="102" bestFit="1" customWidth="1"/>
    <col min="61" max="61" width="15" style="102" bestFit="1" customWidth="1"/>
    <col min="62" max="62" width="23" style="102" bestFit="1" customWidth="1"/>
    <col min="63" max="63" width="11.7109375" style="102" bestFit="1" customWidth="1"/>
    <col min="64" max="64" width="24.7109375" style="102" bestFit="1" customWidth="1"/>
    <col min="65" max="65" width="18.7109375" style="102" bestFit="1" customWidth="1"/>
    <col min="66" max="66" width="23" style="102" bestFit="1" customWidth="1"/>
    <col min="67" max="67" width="15" style="102" bestFit="1" customWidth="1"/>
    <col min="68" max="68" width="23" style="102" bestFit="1" customWidth="1"/>
    <col min="69" max="69" width="15" style="102" bestFit="1" customWidth="1"/>
    <col min="70" max="70" width="23" style="102" bestFit="1" customWidth="1"/>
    <col min="71" max="71" width="15" style="102" bestFit="1" customWidth="1"/>
    <col min="72" max="72" width="21.85546875" style="102" bestFit="1" customWidth="1"/>
    <col min="73" max="73" width="10.5703125" style="102" bestFit="1" customWidth="1"/>
    <col min="74" max="74" width="21.42578125" style="102" bestFit="1" customWidth="1"/>
    <col min="75" max="75" width="5.42578125" style="102" bestFit="1" customWidth="1"/>
    <col min="76" max="16384" width="12.5703125" style="102"/>
  </cols>
  <sheetData>
    <row r="1" spans="1:75" ht="15.75" customHeight="1">
      <c r="A1" s="431" t="s">
        <v>352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</row>
    <row r="2" spans="1:75" s="103" customFormat="1" ht="15.75" customHeight="1">
      <c r="A2" s="431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</row>
    <row r="3" spans="1:75" s="142" customFormat="1" ht="15.75" customHeight="1">
      <c r="A3" s="601" t="s">
        <v>377</v>
      </c>
      <c r="B3" s="645"/>
      <c r="C3" s="645"/>
      <c r="D3" s="645"/>
      <c r="E3" s="645"/>
      <c r="F3" s="645"/>
      <c r="G3" s="645"/>
      <c r="H3" s="645"/>
      <c r="I3" s="645"/>
      <c r="J3" s="645"/>
      <c r="K3" s="645"/>
      <c r="L3" s="645"/>
      <c r="M3" s="645"/>
      <c r="R3" s="289"/>
      <c r="S3" s="289"/>
      <c r="T3" s="289"/>
      <c r="U3" s="289"/>
    </row>
    <row r="4" spans="1:75" s="143" customFormat="1" ht="15.75" customHeight="1">
      <c r="A4" s="645"/>
      <c r="B4" s="645"/>
      <c r="C4" s="645"/>
      <c r="D4" s="645"/>
      <c r="E4" s="645"/>
      <c r="F4" s="645"/>
      <c r="G4" s="645"/>
      <c r="H4" s="645"/>
      <c r="I4" s="645"/>
      <c r="J4" s="645"/>
      <c r="K4" s="645"/>
      <c r="L4" s="645"/>
      <c r="M4" s="645"/>
    </row>
    <row r="5" spans="1:75" s="142" customFormat="1" ht="15.75" customHeight="1">
      <c r="A5" s="603" t="s">
        <v>378</v>
      </c>
      <c r="B5" s="646">
        <v>1</v>
      </c>
      <c r="C5" s="646"/>
      <c r="D5" s="646">
        <v>2</v>
      </c>
      <c r="E5" s="646"/>
      <c r="F5" s="646">
        <v>3</v>
      </c>
      <c r="G5" s="646"/>
      <c r="H5" s="606">
        <v>4</v>
      </c>
      <c r="I5" s="606"/>
      <c r="J5" s="606">
        <v>5</v>
      </c>
      <c r="K5" s="606"/>
      <c r="L5" s="606">
        <v>6</v>
      </c>
      <c r="M5" s="606"/>
      <c r="N5" s="606">
        <v>7</v>
      </c>
      <c r="O5" s="606"/>
      <c r="P5" s="606">
        <v>8</v>
      </c>
      <c r="Q5" s="606"/>
      <c r="R5" s="289"/>
      <c r="S5" s="289"/>
      <c r="T5" s="289"/>
      <c r="U5" s="289"/>
    </row>
    <row r="6" spans="1:75" s="142" customFormat="1" ht="15.75" customHeight="1">
      <c r="A6" s="603"/>
      <c r="B6" s="643" t="s">
        <v>356</v>
      </c>
      <c r="C6" s="643"/>
      <c r="D6" s="643" t="s">
        <v>379</v>
      </c>
      <c r="E6" s="643"/>
      <c r="F6" s="643" t="s">
        <v>358</v>
      </c>
      <c r="G6" s="643"/>
      <c r="H6" s="603" t="s">
        <v>359</v>
      </c>
      <c r="I6" s="603"/>
      <c r="J6" s="603" t="s">
        <v>363</v>
      </c>
      <c r="K6" s="603"/>
      <c r="L6" s="603" t="s">
        <v>364</v>
      </c>
      <c r="M6" s="603"/>
      <c r="N6" s="603" t="s">
        <v>365</v>
      </c>
      <c r="O6" s="603"/>
      <c r="P6" s="644" t="s">
        <v>380</v>
      </c>
      <c r="Q6" s="603"/>
      <c r="R6" s="289"/>
      <c r="S6" s="289"/>
      <c r="T6" s="289"/>
      <c r="U6" s="289"/>
    </row>
    <row r="7" spans="1:75" s="142" customFormat="1" ht="15.75" customHeight="1">
      <c r="B7" s="290"/>
      <c r="C7" s="291"/>
      <c r="R7" s="289"/>
      <c r="S7" s="289"/>
      <c r="T7" s="289"/>
      <c r="U7" s="289"/>
    </row>
    <row r="8" spans="1:75" s="293" customFormat="1" ht="15.75" customHeight="1">
      <c r="A8" s="606" t="s">
        <v>378</v>
      </c>
      <c r="B8" s="606"/>
      <c r="C8" s="292" t="s">
        <v>325</v>
      </c>
      <c r="D8" s="633" t="s">
        <v>326</v>
      </c>
      <c r="E8" s="633"/>
      <c r="F8" s="633"/>
      <c r="G8" s="612" t="s">
        <v>381</v>
      </c>
      <c r="H8" s="613"/>
      <c r="I8" s="614"/>
      <c r="J8" s="292" t="s">
        <v>382</v>
      </c>
      <c r="K8" s="292" t="s">
        <v>23</v>
      </c>
      <c r="L8" s="292" t="s">
        <v>383</v>
      </c>
      <c r="M8" s="292" t="s">
        <v>360</v>
      </c>
      <c r="N8" s="292" t="s">
        <v>384</v>
      </c>
      <c r="O8" s="635" t="s">
        <v>331</v>
      </c>
      <c r="P8" s="635"/>
    </row>
    <row r="9" spans="1:75" s="142" customFormat="1" ht="45" customHeight="1">
      <c r="A9" s="606">
        <v>1</v>
      </c>
      <c r="B9" s="617" t="s">
        <v>385</v>
      </c>
      <c r="C9" s="294">
        <v>1</v>
      </c>
      <c r="D9" s="295" t="s">
        <v>386</v>
      </c>
      <c r="E9" s="296"/>
      <c r="F9" s="297"/>
      <c r="G9" s="327" t="s">
        <v>387</v>
      </c>
      <c r="H9" s="296"/>
      <c r="I9" s="327"/>
      <c r="J9" s="294">
        <v>153.19</v>
      </c>
      <c r="K9" s="300">
        <v>3.9667492895096787E-2</v>
      </c>
      <c r="L9" s="294">
        <v>7.4700000000000006</v>
      </c>
      <c r="M9" s="396">
        <f>L9*J9</f>
        <v>1144.3293000000001</v>
      </c>
      <c r="N9" s="302"/>
      <c r="O9" s="636" t="s">
        <v>388</v>
      </c>
      <c r="P9" s="637"/>
      <c r="R9" s="289"/>
      <c r="S9" s="289"/>
      <c r="T9" s="289"/>
      <c r="U9" s="289"/>
    </row>
    <row r="10" spans="1:75" s="142" customFormat="1" ht="45" customHeight="1">
      <c r="A10" s="606"/>
      <c r="B10" s="617"/>
      <c r="C10" s="294">
        <v>2</v>
      </c>
      <c r="D10" s="295" t="s">
        <v>389</v>
      </c>
      <c r="E10" s="296"/>
      <c r="F10" s="297"/>
      <c r="G10" s="295" t="s">
        <v>390</v>
      </c>
      <c r="H10" s="296"/>
      <c r="I10" s="327"/>
      <c r="J10" s="294">
        <v>183.65</v>
      </c>
      <c r="K10" s="300">
        <v>6.6881394467601357E-2</v>
      </c>
      <c r="L10" s="294">
        <v>5.71</v>
      </c>
      <c r="M10" s="396">
        <f t="shared" ref="M10:M13" si="0">L10*J10</f>
        <v>1048.6415</v>
      </c>
      <c r="N10" s="302"/>
      <c r="O10" s="638" t="s">
        <v>391</v>
      </c>
      <c r="P10" s="639"/>
      <c r="R10" s="289"/>
      <c r="S10" s="289"/>
      <c r="T10" s="289"/>
      <c r="U10" s="289"/>
      <c r="V10" s="289"/>
      <c r="W10" s="289"/>
      <c r="X10" s="289"/>
      <c r="Y10" s="289"/>
      <c r="Z10" s="289"/>
      <c r="AA10" s="289"/>
      <c r="AB10" s="289"/>
      <c r="AC10" s="289"/>
      <c r="AD10" s="289"/>
      <c r="AE10" s="289"/>
      <c r="AF10" s="289"/>
      <c r="AG10" s="289"/>
      <c r="AH10" s="289"/>
      <c r="AI10" s="289"/>
      <c r="AJ10" s="289"/>
      <c r="AK10" s="289"/>
      <c r="AL10" s="289"/>
      <c r="AM10" s="289"/>
      <c r="AN10" s="289"/>
      <c r="AO10" s="289"/>
      <c r="AP10" s="289"/>
      <c r="AQ10" s="289"/>
      <c r="AR10" s="289"/>
      <c r="AS10" s="289"/>
      <c r="AT10" s="289"/>
      <c r="AU10" s="289"/>
      <c r="AV10" s="289"/>
      <c r="AW10" s="289"/>
      <c r="AX10" s="289"/>
      <c r="AY10" s="289"/>
      <c r="AZ10" s="289"/>
      <c r="BA10" s="289"/>
      <c r="BB10" s="289"/>
      <c r="BC10" s="289"/>
      <c r="BD10" s="289"/>
      <c r="BE10" s="289"/>
      <c r="BF10" s="289"/>
      <c r="BG10" s="289"/>
      <c r="BH10" s="289"/>
      <c r="BI10" s="289"/>
      <c r="BJ10" s="289"/>
      <c r="BK10" s="289"/>
      <c r="BL10" s="289"/>
      <c r="BM10" s="289"/>
      <c r="BN10" s="289"/>
      <c r="BO10" s="289"/>
      <c r="BP10" s="289"/>
      <c r="BQ10" s="289"/>
      <c r="BR10" s="289"/>
      <c r="BS10" s="289"/>
      <c r="BT10" s="289"/>
      <c r="BU10" s="289"/>
      <c r="BV10" s="289"/>
      <c r="BW10" s="289"/>
    </row>
    <row r="11" spans="1:75" s="142" customFormat="1" ht="45" customHeight="1">
      <c r="A11" s="606"/>
      <c r="B11" s="617"/>
      <c r="C11" s="294">
        <v>3</v>
      </c>
      <c r="D11" s="295" t="s">
        <v>392</v>
      </c>
      <c r="E11" s="296"/>
      <c r="F11" s="297"/>
      <c r="G11" s="379" t="s">
        <v>393</v>
      </c>
      <c r="H11" s="380"/>
      <c r="I11" s="381"/>
      <c r="J11" s="294">
        <v>152.75</v>
      </c>
      <c r="K11" s="300">
        <v>1.5121690284338775E-2</v>
      </c>
      <c r="L11" s="294">
        <v>5.92</v>
      </c>
      <c r="M11" s="396">
        <f t="shared" si="0"/>
        <v>904.28</v>
      </c>
      <c r="N11" s="302"/>
      <c r="O11" s="638" t="s">
        <v>394</v>
      </c>
      <c r="P11" s="639"/>
      <c r="R11" s="289"/>
      <c r="S11" s="289"/>
      <c r="T11" s="289"/>
      <c r="U11" s="289"/>
      <c r="V11" s="289"/>
      <c r="W11" s="289"/>
      <c r="X11" s="289"/>
      <c r="Y11" s="289"/>
      <c r="Z11" s="289"/>
      <c r="AA11" s="289"/>
      <c r="AB11" s="289"/>
      <c r="AC11" s="289"/>
      <c r="AD11" s="289"/>
      <c r="AE11" s="289"/>
      <c r="AF11" s="289"/>
      <c r="AG11" s="289"/>
      <c r="AH11" s="289"/>
      <c r="AI11" s="289"/>
      <c r="AJ11" s="289"/>
      <c r="AK11" s="289"/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9"/>
      <c r="AY11" s="289"/>
      <c r="AZ11" s="289"/>
      <c r="BA11" s="289"/>
      <c r="BB11" s="289"/>
      <c r="BC11" s="289"/>
      <c r="BD11" s="289"/>
      <c r="BE11" s="289"/>
      <c r="BF11" s="289"/>
      <c r="BG11" s="289"/>
      <c r="BH11" s="289"/>
      <c r="BI11" s="289"/>
      <c r="BJ11" s="289"/>
      <c r="BK11" s="289"/>
      <c r="BL11" s="289"/>
      <c r="BM11" s="289"/>
      <c r="BN11" s="289"/>
      <c r="BO11" s="289"/>
      <c r="BP11" s="289"/>
      <c r="BQ11" s="289"/>
      <c r="BR11" s="289"/>
      <c r="BS11" s="289"/>
      <c r="BT11" s="289"/>
      <c r="BU11" s="289"/>
      <c r="BV11" s="289"/>
      <c r="BW11" s="289"/>
    </row>
    <row r="12" spans="1:75" s="142" customFormat="1" ht="45" customHeight="1">
      <c r="A12" s="606"/>
      <c r="B12" s="617"/>
      <c r="C12" s="294">
        <v>4</v>
      </c>
      <c r="D12" s="295" t="s">
        <v>395</v>
      </c>
      <c r="E12" s="296"/>
      <c r="F12" s="297"/>
      <c r="G12" s="327" t="s">
        <v>396</v>
      </c>
      <c r="H12" s="296"/>
      <c r="I12" s="327"/>
      <c r="J12" s="294">
        <v>236.23</v>
      </c>
      <c r="K12" s="300">
        <v>6.2219350832988046E-2</v>
      </c>
      <c r="L12" s="294">
        <v>3.66</v>
      </c>
      <c r="M12" s="396">
        <f t="shared" si="0"/>
        <v>864.60180000000003</v>
      </c>
      <c r="N12" s="302"/>
      <c r="O12" s="638" t="s">
        <v>397</v>
      </c>
      <c r="P12" s="639"/>
      <c r="R12" s="289"/>
      <c r="S12" s="289"/>
      <c r="T12" s="289"/>
      <c r="U12" s="289"/>
      <c r="V12" s="289"/>
      <c r="W12" s="289"/>
      <c r="X12" s="289"/>
      <c r="Y12" s="289"/>
      <c r="Z12" s="289"/>
      <c r="AA12" s="289"/>
      <c r="AB12" s="289"/>
      <c r="AC12" s="289"/>
      <c r="AD12" s="289"/>
      <c r="AE12" s="289"/>
      <c r="AF12" s="289"/>
      <c r="AG12" s="289"/>
      <c r="AH12" s="289"/>
      <c r="AI12" s="289"/>
      <c r="AJ12" s="289"/>
      <c r="AK12" s="289"/>
      <c r="AL12" s="289"/>
      <c r="AM12" s="289"/>
      <c r="AN12" s="289"/>
      <c r="AO12" s="289"/>
      <c r="AP12" s="289"/>
      <c r="AQ12" s="289"/>
      <c r="AR12" s="289"/>
      <c r="AS12" s="289"/>
      <c r="AT12" s="289"/>
      <c r="AU12" s="289"/>
      <c r="AV12" s="289"/>
      <c r="AW12" s="289"/>
      <c r="AX12" s="289"/>
      <c r="AY12" s="289"/>
      <c r="AZ12" s="289"/>
      <c r="BA12" s="289"/>
      <c r="BB12" s="289"/>
      <c r="BC12" s="289"/>
      <c r="BD12" s="289"/>
      <c r="BE12" s="289"/>
      <c r="BF12" s="289"/>
      <c r="BG12" s="289"/>
      <c r="BH12" s="289"/>
      <c r="BI12" s="289"/>
      <c r="BJ12" s="289"/>
      <c r="BK12" s="289"/>
      <c r="BL12" s="289"/>
      <c r="BM12" s="289"/>
      <c r="BN12" s="289"/>
      <c r="BO12" s="289"/>
      <c r="BP12" s="289"/>
      <c r="BQ12" s="289"/>
      <c r="BR12" s="289"/>
      <c r="BS12" s="289"/>
      <c r="BT12" s="289"/>
      <c r="BU12" s="289"/>
      <c r="BV12" s="289"/>
      <c r="BW12" s="289"/>
    </row>
    <row r="13" spans="1:75" s="142" customFormat="1" ht="45" customHeight="1" thickBot="1">
      <c r="A13" s="606"/>
      <c r="B13" s="617"/>
      <c r="C13" s="294">
        <v>5</v>
      </c>
      <c r="D13" s="303" t="s">
        <v>183</v>
      </c>
      <c r="E13" s="304"/>
      <c r="F13" s="305"/>
      <c r="G13" s="371" t="s">
        <v>398</v>
      </c>
      <c r="H13" s="370"/>
      <c r="I13" s="371"/>
      <c r="J13" s="306">
        <v>140.72999999999999</v>
      </c>
      <c r="K13" s="307">
        <v>0.1418977553562136</v>
      </c>
      <c r="L13" s="306">
        <v>4.53</v>
      </c>
      <c r="M13" s="397">
        <f t="shared" si="0"/>
        <v>637.50689999999997</v>
      </c>
      <c r="N13" s="302"/>
      <c r="O13" s="638" t="s">
        <v>399</v>
      </c>
      <c r="P13" s="639"/>
      <c r="R13" s="289"/>
      <c r="S13" s="289"/>
      <c r="T13" s="289"/>
      <c r="U13" s="289"/>
      <c r="V13" s="289"/>
      <c r="W13" s="289"/>
      <c r="X13" s="289"/>
      <c r="Y13" s="289"/>
      <c r="Z13" s="289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9"/>
      <c r="AY13" s="289"/>
      <c r="AZ13" s="289"/>
      <c r="BA13" s="289"/>
      <c r="BB13" s="289"/>
      <c r="BC13" s="289"/>
      <c r="BD13" s="289"/>
      <c r="BE13" s="289"/>
      <c r="BF13" s="289"/>
      <c r="BG13" s="289"/>
      <c r="BH13" s="289"/>
      <c r="BI13" s="289"/>
      <c r="BJ13" s="289"/>
      <c r="BK13" s="289"/>
      <c r="BL13" s="289"/>
      <c r="BM13" s="289"/>
      <c r="BN13" s="289"/>
      <c r="BO13" s="289"/>
      <c r="BP13" s="289"/>
      <c r="BQ13" s="289"/>
      <c r="BR13" s="289"/>
      <c r="BS13" s="289"/>
      <c r="BT13" s="289"/>
      <c r="BU13" s="289"/>
      <c r="BV13" s="289"/>
      <c r="BW13" s="289"/>
    </row>
    <row r="14" spans="1:75" s="142" customFormat="1" ht="15.75" customHeight="1" thickTop="1">
      <c r="A14" s="606"/>
      <c r="B14" s="617"/>
      <c r="C14" s="620"/>
      <c r="D14" s="621"/>
      <c r="E14" s="621"/>
      <c r="F14" s="621"/>
      <c r="G14" s="621"/>
      <c r="H14" s="621"/>
      <c r="I14" s="622"/>
      <c r="J14" s="308" t="s">
        <v>400</v>
      </c>
      <c r="K14" s="246">
        <f>M14/'生產管理報表 7-1 (週)'!B53</f>
        <v>3.8946193699103751E-2</v>
      </c>
      <c r="L14" s="308" t="s">
        <v>401</v>
      </c>
      <c r="M14" s="398">
        <f>SUM(M9:M13)</f>
        <v>4599.3594999999996</v>
      </c>
      <c r="N14" s="640"/>
      <c r="O14" s="641"/>
      <c r="P14" s="642"/>
      <c r="R14" s="289"/>
      <c r="S14" s="289"/>
      <c r="T14" s="289"/>
      <c r="U14" s="289"/>
      <c r="V14" s="289"/>
      <c r="W14" s="289"/>
      <c r="X14" s="289"/>
      <c r="Y14" s="289"/>
      <c r="Z14" s="289"/>
      <c r="AA14" s="289"/>
      <c r="AB14" s="289"/>
      <c r="AC14" s="289"/>
      <c r="AD14" s="289"/>
      <c r="AE14" s="289"/>
      <c r="AF14" s="289"/>
      <c r="AG14" s="289"/>
      <c r="AH14" s="289"/>
      <c r="AI14" s="289"/>
      <c r="AJ14" s="289"/>
      <c r="AK14" s="289"/>
      <c r="AL14" s="289"/>
      <c r="AM14" s="289"/>
      <c r="AN14" s="289"/>
      <c r="AO14" s="289"/>
      <c r="AP14" s="289"/>
      <c r="AQ14" s="289"/>
      <c r="AR14" s="289"/>
      <c r="AS14" s="289"/>
      <c r="AT14" s="289"/>
      <c r="AU14" s="289"/>
      <c r="AV14" s="289"/>
      <c r="AW14" s="289"/>
      <c r="AX14" s="289"/>
      <c r="AY14" s="289"/>
      <c r="AZ14" s="289"/>
      <c r="BA14" s="289"/>
      <c r="BB14" s="289"/>
      <c r="BC14" s="289"/>
      <c r="BD14" s="289"/>
      <c r="BE14" s="289"/>
      <c r="BF14" s="289"/>
      <c r="BG14" s="289"/>
      <c r="BH14" s="289"/>
      <c r="BI14" s="289"/>
      <c r="BJ14" s="289"/>
      <c r="BK14" s="289"/>
      <c r="BL14" s="289"/>
      <c r="BM14" s="289"/>
      <c r="BN14" s="289"/>
      <c r="BO14" s="289"/>
      <c r="BP14" s="289"/>
      <c r="BQ14" s="289"/>
      <c r="BR14" s="289"/>
      <c r="BS14" s="289"/>
      <c r="BT14" s="289"/>
      <c r="BU14" s="289"/>
      <c r="BV14" s="289"/>
      <c r="BW14" s="289"/>
    </row>
    <row r="15" spans="1:75" s="142" customFormat="1" ht="15.75" customHeight="1">
      <c r="B15" s="290"/>
      <c r="C15" s="291"/>
      <c r="D15" s="291"/>
      <c r="E15" s="291"/>
      <c r="F15" s="291"/>
      <c r="G15" s="291"/>
      <c r="H15" s="291"/>
      <c r="I15" s="291"/>
      <c r="J15" s="291"/>
      <c r="K15" s="291"/>
      <c r="L15" s="291"/>
      <c r="M15" s="291"/>
      <c r="N15" s="310"/>
      <c r="O15" s="310"/>
      <c r="P15" s="310"/>
      <c r="R15" s="289"/>
      <c r="S15" s="289"/>
      <c r="T15" s="289"/>
      <c r="U15" s="289"/>
      <c r="V15" s="289"/>
      <c r="W15" s="289"/>
      <c r="X15" s="289"/>
      <c r="Y15" s="289"/>
      <c r="Z15" s="289"/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9"/>
      <c r="AY15" s="289"/>
      <c r="AZ15" s="289"/>
      <c r="BA15" s="289"/>
      <c r="BB15" s="289"/>
      <c r="BC15" s="289"/>
      <c r="BD15" s="289"/>
      <c r="BE15" s="289"/>
      <c r="BF15" s="289"/>
      <c r="BG15" s="289"/>
      <c r="BH15" s="289"/>
      <c r="BI15" s="289"/>
      <c r="BJ15" s="289"/>
      <c r="BK15" s="289"/>
      <c r="BL15" s="289"/>
      <c r="BM15" s="289"/>
      <c r="BN15" s="289"/>
      <c r="BO15" s="289"/>
      <c r="BP15" s="289"/>
      <c r="BQ15" s="289"/>
      <c r="BR15" s="289"/>
      <c r="BS15" s="289"/>
      <c r="BT15" s="289"/>
      <c r="BU15" s="289"/>
      <c r="BV15" s="289"/>
      <c r="BW15" s="289"/>
    </row>
    <row r="16" spans="1:75" s="142" customFormat="1" ht="15.75" customHeight="1">
      <c r="A16" s="606" t="s">
        <v>378</v>
      </c>
      <c r="B16" s="606"/>
      <c r="C16" s="311" t="s">
        <v>325</v>
      </c>
      <c r="D16" s="609" t="s">
        <v>326</v>
      </c>
      <c r="E16" s="610"/>
      <c r="F16" s="611"/>
      <c r="G16" s="612" t="s">
        <v>381</v>
      </c>
      <c r="H16" s="613"/>
      <c r="I16" s="614"/>
      <c r="J16" s="313" t="s">
        <v>382</v>
      </c>
      <c r="K16" s="313" t="s">
        <v>23</v>
      </c>
      <c r="L16" s="313" t="s">
        <v>383</v>
      </c>
      <c r="M16" s="313" t="s">
        <v>360</v>
      </c>
      <c r="N16" s="314" t="s">
        <v>384</v>
      </c>
      <c r="O16" s="626" t="s">
        <v>331</v>
      </c>
      <c r="P16" s="627"/>
      <c r="R16" s="289"/>
      <c r="S16" s="289"/>
      <c r="T16" s="289"/>
      <c r="U16" s="289"/>
      <c r="V16" s="289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</row>
    <row r="17" spans="1:36" s="142" customFormat="1" ht="20.100000000000001" customHeight="1">
      <c r="A17" s="606">
        <v>2</v>
      </c>
      <c r="B17" s="617" t="s">
        <v>402</v>
      </c>
      <c r="C17" s="315">
        <v>1</v>
      </c>
      <c r="D17" s="295"/>
      <c r="E17" s="296"/>
      <c r="F17" s="297"/>
      <c r="G17" s="295"/>
      <c r="H17" s="296"/>
      <c r="I17" s="297"/>
      <c r="J17" s="316"/>
      <c r="K17" s="317"/>
      <c r="L17" s="316"/>
      <c r="M17" s="318">
        <f t="shared" ref="M17:M21" si="1">L17*J17</f>
        <v>0</v>
      </c>
      <c r="N17" s="319"/>
      <c r="O17" s="628"/>
      <c r="P17" s="629"/>
      <c r="R17" s="289"/>
      <c r="S17" s="289"/>
      <c r="T17" s="289"/>
      <c r="U17" s="289"/>
      <c r="V17" s="289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</row>
    <row r="18" spans="1:36" s="142" customFormat="1" ht="20.100000000000001" customHeight="1">
      <c r="A18" s="606"/>
      <c r="B18" s="617"/>
      <c r="C18" s="315">
        <v>2</v>
      </c>
      <c r="D18" s="295"/>
      <c r="E18" s="296"/>
      <c r="F18" s="297"/>
      <c r="G18" s="295"/>
      <c r="H18" s="296"/>
      <c r="I18" s="297"/>
      <c r="J18" s="316"/>
      <c r="K18" s="317"/>
      <c r="L18" s="316"/>
      <c r="M18" s="318">
        <f t="shared" si="1"/>
        <v>0</v>
      </c>
      <c r="N18" s="319"/>
      <c r="O18" s="628"/>
      <c r="P18" s="629"/>
      <c r="R18" s="289"/>
      <c r="S18" s="289"/>
      <c r="T18" s="289"/>
      <c r="U18" s="289"/>
      <c r="V18" s="289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89"/>
    </row>
    <row r="19" spans="1:36" s="142" customFormat="1" ht="20.100000000000001" customHeight="1">
      <c r="A19" s="606"/>
      <c r="B19" s="617"/>
      <c r="C19" s="315">
        <v>3</v>
      </c>
      <c r="D19" s="295"/>
      <c r="E19" s="296"/>
      <c r="F19" s="297"/>
      <c r="G19" s="295"/>
      <c r="H19" s="296"/>
      <c r="I19" s="297"/>
      <c r="J19" s="316"/>
      <c r="K19" s="317"/>
      <c r="L19" s="316"/>
      <c r="M19" s="318">
        <f t="shared" si="1"/>
        <v>0</v>
      </c>
      <c r="N19" s="319"/>
      <c r="O19" s="628"/>
      <c r="P19" s="629"/>
      <c r="R19" s="289"/>
      <c r="S19" s="289"/>
      <c r="T19" s="289"/>
      <c r="U19" s="289"/>
      <c r="V19" s="289"/>
      <c r="W19" s="289"/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89"/>
    </row>
    <row r="20" spans="1:36" s="142" customFormat="1" ht="20.100000000000001" customHeight="1">
      <c r="A20" s="606"/>
      <c r="B20" s="617"/>
      <c r="C20" s="315">
        <v>4</v>
      </c>
      <c r="D20" s="295"/>
      <c r="E20" s="296"/>
      <c r="F20" s="297"/>
      <c r="G20" s="295"/>
      <c r="H20" s="296"/>
      <c r="I20" s="297"/>
      <c r="J20" s="316"/>
      <c r="K20" s="317"/>
      <c r="L20" s="316"/>
      <c r="M20" s="318">
        <f t="shared" si="1"/>
        <v>0</v>
      </c>
      <c r="N20" s="319"/>
      <c r="O20" s="628"/>
      <c r="P20" s="629"/>
      <c r="R20" s="289"/>
      <c r="S20" s="289"/>
      <c r="T20" s="289"/>
      <c r="U20" s="289"/>
      <c r="V20" s="289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89"/>
      <c r="AH20" s="289"/>
    </row>
    <row r="21" spans="1:36" s="142" customFormat="1" ht="20.100000000000001" customHeight="1" thickBot="1">
      <c r="A21" s="606"/>
      <c r="B21" s="617"/>
      <c r="C21" s="321">
        <v>5</v>
      </c>
      <c r="D21" s="303"/>
      <c r="E21" s="304"/>
      <c r="F21" s="305"/>
      <c r="G21" s="303"/>
      <c r="H21" s="304"/>
      <c r="I21" s="305"/>
      <c r="J21" s="322"/>
      <c r="K21" s="323"/>
      <c r="L21" s="322"/>
      <c r="M21" s="324">
        <f t="shared" si="1"/>
        <v>0</v>
      </c>
      <c r="N21" s="325"/>
      <c r="O21" s="628"/>
      <c r="P21" s="629"/>
      <c r="R21" s="289"/>
      <c r="S21" s="289"/>
      <c r="T21" s="289"/>
      <c r="U21" s="289"/>
      <c r="V21" s="289"/>
      <c r="W21" s="289"/>
      <c r="X21" s="289"/>
      <c r="Y21" s="289"/>
      <c r="Z21" s="289"/>
      <c r="AA21" s="289"/>
      <c r="AB21" s="289"/>
      <c r="AC21" s="289"/>
      <c r="AD21" s="289"/>
      <c r="AE21" s="289"/>
      <c r="AF21" s="289"/>
      <c r="AG21" s="289"/>
      <c r="AH21" s="289"/>
    </row>
    <row r="22" spans="1:36" s="142" customFormat="1" ht="15.75" customHeight="1" thickTop="1">
      <c r="A22" s="606"/>
      <c r="B22" s="617"/>
      <c r="C22" s="620"/>
      <c r="D22" s="621"/>
      <c r="E22" s="621"/>
      <c r="F22" s="621"/>
      <c r="G22" s="621"/>
      <c r="H22" s="621"/>
      <c r="I22" s="622"/>
      <c r="J22" s="308" t="s">
        <v>400</v>
      </c>
      <c r="K22" s="246">
        <f>M22/'生產管理報表 7-1 (週)'!B53</f>
        <v>0</v>
      </c>
      <c r="L22" s="308" t="s">
        <v>401</v>
      </c>
      <c r="M22" s="309">
        <f>SUM(M17:M21)</f>
        <v>0</v>
      </c>
      <c r="N22" s="630"/>
      <c r="O22" s="631"/>
      <c r="P22" s="632"/>
      <c r="R22" s="289"/>
      <c r="S22" s="289"/>
      <c r="T22" s="289"/>
      <c r="U22" s="289"/>
      <c r="V22" s="289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</row>
    <row r="23" spans="1:36" s="142" customFormat="1" ht="15.75" customHeight="1">
      <c r="B23" s="290"/>
      <c r="C23" s="291"/>
      <c r="D23" s="291"/>
      <c r="E23" s="291"/>
      <c r="F23" s="291"/>
      <c r="G23" s="291"/>
      <c r="H23" s="291"/>
      <c r="I23" s="291"/>
      <c r="J23" s="291"/>
      <c r="K23" s="291"/>
      <c r="L23" s="291"/>
      <c r="M23" s="291"/>
      <c r="N23" s="326"/>
      <c r="O23" s="326"/>
      <c r="P23" s="326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89"/>
      <c r="AH23" s="289"/>
    </row>
    <row r="24" spans="1:36" s="142" customFormat="1" ht="15.75" customHeight="1">
      <c r="A24" s="606" t="s">
        <v>378</v>
      </c>
      <c r="B24" s="606"/>
      <c r="C24" s="311" t="s">
        <v>325</v>
      </c>
      <c r="D24" s="609" t="s">
        <v>326</v>
      </c>
      <c r="E24" s="610"/>
      <c r="F24" s="611"/>
      <c r="G24" s="612" t="s">
        <v>381</v>
      </c>
      <c r="H24" s="613"/>
      <c r="I24" s="614"/>
      <c r="J24" s="312" t="s">
        <v>382</v>
      </c>
      <c r="K24" s="313" t="s">
        <v>23</v>
      </c>
      <c r="L24" s="313" t="s">
        <v>383</v>
      </c>
      <c r="M24" s="313" t="s">
        <v>360</v>
      </c>
      <c r="N24" s="314" t="s">
        <v>384</v>
      </c>
      <c r="O24" s="615" t="s">
        <v>331</v>
      </c>
      <c r="P24" s="616"/>
      <c r="R24" s="289"/>
      <c r="S24" s="289"/>
      <c r="T24" s="289"/>
      <c r="U24" s="289"/>
      <c r="V24" s="289"/>
      <c r="W24" s="289"/>
      <c r="X24" s="289"/>
      <c r="Y24" s="289"/>
      <c r="Z24" s="289"/>
      <c r="AA24" s="289"/>
      <c r="AB24" s="289"/>
      <c r="AC24" s="289"/>
      <c r="AD24" s="289"/>
      <c r="AE24" s="289"/>
      <c r="AF24" s="289"/>
      <c r="AG24" s="289"/>
      <c r="AH24" s="289"/>
      <c r="AI24" s="289"/>
      <c r="AJ24" s="289"/>
    </row>
    <row r="25" spans="1:36" s="142" customFormat="1" ht="45" customHeight="1">
      <c r="A25" s="606">
        <v>3</v>
      </c>
      <c r="B25" s="617" t="s">
        <v>403</v>
      </c>
      <c r="C25" s="315">
        <v>1</v>
      </c>
      <c r="D25" s="295" t="s">
        <v>270</v>
      </c>
      <c r="E25" s="296"/>
      <c r="F25" s="297"/>
      <c r="G25" s="327" t="s">
        <v>404</v>
      </c>
      <c r="H25" s="296"/>
      <c r="I25" s="327"/>
      <c r="J25" s="328">
        <v>10.409999999999998</v>
      </c>
      <c r="K25" s="317">
        <v>8.2135009091263925E-3</v>
      </c>
      <c r="L25" s="316">
        <v>255</v>
      </c>
      <c r="M25" s="399">
        <f t="shared" ref="M25:M29" si="2">L25*J25</f>
        <v>2654.5499999999997</v>
      </c>
      <c r="N25" s="329"/>
      <c r="O25" s="618" t="s">
        <v>405</v>
      </c>
      <c r="P25" s="619"/>
      <c r="R25" s="289"/>
      <c r="S25" s="289"/>
      <c r="T25" s="289"/>
      <c r="U25" s="289"/>
      <c r="V25" s="289"/>
      <c r="W25" s="289"/>
      <c r="X25" s="289"/>
      <c r="Y25" s="289"/>
      <c r="Z25" s="289"/>
      <c r="AA25" s="289"/>
      <c r="AB25" s="289"/>
      <c r="AC25" s="289"/>
      <c r="AD25" s="289"/>
      <c r="AE25" s="289"/>
      <c r="AF25" s="289"/>
      <c r="AG25" s="289"/>
      <c r="AH25" s="289"/>
      <c r="AI25" s="289"/>
      <c r="AJ25" s="289"/>
    </row>
    <row r="26" spans="1:36" s="142" customFormat="1" ht="45" customHeight="1">
      <c r="A26" s="606"/>
      <c r="B26" s="617"/>
      <c r="C26" s="315">
        <v>2</v>
      </c>
      <c r="D26" s="295" t="s">
        <v>406</v>
      </c>
      <c r="E26" s="296"/>
      <c r="F26" s="297"/>
      <c r="G26" s="327" t="s">
        <v>407</v>
      </c>
      <c r="H26" s="296"/>
      <c r="I26" s="327"/>
      <c r="J26" s="328">
        <v>0.85</v>
      </c>
      <c r="K26" s="317">
        <v>3.3932815864247387E-2</v>
      </c>
      <c r="L26" s="316">
        <v>1746</v>
      </c>
      <c r="M26" s="399">
        <f t="shared" si="2"/>
        <v>1484.1</v>
      </c>
      <c r="N26" s="329"/>
      <c r="O26" s="618" t="s">
        <v>408</v>
      </c>
      <c r="P26" s="619"/>
      <c r="R26" s="289"/>
      <c r="S26" s="289"/>
      <c r="T26" s="289"/>
      <c r="U26" s="289"/>
      <c r="V26" s="289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89"/>
      <c r="AI26" s="289"/>
      <c r="AJ26" s="289"/>
    </row>
    <row r="27" spans="1:36" s="142" customFormat="1" ht="45" customHeight="1">
      <c r="A27" s="606"/>
      <c r="B27" s="617"/>
      <c r="C27" s="315">
        <v>3</v>
      </c>
      <c r="D27" s="295" t="s">
        <v>279</v>
      </c>
      <c r="E27" s="296"/>
      <c r="F27" s="297"/>
      <c r="G27" s="295" t="s">
        <v>409</v>
      </c>
      <c r="H27" s="296"/>
      <c r="I27" s="327"/>
      <c r="J27" s="328">
        <v>1.9</v>
      </c>
      <c r="K27" s="317">
        <v>0.11945570746616278</v>
      </c>
      <c r="L27" s="316">
        <v>458.40999999999997</v>
      </c>
      <c r="M27" s="399">
        <f t="shared" si="2"/>
        <v>870.97899999999993</v>
      </c>
      <c r="N27" s="329"/>
      <c r="O27" s="618" t="s">
        <v>410</v>
      </c>
      <c r="P27" s="61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89"/>
      <c r="AI27" s="289"/>
      <c r="AJ27" s="289"/>
    </row>
    <row r="28" spans="1:36" s="142" customFormat="1" ht="45" customHeight="1">
      <c r="A28" s="606"/>
      <c r="B28" s="617"/>
      <c r="C28" s="315">
        <v>4</v>
      </c>
      <c r="D28" s="295" t="s">
        <v>174</v>
      </c>
      <c r="E28" s="296"/>
      <c r="F28" s="297"/>
      <c r="G28" s="295" t="s">
        <v>411</v>
      </c>
      <c r="H28" s="296"/>
      <c r="I28" s="327"/>
      <c r="J28" s="328">
        <v>5.61</v>
      </c>
      <c r="K28" s="317">
        <v>3.2894736842105261E-2</v>
      </c>
      <c r="L28" s="316">
        <v>75</v>
      </c>
      <c r="M28" s="399">
        <f t="shared" si="2"/>
        <v>420.75</v>
      </c>
      <c r="N28" s="329"/>
      <c r="O28" s="618" t="s">
        <v>412</v>
      </c>
      <c r="P28" s="619"/>
      <c r="R28" s="289"/>
      <c r="S28" s="289"/>
      <c r="T28" s="289"/>
      <c r="U28" s="289"/>
      <c r="V28" s="289"/>
      <c r="W28" s="289"/>
      <c r="X28" s="289"/>
      <c r="Y28" s="289"/>
      <c r="Z28" s="289"/>
      <c r="AA28" s="289"/>
      <c r="AB28" s="289"/>
      <c r="AC28" s="289"/>
      <c r="AD28" s="289"/>
      <c r="AE28" s="289"/>
      <c r="AF28" s="289"/>
      <c r="AG28" s="289"/>
      <c r="AH28" s="289"/>
      <c r="AI28" s="289"/>
      <c r="AJ28" s="289"/>
    </row>
    <row r="29" spans="1:36" s="142" customFormat="1" ht="45" customHeight="1" thickBot="1">
      <c r="A29" s="606"/>
      <c r="B29" s="617"/>
      <c r="C29" s="321">
        <v>5</v>
      </c>
      <c r="D29" s="303" t="s">
        <v>279</v>
      </c>
      <c r="E29" s="304"/>
      <c r="F29" s="305"/>
      <c r="G29" s="303" t="s">
        <v>413</v>
      </c>
      <c r="H29" s="304"/>
      <c r="I29" s="330"/>
      <c r="J29" s="331">
        <v>2.19</v>
      </c>
      <c r="K29" s="323">
        <v>9.4020737327188936E-2</v>
      </c>
      <c r="L29" s="332">
        <v>163.22</v>
      </c>
      <c r="M29" s="399">
        <f t="shared" si="2"/>
        <v>357.45179999999999</v>
      </c>
      <c r="N29" s="329"/>
      <c r="O29" s="618" t="s">
        <v>410</v>
      </c>
      <c r="P29" s="619"/>
      <c r="R29" s="289"/>
      <c r="S29" s="289"/>
      <c r="T29" s="289"/>
      <c r="U29" s="289"/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89"/>
      <c r="AH29" s="289"/>
      <c r="AI29" s="289"/>
      <c r="AJ29" s="289"/>
    </row>
    <row r="30" spans="1:36" s="142" customFormat="1" ht="15.75" customHeight="1" thickTop="1">
      <c r="A30" s="606"/>
      <c r="B30" s="617"/>
      <c r="C30" s="620"/>
      <c r="D30" s="621"/>
      <c r="E30" s="621"/>
      <c r="F30" s="621"/>
      <c r="G30" s="621"/>
      <c r="H30" s="621"/>
      <c r="I30" s="622"/>
      <c r="J30" s="333" t="s">
        <v>400</v>
      </c>
      <c r="K30" s="246">
        <f>M30/'生產管理報表 7-1 (週)'!B53</f>
        <v>4.9009863098207179E-2</v>
      </c>
      <c r="L30" s="333" t="s">
        <v>401</v>
      </c>
      <c r="M30" s="400">
        <f>SUM(M25:M29)</f>
        <v>5787.8307999999997</v>
      </c>
      <c r="N30" s="623"/>
      <c r="O30" s="624"/>
      <c r="P30" s="625"/>
      <c r="R30" s="289"/>
      <c r="S30" s="289"/>
      <c r="T30" s="289"/>
      <c r="U30" s="289"/>
      <c r="V30" s="289"/>
      <c r="W30" s="289"/>
      <c r="X30" s="289"/>
      <c r="Y30" s="289"/>
      <c r="Z30" s="289"/>
      <c r="AA30" s="289"/>
      <c r="AB30" s="289"/>
      <c r="AC30" s="289"/>
      <c r="AD30" s="289"/>
      <c r="AE30" s="289"/>
      <c r="AF30" s="289"/>
      <c r="AG30" s="289"/>
      <c r="AH30" s="289"/>
      <c r="AI30" s="289"/>
      <c r="AJ30" s="289"/>
    </row>
    <row r="31" spans="1:36" s="142" customFormat="1" ht="15.75" customHeight="1">
      <c r="A31" s="601" t="s">
        <v>414</v>
      </c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R31" s="289"/>
      <c r="S31" s="289"/>
      <c r="T31" s="289"/>
      <c r="U31" s="289"/>
    </row>
    <row r="32" spans="1:36" s="143" customFormat="1" ht="15.75" customHeight="1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</row>
    <row r="33" spans="1:75" s="142" customFormat="1" ht="15.75" customHeight="1">
      <c r="A33" s="603" t="s">
        <v>378</v>
      </c>
      <c r="B33" s="646">
        <v>1</v>
      </c>
      <c r="C33" s="646"/>
      <c r="D33" s="646">
        <v>2</v>
      </c>
      <c r="E33" s="646"/>
      <c r="F33" s="646">
        <v>3</v>
      </c>
      <c r="G33" s="646"/>
      <c r="H33" s="606">
        <v>4</v>
      </c>
      <c r="I33" s="606"/>
      <c r="J33" s="606">
        <v>5</v>
      </c>
      <c r="K33" s="606"/>
      <c r="L33" s="606">
        <v>6</v>
      </c>
      <c r="M33" s="606"/>
      <c r="N33" s="606">
        <v>7</v>
      </c>
      <c r="O33" s="606"/>
      <c r="P33" s="606">
        <v>8</v>
      </c>
      <c r="Q33" s="606"/>
      <c r="R33" s="289"/>
      <c r="S33" s="289"/>
      <c r="T33" s="289"/>
      <c r="U33" s="289"/>
    </row>
    <row r="34" spans="1:75" s="142" customFormat="1" ht="15.75" customHeight="1">
      <c r="A34" s="603"/>
      <c r="B34" s="643" t="s">
        <v>356</v>
      </c>
      <c r="C34" s="643"/>
      <c r="D34" s="643" t="s">
        <v>379</v>
      </c>
      <c r="E34" s="643"/>
      <c r="F34" s="643" t="s">
        <v>358</v>
      </c>
      <c r="G34" s="643"/>
      <c r="H34" s="603" t="s">
        <v>359</v>
      </c>
      <c r="I34" s="603"/>
      <c r="J34" s="603" t="s">
        <v>363</v>
      </c>
      <c r="K34" s="603"/>
      <c r="L34" s="603" t="s">
        <v>364</v>
      </c>
      <c r="M34" s="603"/>
      <c r="N34" s="603" t="s">
        <v>365</v>
      </c>
      <c r="O34" s="603"/>
      <c r="P34" s="644" t="s">
        <v>380</v>
      </c>
      <c r="Q34" s="603"/>
      <c r="R34" s="289"/>
      <c r="S34" s="289"/>
      <c r="T34" s="289"/>
      <c r="U34" s="289"/>
    </row>
    <row r="35" spans="1:75" s="142" customFormat="1" ht="15.75" customHeight="1">
      <c r="B35" s="290"/>
      <c r="C35" s="291"/>
      <c r="R35" s="289"/>
      <c r="S35" s="289"/>
      <c r="T35" s="289"/>
      <c r="U35" s="289"/>
    </row>
    <row r="36" spans="1:75" s="293" customFormat="1" ht="15.75" customHeight="1">
      <c r="A36" s="606" t="s">
        <v>378</v>
      </c>
      <c r="B36" s="606"/>
      <c r="C36" s="292" t="s">
        <v>325</v>
      </c>
      <c r="D36" s="633" t="s">
        <v>326</v>
      </c>
      <c r="E36" s="633"/>
      <c r="F36" s="633"/>
      <c r="G36" s="612" t="s">
        <v>381</v>
      </c>
      <c r="H36" s="613"/>
      <c r="I36" s="614"/>
      <c r="J36" s="292" t="s">
        <v>382</v>
      </c>
      <c r="K36" s="292" t="s">
        <v>23</v>
      </c>
      <c r="L36" s="292" t="s">
        <v>383</v>
      </c>
      <c r="M36" s="292" t="s">
        <v>360</v>
      </c>
      <c r="N36" s="292" t="s">
        <v>384</v>
      </c>
      <c r="O36" s="635" t="s">
        <v>331</v>
      </c>
      <c r="P36" s="635"/>
    </row>
    <row r="37" spans="1:75" s="142" customFormat="1" ht="30" customHeight="1">
      <c r="A37" s="606">
        <v>1</v>
      </c>
      <c r="B37" s="617" t="s">
        <v>385</v>
      </c>
      <c r="C37" s="294">
        <v>1</v>
      </c>
      <c r="D37" s="295" t="s">
        <v>406</v>
      </c>
      <c r="E37" s="296"/>
      <c r="F37" s="297"/>
      <c r="G37" s="327" t="s">
        <v>415</v>
      </c>
      <c r="H37" s="296"/>
      <c r="I37" s="327"/>
      <c r="J37" s="294">
        <v>248.46</v>
      </c>
      <c r="K37" s="300">
        <v>4.5498107610491667E-2</v>
      </c>
      <c r="L37" s="294">
        <v>4.4399999999999995</v>
      </c>
      <c r="M37" s="396">
        <f>L37*J37</f>
        <v>1103.1623999999999</v>
      </c>
      <c r="N37" s="302"/>
      <c r="O37" s="636" t="s">
        <v>416</v>
      </c>
      <c r="P37" s="637"/>
      <c r="R37" s="289"/>
      <c r="S37" s="289"/>
      <c r="T37" s="243"/>
      <c r="U37" s="289"/>
    </row>
    <row r="38" spans="1:75" s="142" customFormat="1" ht="30" customHeight="1">
      <c r="A38" s="606"/>
      <c r="B38" s="617"/>
      <c r="C38" s="294">
        <v>2</v>
      </c>
      <c r="D38" s="295" t="s">
        <v>417</v>
      </c>
      <c r="E38" s="296"/>
      <c r="F38" s="297"/>
      <c r="G38" s="295" t="s">
        <v>418</v>
      </c>
      <c r="H38" s="296"/>
      <c r="I38" s="327"/>
      <c r="J38" s="294">
        <v>122.82</v>
      </c>
      <c r="K38" s="300">
        <v>7.7466834511474778E-2</v>
      </c>
      <c r="L38" s="294">
        <v>8</v>
      </c>
      <c r="M38" s="396">
        <f t="shared" ref="M38:M41" si="3">L38*J38</f>
        <v>982.56</v>
      </c>
      <c r="N38" s="302"/>
      <c r="O38" s="638" t="s">
        <v>419</v>
      </c>
      <c r="P38" s="639"/>
      <c r="R38" s="289"/>
      <c r="S38" s="289"/>
      <c r="T38" s="243"/>
      <c r="U38" s="289"/>
      <c r="V38" s="289"/>
      <c r="W38" s="289"/>
      <c r="X38" s="289"/>
      <c r="Y38" s="289"/>
      <c r="Z38" s="289"/>
      <c r="AA38" s="289"/>
      <c r="AB38" s="289"/>
      <c r="AC38" s="289"/>
      <c r="AD38" s="289"/>
      <c r="AE38" s="289"/>
      <c r="AF38" s="289"/>
      <c r="AG38" s="289"/>
      <c r="AH38" s="289"/>
      <c r="AI38" s="289"/>
      <c r="AJ38" s="289"/>
      <c r="AK38" s="289"/>
      <c r="AL38" s="289"/>
      <c r="AM38" s="289"/>
      <c r="AN38" s="289"/>
      <c r="AO38" s="289"/>
      <c r="AP38" s="289"/>
      <c r="AQ38" s="289"/>
      <c r="AR38" s="289"/>
      <c r="AS38" s="289"/>
      <c r="AT38" s="289"/>
      <c r="AU38" s="289"/>
      <c r="AV38" s="289"/>
      <c r="AW38" s="289"/>
      <c r="AX38" s="289"/>
      <c r="AY38" s="289"/>
      <c r="AZ38" s="289"/>
      <c r="BA38" s="289"/>
      <c r="BB38" s="289"/>
      <c r="BC38" s="289"/>
      <c r="BD38" s="289"/>
      <c r="BE38" s="289"/>
      <c r="BF38" s="289"/>
      <c r="BG38" s="289"/>
      <c r="BH38" s="289"/>
      <c r="BI38" s="289"/>
      <c r="BJ38" s="289"/>
      <c r="BK38" s="289"/>
      <c r="BL38" s="289"/>
      <c r="BM38" s="289"/>
      <c r="BN38" s="289"/>
      <c r="BO38" s="289"/>
      <c r="BP38" s="289"/>
      <c r="BQ38" s="289"/>
      <c r="BR38" s="289"/>
      <c r="BS38" s="289"/>
      <c r="BT38" s="289"/>
      <c r="BU38" s="289"/>
      <c r="BV38" s="289"/>
      <c r="BW38" s="289"/>
    </row>
    <row r="39" spans="1:75" s="142" customFormat="1" ht="30" customHeight="1">
      <c r="A39" s="606"/>
      <c r="B39" s="617"/>
      <c r="C39" s="294">
        <v>3</v>
      </c>
      <c r="D39" s="295" t="s">
        <v>267</v>
      </c>
      <c r="E39" s="296"/>
      <c r="F39" s="297"/>
      <c r="G39" s="379" t="s">
        <v>396</v>
      </c>
      <c r="H39" s="380"/>
      <c r="I39" s="381"/>
      <c r="J39" s="294">
        <v>236.23</v>
      </c>
      <c r="K39" s="300">
        <v>6.4735740042021025E-2</v>
      </c>
      <c r="L39" s="294">
        <v>3.5999999999999996</v>
      </c>
      <c r="M39" s="396">
        <f t="shared" si="3"/>
        <v>850.42799999999988</v>
      </c>
      <c r="N39" s="302"/>
      <c r="O39" s="638" t="s">
        <v>420</v>
      </c>
      <c r="P39" s="639"/>
      <c r="R39" s="289"/>
      <c r="S39" s="289"/>
      <c r="T39" s="243"/>
      <c r="U39" s="289"/>
      <c r="V39" s="289"/>
      <c r="W39" s="289"/>
      <c r="X39" s="289"/>
      <c r="Y39" s="289"/>
      <c r="Z39" s="289"/>
      <c r="AA39" s="289"/>
      <c r="AB39" s="289"/>
      <c r="AC39" s="289"/>
      <c r="AD39" s="289"/>
      <c r="AE39" s="289"/>
      <c r="AF39" s="289"/>
      <c r="AG39" s="289"/>
      <c r="AH39" s="289"/>
      <c r="AI39" s="289"/>
      <c r="AJ39" s="289"/>
      <c r="AK39" s="289"/>
      <c r="AL39" s="289"/>
      <c r="AM39" s="289"/>
      <c r="AN39" s="289"/>
      <c r="AO39" s="289"/>
      <c r="AP39" s="289"/>
      <c r="AQ39" s="289"/>
      <c r="AR39" s="289"/>
      <c r="AS39" s="289"/>
      <c r="AT39" s="289"/>
      <c r="AU39" s="289"/>
      <c r="AV39" s="289"/>
      <c r="AW39" s="289"/>
      <c r="AX39" s="289"/>
      <c r="AY39" s="289"/>
      <c r="AZ39" s="289"/>
      <c r="BA39" s="289"/>
      <c r="BB39" s="289"/>
      <c r="BC39" s="289"/>
      <c r="BD39" s="289"/>
      <c r="BE39" s="289"/>
      <c r="BF39" s="289"/>
      <c r="BG39" s="289"/>
      <c r="BH39" s="289"/>
      <c r="BI39" s="289"/>
      <c r="BJ39" s="289"/>
      <c r="BK39" s="289"/>
      <c r="BL39" s="289"/>
      <c r="BM39" s="289"/>
      <c r="BN39" s="289"/>
      <c r="BO39" s="289"/>
      <c r="BP39" s="289"/>
      <c r="BQ39" s="289"/>
      <c r="BR39" s="289"/>
      <c r="BS39" s="289"/>
      <c r="BT39" s="289"/>
      <c r="BU39" s="289"/>
      <c r="BV39" s="289"/>
      <c r="BW39" s="289"/>
    </row>
    <row r="40" spans="1:75" s="142" customFormat="1" ht="30" customHeight="1">
      <c r="A40" s="606"/>
      <c r="B40" s="617"/>
      <c r="C40" s="294">
        <v>4</v>
      </c>
      <c r="D40" s="295" t="s">
        <v>274</v>
      </c>
      <c r="E40" s="296"/>
      <c r="F40" s="297"/>
      <c r="G40" s="379" t="s">
        <v>390</v>
      </c>
      <c r="H40" s="380"/>
      <c r="I40" s="381"/>
      <c r="J40" s="294">
        <v>183.65</v>
      </c>
      <c r="K40" s="300">
        <v>3.697209882126911E-2</v>
      </c>
      <c r="L40" s="294">
        <v>3.83</v>
      </c>
      <c r="M40" s="396">
        <f t="shared" si="3"/>
        <v>703.37950000000001</v>
      </c>
      <c r="N40" s="302"/>
      <c r="O40" s="638" t="s">
        <v>421</v>
      </c>
      <c r="P40" s="639"/>
      <c r="R40" s="289"/>
      <c r="S40" s="289"/>
      <c r="T40" s="243"/>
      <c r="U40" s="289"/>
      <c r="V40" s="289"/>
      <c r="W40" s="289"/>
      <c r="X40" s="289"/>
      <c r="Y40" s="289"/>
      <c r="Z40" s="289"/>
      <c r="AA40" s="289"/>
      <c r="AB40" s="289"/>
      <c r="AC40" s="289"/>
      <c r="AD40" s="289"/>
      <c r="AE40" s="289"/>
      <c r="AF40" s="289"/>
      <c r="AG40" s="289"/>
      <c r="AH40" s="289"/>
      <c r="AI40" s="289"/>
      <c r="AJ40" s="289"/>
      <c r="AK40" s="289"/>
      <c r="AL40" s="289"/>
      <c r="AM40" s="289"/>
      <c r="AN40" s="289"/>
      <c r="AO40" s="289"/>
      <c r="AP40" s="289"/>
      <c r="AQ40" s="289"/>
      <c r="AR40" s="289"/>
      <c r="AS40" s="289"/>
      <c r="AT40" s="289"/>
      <c r="AU40" s="289"/>
      <c r="AV40" s="289"/>
      <c r="AW40" s="289"/>
      <c r="AX40" s="289"/>
      <c r="AY40" s="289"/>
      <c r="AZ40" s="289"/>
      <c r="BA40" s="289"/>
      <c r="BB40" s="289"/>
      <c r="BC40" s="289"/>
      <c r="BD40" s="289"/>
      <c r="BE40" s="289"/>
      <c r="BF40" s="289"/>
      <c r="BG40" s="289"/>
      <c r="BH40" s="289"/>
      <c r="BI40" s="289"/>
      <c r="BJ40" s="289"/>
      <c r="BK40" s="289"/>
      <c r="BL40" s="289"/>
      <c r="BM40" s="289"/>
      <c r="BN40" s="289"/>
      <c r="BO40" s="289"/>
      <c r="BP40" s="289"/>
      <c r="BQ40" s="289"/>
      <c r="BR40" s="289"/>
      <c r="BS40" s="289"/>
      <c r="BT40" s="289"/>
      <c r="BU40" s="289"/>
      <c r="BV40" s="289"/>
      <c r="BW40" s="289"/>
    </row>
    <row r="41" spans="1:75" s="142" customFormat="1" ht="30" customHeight="1" thickBot="1">
      <c r="A41" s="606"/>
      <c r="B41" s="617"/>
      <c r="C41" s="294">
        <v>5</v>
      </c>
      <c r="D41" s="303" t="s">
        <v>422</v>
      </c>
      <c r="E41" s="304"/>
      <c r="F41" s="305"/>
      <c r="G41" s="371" t="s">
        <v>387</v>
      </c>
      <c r="H41" s="370"/>
      <c r="I41" s="371"/>
      <c r="J41" s="306">
        <v>153.19</v>
      </c>
      <c r="K41" s="307">
        <v>4.1770805579552761E-2</v>
      </c>
      <c r="L41" s="306">
        <v>4.41</v>
      </c>
      <c r="M41" s="397">
        <f t="shared" si="3"/>
        <v>675.56790000000001</v>
      </c>
      <c r="N41" s="302"/>
      <c r="O41" s="638" t="s">
        <v>420</v>
      </c>
      <c r="P41" s="639"/>
      <c r="R41" s="289"/>
      <c r="S41" s="289"/>
      <c r="T41" s="243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289"/>
      <c r="AY41" s="289"/>
      <c r="AZ41" s="289"/>
      <c r="BA41" s="289"/>
      <c r="BB41" s="289"/>
      <c r="BC41" s="289"/>
      <c r="BD41" s="289"/>
      <c r="BE41" s="289"/>
      <c r="BF41" s="289"/>
      <c r="BG41" s="289"/>
      <c r="BH41" s="289"/>
      <c r="BI41" s="289"/>
      <c r="BJ41" s="289"/>
      <c r="BK41" s="289"/>
      <c r="BL41" s="289"/>
      <c r="BM41" s="289"/>
      <c r="BN41" s="289"/>
      <c r="BO41" s="289"/>
      <c r="BP41" s="289"/>
      <c r="BQ41" s="289"/>
      <c r="BR41" s="289"/>
      <c r="BS41" s="289"/>
      <c r="BT41" s="289"/>
      <c r="BU41" s="289"/>
      <c r="BV41" s="289"/>
      <c r="BW41" s="289"/>
    </row>
    <row r="42" spans="1:75" s="142" customFormat="1" ht="15.75" customHeight="1" thickTop="1">
      <c r="A42" s="606"/>
      <c r="B42" s="617"/>
      <c r="C42" s="620"/>
      <c r="D42" s="621"/>
      <c r="E42" s="621"/>
      <c r="F42" s="621"/>
      <c r="G42" s="621"/>
      <c r="H42" s="621"/>
      <c r="I42" s="622"/>
      <c r="J42" s="308" t="s">
        <v>400</v>
      </c>
      <c r="K42" s="246">
        <f>M42/'生產管理報表 7-1 (週)'!B64</f>
        <v>3.5199033103904438E-2</v>
      </c>
      <c r="L42" s="308" t="s">
        <v>401</v>
      </c>
      <c r="M42" s="398">
        <f>SUM(M37:M41)</f>
        <v>4315.0977999999996</v>
      </c>
      <c r="N42" s="640"/>
      <c r="O42" s="641"/>
      <c r="P42" s="642"/>
      <c r="R42" s="289"/>
      <c r="S42" s="289"/>
      <c r="T42" s="289"/>
      <c r="U42" s="289"/>
      <c r="V42" s="289"/>
      <c r="W42" s="289"/>
      <c r="X42" s="289"/>
      <c r="Y42" s="289"/>
      <c r="Z42" s="289"/>
      <c r="AA42" s="289"/>
      <c r="AB42" s="289"/>
      <c r="AC42" s="289"/>
      <c r="AD42" s="289"/>
      <c r="AE42" s="289"/>
      <c r="AF42" s="289"/>
      <c r="AG42" s="289"/>
      <c r="AH42" s="289"/>
      <c r="AI42" s="289"/>
      <c r="AJ42" s="289"/>
      <c r="AK42" s="289"/>
      <c r="AL42" s="289"/>
      <c r="AM42" s="289"/>
      <c r="AN42" s="289"/>
      <c r="AO42" s="289"/>
      <c r="AP42" s="289"/>
      <c r="AQ42" s="289"/>
      <c r="AR42" s="289"/>
      <c r="AS42" s="289"/>
      <c r="AT42" s="289"/>
      <c r="AU42" s="289"/>
      <c r="AV42" s="289"/>
      <c r="AW42" s="289"/>
      <c r="AX42" s="289"/>
      <c r="AY42" s="289"/>
      <c r="AZ42" s="289"/>
      <c r="BA42" s="289"/>
      <c r="BB42" s="289"/>
      <c r="BC42" s="289"/>
      <c r="BD42" s="289"/>
      <c r="BE42" s="289"/>
      <c r="BF42" s="289"/>
      <c r="BG42" s="289"/>
      <c r="BH42" s="289"/>
      <c r="BI42" s="289"/>
      <c r="BJ42" s="289"/>
      <c r="BK42" s="289"/>
      <c r="BL42" s="289"/>
      <c r="BM42" s="289"/>
      <c r="BN42" s="289"/>
      <c r="BO42" s="289"/>
      <c r="BP42" s="289"/>
      <c r="BQ42" s="289"/>
      <c r="BR42" s="289"/>
      <c r="BS42" s="289"/>
      <c r="BT42" s="289"/>
      <c r="BU42" s="289"/>
      <c r="BV42" s="289"/>
      <c r="BW42" s="289"/>
    </row>
    <row r="43" spans="1:75" s="142" customFormat="1" ht="15.75" customHeight="1">
      <c r="B43" s="290"/>
      <c r="C43" s="291"/>
      <c r="D43" s="291"/>
      <c r="E43" s="291"/>
      <c r="F43" s="291"/>
      <c r="G43" s="291"/>
      <c r="H43" s="291"/>
      <c r="I43" s="291"/>
      <c r="J43" s="291"/>
      <c r="K43" s="291"/>
      <c r="L43" s="291"/>
      <c r="M43" s="291"/>
      <c r="N43" s="310"/>
      <c r="O43" s="310"/>
      <c r="P43" s="310"/>
      <c r="R43" s="289"/>
      <c r="S43" s="289"/>
      <c r="T43" s="289"/>
      <c r="U43" s="289"/>
      <c r="V43" s="289"/>
      <c r="W43" s="289"/>
      <c r="X43" s="289"/>
      <c r="Y43" s="289"/>
      <c r="Z43" s="289"/>
      <c r="AA43" s="289"/>
      <c r="AB43" s="289"/>
      <c r="AC43" s="289"/>
      <c r="AD43" s="289"/>
      <c r="AE43" s="289"/>
      <c r="AF43" s="289"/>
      <c r="AG43" s="289"/>
      <c r="AH43" s="289"/>
      <c r="AI43" s="289"/>
      <c r="AJ43" s="289"/>
      <c r="AK43" s="289"/>
      <c r="AL43" s="289"/>
      <c r="AM43" s="289"/>
      <c r="AN43" s="289"/>
      <c r="AO43" s="289"/>
      <c r="AP43" s="289"/>
      <c r="AQ43" s="289"/>
      <c r="AR43" s="289"/>
      <c r="AS43" s="289"/>
      <c r="AT43" s="289"/>
      <c r="AU43" s="289"/>
      <c r="AV43" s="289"/>
      <c r="AW43" s="289"/>
      <c r="AX43" s="289"/>
      <c r="AY43" s="289"/>
      <c r="AZ43" s="289"/>
      <c r="BA43" s="289"/>
      <c r="BB43" s="289"/>
      <c r="BC43" s="289"/>
      <c r="BD43" s="289"/>
      <c r="BE43" s="289"/>
      <c r="BF43" s="289"/>
      <c r="BG43" s="289"/>
      <c r="BH43" s="289"/>
      <c r="BI43" s="289"/>
      <c r="BJ43" s="289"/>
      <c r="BK43" s="289"/>
      <c r="BL43" s="289"/>
      <c r="BM43" s="289"/>
      <c r="BN43" s="289"/>
      <c r="BO43" s="289"/>
      <c r="BP43" s="289"/>
      <c r="BQ43" s="289"/>
      <c r="BR43" s="289"/>
      <c r="BS43" s="289"/>
      <c r="BT43" s="289"/>
      <c r="BU43" s="289"/>
      <c r="BV43" s="289"/>
      <c r="BW43" s="289"/>
    </row>
    <row r="44" spans="1:75" s="142" customFormat="1" ht="15.75" customHeight="1">
      <c r="A44" s="606" t="s">
        <v>378</v>
      </c>
      <c r="B44" s="606"/>
      <c r="C44" s="311" t="s">
        <v>325</v>
      </c>
      <c r="D44" s="609" t="s">
        <v>326</v>
      </c>
      <c r="E44" s="610"/>
      <c r="F44" s="611"/>
      <c r="G44" s="612" t="s">
        <v>381</v>
      </c>
      <c r="H44" s="613"/>
      <c r="I44" s="614"/>
      <c r="J44" s="313" t="s">
        <v>382</v>
      </c>
      <c r="K44" s="313" t="s">
        <v>23</v>
      </c>
      <c r="L44" s="313" t="s">
        <v>383</v>
      </c>
      <c r="M44" s="313" t="s">
        <v>360</v>
      </c>
      <c r="N44" s="314" t="s">
        <v>384</v>
      </c>
      <c r="O44" s="626" t="s">
        <v>331</v>
      </c>
      <c r="P44" s="627"/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89"/>
      <c r="AC44" s="289"/>
      <c r="AD44" s="289"/>
      <c r="AE44" s="289"/>
      <c r="AF44" s="289"/>
      <c r="AG44" s="289"/>
      <c r="AH44" s="289"/>
      <c r="AI44" s="289"/>
      <c r="AJ44" s="289"/>
    </row>
    <row r="45" spans="1:75" s="142" customFormat="1" ht="20.100000000000001" customHeight="1">
      <c r="A45" s="606">
        <v>2</v>
      </c>
      <c r="B45" s="617" t="s">
        <v>402</v>
      </c>
      <c r="C45" s="315">
        <v>1</v>
      </c>
      <c r="D45" s="295"/>
      <c r="E45" s="296"/>
      <c r="F45" s="297"/>
      <c r="G45" s="295"/>
      <c r="H45" s="296"/>
      <c r="I45" s="297"/>
      <c r="J45" s="316"/>
      <c r="K45" s="317"/>
      <c r="L45" s="316"/>
      <c r="M45" s="318">
        <f t="shared" ref="M45:M49" si="4">L45*J45</f>
        <v>0</v>
      </c>
      <c r="N45" s="319"/>
      <c r="O45" s="628"/>
      <c r="P45" s="629"/>
      <c r="R45" s="289"/>
      <c r="S45" s="289"/>
      <c r="T45" s="289"/>
      <c r="U45" s="289"/>
      <c r="V45" s="289"/>
      <c r="W45" s="289"/>
      <c r="X45" s="289"/>
      <c r="Y45" s="289"/>
      <c r="Z45" s="289"/>
      <c r="AA45" s="289"/>
      <c r="AB45" s="289"/>
      <c r="AC45" s="289"/>
      <c r="AD45" s="289"/>
      <c r="AE45" s="289"/>
      <c r="AF45" s="289"/>
      <c r="AG45" s="289"/>
      <c r="AH45" s="289"/>
      <c r="AI45" s="289"/>
      <c r="AJ45" s="289"/>
    </row>
    <row r="46" spans="1:75" s="142" customFormat="1" ht="20.100000000000001" customHeight="1">
      <c r="A46" s="606"/>
      <c r="B46" s="617"/>
      <c r="C46" s="315">
        <v>2</v>
      </c>
      <c r="D46" s="295"/>
      <c r="E46" s="296"/>
      <c r="F46" s="297"/>
      <c r="G46" s="295"/>
      <c r="H46" s="296"/>
      <c r="I46" s="297"/>
      <c r="J46" s="316"/>
      <c r="K46" s="317"/>
      <c r="L46" s="316"/>
      <c r="M46" s="318">
        <f t="shared" si="4"/>
        <v>0</v>
      </c>
      <c r="N46" s="319"/>
      <c r="O46" s="628"/>
      <c r="P46" s="629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  <c r="AC46" s="289"/>
      <c r="AD46" s="289"/>
      <c r="AE46" s="289"/>
      <c r="AF46" s="289"/>
      <c r="AG46" s="289"/>
      <c r="AH46" s="289"/>
      <c r="AI46" s="289"/>
      <c r="AJ46" s="289"/>
    </row>
    <row r="47" spans="1:75" s="142" customFormat="1" ht="20.100000000000001" customHeight="1">
      <c r="A47" s="606"/>
      <c r="B47" s="617"/>
      <c r="C47" s="315">
        <v>3</v>
      </c>
      <c r="D47" s="295"/>
      <c r="E47" s="296"/>
      <c r="F47" s="297"/>
      <c r="G47" s="295"/>
      <c r="H47" s="296"/>
      <c r="I47" s="297"/>
      <c r="J47" s="316"/>
      <c r="K47" s="317"/>
      <c r="L47" s="316"/>
      <c r="M47" s="318">
        <f t="shared" si="4"/>
        <v>0</v>
      </c>
      <c r="N47" s="319"/>
      <c r="O47" s="628"/>
      <c r="P47" s="62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  <c r="AC47" s="289"/>
      <c r="AD47" s="289"/>
      <c r="AE47" s="289"/>
      <c r="AF47" s="289"/>
      <c r="AG47" s="289"/>
      <c r="AH47" s="289"/>
    </row>
    <row r="48" spans="1:75" s="142" customFormat="1" ht="20.100000000000001" customHeight="1">
      <c r="A48" s="606"/>
      <c r="B48" s="617"/>
      <c r="C48" s="315">
        <v>4</v>
      </c>
      <c r="D48" s="295"/>
      <c r="E48" s="296"/>
      <c r="F48" s="297"/>
      <c r="G48" s="295"/>
      <c r="H48" s="296"/>
      <c r="I48" s="297"/>
      <c r="J48" s="316"/>
      <c r="K48" s="317"/>
      <c r="L48" s="316"/>
      <c r="M48" s="318">
        <f t="shared" si="4"/>
        <v>0</v>
      </c>
      <c r="N48" s="319"/>
      <c r="O48" s="628"/>
      <c r="P48" s="62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  <c r="AC48" s="289"/>
      <c r="AD48" s="289"/>
      <c r="AE48" s="289"/>
      <c r="AF48" s="289"/>
      <c r="AG48" s="289"/>
      <c r="AH48" s="289"/>
    </row>
    <row r="49" spans="1:36" s="142" customFormat="1" ht="20.100000000000001" customHeight="1" thickBot="1">
      <c r="A49" s="606"/>
      <c r="B49" s="617"/>
      <c r="C49" s="321">
        <v>5</v>
      </c>
      <c r="D49" s="303"/>
      <c r="E49" s="304"/>
      <c r="F49" s="305"/>
      <c r="G49" s="303"/>
      <c r="H49" s="304"/>
      <c r="I49" s="305"/>
      <c r="J49" s="322"/>
      <c r="K49" s="323"/>
      <c r="L49" s="322"/>
      <c r="M49" s="324">
        <f t="shared" si="4"/>
        <v>0</v>
      </c>
      <c r="N49" s="325"/>
      <c r="O49" s="628"/>
      <c r="P49" s="62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</row>
    <row r="50" spans="1:36" s="142" customFormat="1" ht="15.75" customHeight="1" thickTop="1">
      <c r="A50" s="606"/>
      <c r="B50" s="617"/>
      <c r="C50" s="620"/>
      <c r="D50" s="621"/>
      <c r="E50" s="621"/>
      <c r="F50" s="621"/>
      <c r="G50" s="621"/>
      <c r="H50" s="621"/>
      <c r="I50" s="622"/>
      <c r="J50" s="308" t="s">
        <v>400</v>
      </c>
      <c r="K50" s="246">
        <f>M50/'生產管理報表 7-1 (週)'!B64</f>
        <v>0</v>
      </c>
      <c r="L50" s="308" t="s">
        <v>401</v>
      </c>
      <c r="M50" s="309">
        <f>SUM(M45:M49)</f>
        <v>0</v>
      </c>
      <c r="N50" s="630"/>
      <c r="O50" s="631"/>
      <c r="P50" s="632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89"/>
      <c r="AD50" s="289"/>
      <c r="AE50" s="289"/>
      <c r="AF50" s="289"/>
      <c r="AG50" s="289"/>
      <c r="AH50" s="289"/>
    </row>
    <row r="51" spans="1:36" s="142" customFormat="1" ht="15.75" customHeight="1">
      <c r="B51" s="290"/>
      <c r="C51" s="291"/>
      <c r="D51" s="291"/>
      <c r="E51" s="291"/>
      <c r="F51" s="291"/>
      <c r="G51" s="291"/>
      <c r="H51" s="291"/>
      <c r="I51" s="291"/>
      <c r="J51" s="291"/>
      <c r="K51" s="291"/>
      <c r="L51" s="291"/>
      <c r="M51" s="291"/>
      <c r="N51" s="326"/>
      <c r="O51" s="326"/>
      <c r="P51" s="326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</row>
    <row r="52" spans="1:36" s="142" customFormat="1" ht="15.75" customHeight="1">
      <c r="A52" s="606" t="s">
        <v>378</v>
      </c>
      <c r="B52" s="606"/>
      <c r="C52" s="311" t="s">
        <v>325</v>
      </c>
      <c r="D52" s="609" t="s">
        <v>326</v>
      </c>
      <c r="E52" s="610"/>
      <c r="F52" s="611"/>
      <c r="G52" s="612" t="s">
        <v>381</v>
      </c>
      <c r="H52" s="613"/>
      <c r="I52" s="614"/>
      <c r="J52" s="312" t="s">
        <v>382</v>
      </c>
      <c r="K52" s="313" t="s">
        <v>23</v>
      </c>
      <c r="L52" s="313" t="s">
        <v>383</v>
      </c>
      <c r="M52" s="313" t="s">
        <v>360</v>
      </c>
      <c r="N52" s="314" t="s">
        <v>384</v>
      </c>
      <c r="O52" s="615" t="s">
        <v>331</v>
      </c>
      <c r="P52" s="616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  <c r="AJ52" s="289"/>
    </row>
    <row r="53" spans="1:36" s="142" customFormat="1" ht="30" customHeight="1">
      <c r="A53" s="606">
        <v>3</v>
      </c>
      <c r="B53" s="617" t="s">
        <v>403</v>
      </c>
      <c r="C53" s="315">
        <v>1</v>
      </c>
      <c r="D53" s="295" t="s">
        <v>270</v>
      </c>
      <c r="E53" s="296"/>
      <c r="F53" s="297"/>
      <c r="G53" s="327" t="s">
        <v>404</v>
      </c>
      <c r="H53" s="296"/>
      <c r="I53" s="327"/>
      <c r="J53" s="328">
        <v>10.409999999999998</v>
      </c>
      <c r="K53" s="317">
        <v>1.161295956040706E-2</v>
      </c>
      <c r="L53" s="316">
        <v>298</v>
      </c>
      <c r="M53" s="399">
        <f t="shared" ref="M53:M57" si="5">L53*J53</f>
        <v>3102.1799999999994</v>
      </c>
      <c r="N53" s="329"/>
      <c r="O53" s="618" t="s">
        <v>423</v>
      </c>
      <c r="P53" s="61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  <c r="AJ53" s="289"/>
    </row>
    <row r="54" spans="1:36" s="142" customFormat="1" ht="30" customHeight="1">
      <c r="A54" s="606"/>
      <c r="B54" s="617"/>
      <c r="C54" s="315">
        <v>2</v>
      </c>
      <c r="D54" s="295" t="s">
        <v>268</v>
      </c>
      <c r="E54" s="296"/>
      <c r="F54" s="297"/>
      <c r="G54" s="327" t="s">
        <v>424</v>
      </c>
      <c r="H54" s="296"/>
      <c r="I54" s="327"/>
      <c r="J54" s="328">
        <v>5.46</v>
      </c>
      <c r="K54" s="317">
        <v>1.4647279587404135E-2</v>
      </c>
      <c r="L54" s="316">
        <v>331</v>
      </c>
      <c r="M54" s="399">
        <f t="shared" si="5"/>
        <v>1807.26</v>
      </c>
      <c r="N54" s="329"/>
      <c r="O54" s="618" t="s">
        <v>425</v>
      </c>
      <c r="P54" s="619"/>
      <c r="R54" s="289"/>
      <c r="S54" s="289"/>
      <c r="T54"/>
      <c r="U54" s="289"/>
      <c r="V54" s="289"/>
      <c r="W54" s="289"/>
      <c r="X54" s="289"/>
      <c r="Y54" s="289"/>
      <c r="Z54" s="289"/>
      <c r="AA54" s="289"/>
      <c r="AB54" s="289"/>
      <c r="AC54" s="289"/>
      <c r="AD54" s="289"/>
      <c r="AE54" s="289"/>
      <c r="AF54" s="289"/>
      <c r="AG54" s="289"/>
      <c r="AH54" s="289"/>
      <c r="AI54" s="289"/>
      <c r="AJ54" s="289"/>
    </row>
    <row r="55" spans="1:36" s="142" customFormat="1" ht="30" customHeight="1">
      <c r="A55" s="606"/>
      <c r="B55" s="617"/>
      <c r="C55" s="315">
        <v>3</v>
      </c>
      <c r="D55" s="295" t="s">
        <v>310</v>
      </c>
      <c r="E55" s="296"/>
      <c r="F55" s="297"/>
      <c r="G55" s="327" t="s">
        <v>407</v>
      </c>
      <c r="H55" s="296"/>
      <c r="I55" s="327"/>
      <c r="J55" s="328">
        <v>0.85</v>
      </c>
      <c r="K55" s="317">
        <v>4.9594464225850482E-2</v>
      </c>
      <c r="L55" s="316">
        <v>1416</v>
      </c>
      <c r="M55" s="399">
        <f t="shared" si="5"/>
        <v>1203.5999999999999</v>
      </c>
      <c r="N55" s="329"/>
      <c r="O55" s="618" t="s">
        <v>426</v>
      </c>
      <c r="P55" s="619"/>
      <c r="R55" s="289"/>
      <c r="S55" s="289"/>
      <c r="T55"/>
      <c r="U55" s="289"/>
      <c r="V55" s="289"/>
      <c r="W55" s="289"/>
      <c r="X55" s="289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</row>
    <row r="56" spans="1:36" s="142" customFormat="1" ht="30" customHeight="1">
      <c r="A56" s="606"/>
      <c r="B56" s="617"/>
      <c r="C56" s="315">
        <v>4</v>
      </c>
      <c r="D56" s="295"/>
      <c r="E56" s="296"/>
      <c r="F56" s="297"/>
      <c r="G56" s="295"/>
      <c r="H56" s="296"/>
      <c r="I56" s="327"/>
      <c r="J56" s="328"/>
      <c r="K56" s="317"/>
      <c r="L56" s="316"/>
      <c r="M56" s="399">
        <f t="shared" si="5"/>
        <v>0</v>
      </c>
      <c r="N56" s="329"/>
      <c r="O56" s="618"/>
      <c r="P56" s="619"/>
      <c r="R56" s="289"/>
      <c r="S56" s="289"/>
      <c r="T56"/>
      <c r="U56" s="289"/>
      <c r="V56" s="289"/>
      <c r="W56" s="289"/>
      <c r="X56" s="289"/>
      <c r="Y56" s="289"/>
      <c r="Z56" s="289"/>
      <c r="AA56" s="289"/>
      <c r="AB56" s="289"/>
      <c r="AC56" s="289"/>
      <c r="AD56" s="289"/>
      <c r="AE56" s="289"/>
      <c r="AF56" s="289"/>
      <c r="AG56" s="289"/>
      <c r="AH56" s="289"/>
      <c r="AI56" s="289"/>
      <c r="AJ56" s="289"/>
    </row>
    <row r="57" spans="1:36" s="142" customFormat="1" ht="30" customHeight="1" thickBot="1">
      <c r="A57" s="606"/>
      <c r="B57" s="617"/>
      <c r="C57" s="321">
        <v>5</v>
      </c>
      <c r="D57" s="303"/>
      <c r="E57" s="304"/>
      <c r="F57" s="305"/>
      <c r="G57" s="303"/>
      <c r="H57" s="304"/>
      <c r="I57" s="330"/>
      <c r="J57" s="331"/>
      <c r="K57" s="323"/>
      <c r="L57" s="332"/>
      <c r="M57" s="399">
        <f t="shared" si="5"/>
        <v>0</v>
      </c>
      <c r="N57" s="329"/>
      <c r="O57" s="618"/>
      <c r="P57" s="619"/>
      <c r="R57" s="289"/>
      <c r="S57" s="289"/>
      <c r="T57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</row>
    <row r="58" spans="1:36" s="142" customFormat="1" ht="15.75" customHeight="1" thickTop="1">
      <c r="A58" s="606"/>
      <c r="B58" s="617"/>
      <c r="C58" s="620"/>
      <c r="D58" s="621"/>
      <c r="E58" s="621"/>
      <c r="F58" s="621"/>
      <c r="G58" s="621"/>
      <c r="H58" s="621"/>
      <c r="I58" s="622"/>
      <c r="J58" s="333" t="s">
        <v>400</v>
      </c>
      <c r="K58" s="246">
        <f>M58/'生產管理報表 7-1 (週)'!B64</f>
        <v>4.9865172772096143E-2</v>
      </c>
      <c r="L58" s="333" t="s">
        <v>401</v>
      </c>
      <c r="M58" s="400">
        <f>SUM(M53:M57)</f>
        <v>6113.0399999999991</v>
      </c>
      <c r="N58" s="623"/>
      <c r="O58" s="624"/>
      <c r="P58" s="625"/>
      <c r="R58" s="289"/>
      <c r="S58" s="289"/>
      <c r="T58"/>
      <c r="U58" s="289"/>
      <c r="V58" s="289"/>
      <c r="W58" s="289"/>
      <c r="X58" s="289"/>
      <c r="Y58" s="289"/>
      <c r="Z58" s="289"/>
      <c r="AA58" s="289"/>
      <c r="AB58" s="289"/>
      <c r="AC58" s="289"/>
      <c r="AD58" s="289"/>
      <c r="AE58" s="289"/>
      <c r="AF58" s="289"/>
      <c r="AG58" s="289"/>
      <c r="AH58" s="289"/>
      <c r="AI58" s="289"/>
      <c r="AJ58" s="289"/>
    </row>
    <row r="59" spans="1:36" s="142" customFormat="1" ht="15.75" customHeight="1">
      <c r="A59" s="601" t="s">
        <v>427</v>
      </c>
      <c r="B59" s="645"/>
      <c r="C59" s="645"/>
      <c r="D59" s="645"/>
      <c r="E59" s="645"/>
      <c r="F59" s="645"/>
      <c r="G59" s="645"/>
      <c r="H59" s="645"/>
      <c r="I59" s="645"/>
      <c r="J59" s="645"/>
      <c r="K59" s="645"/>
      <c r="L59" s="645"/>
      <c r="M59" s="645"/>
      <c r="R59" s="289"/>
      <c r="S59" s="289"/>
      <c r="T59" s="289"/>
      <c r="U59" s="289"/>
    </row>
    <row r="60" spans="1:36" s="143" customFormat="1" ht="15.75" customHeight="1">
      <c r="A60" s="645"/>
      <c r="B60" s="645"/>
      <c r="C60" s="645"/>
      <c r="D60" s="645"/>
      <c r="E60" s="645"/>
      <c r="F60" s="645"/>
      <c r="G60" s="645"/>
      <c r="H60" s="645"/>
      <c r="I60" s="645"/>
      <c r="J60" s="645"/>
      <c r="K60" s="645"/>
      <c r="L60" s="645"/>
      <c r="M60" s="645"/>
    </row>
    <row r="61" spans="1:36" s="142" customFormat="1" ht="15.75" customHeight="1">
      <c r="A61" s="603" t="s">
        <v>378</v>
      </c>
      <c r="B61" s="646">
        <v>1</v>
      </c>
      <c r="C61" s="646"/>
      <c r="D61" s="646">
        <v>2</v>
      </c>
      <c r="E61" s="646"/>
      <c r="F61" s="646">
        <v>3</v>
      </c>
      <c r="G61" s="646"/>
      <c r="H61" s="606">
        <v>4</v>
      </c>
      <c r="I61" s="606"/>
      <c r="J61" s="606">
        <v>5</v>
      </c>
      <c r="K61" s="606"/>
      <c r="L61" s="606">
        <v>6</v>
      </c>
      <c r="M61" s="606"/>
      <c r="N61" s="606">
        <v>7</v>
      </c>
      <c r="O61" s="606"/>
      <c r="P61" s="606">
        <v>8</v>
      </c>
      <c r="Q61" s="606"/>
      <c r="R61" s="289"/>
      <c r="S61" s="289"/>
      <c r="T61" s="289"/>
      <c r="U61" s="289"/>
    </row>
    <row r="62" spans="1:36" s="142" customFormat="1" ht="15.75" customHeight="1">
      <c r="A62" s="603"/>
      <c r="B62" s="643" t="s">
        <v>356</v>
      </c>
      <c r="C62" s="643"/>
      <c r="D62" s="643" t="s">
        <v>379</v>
      </c>
      <c r="E62" s="643"/>
      <c r="F62" s="643" t="s">
        <v>358</v>
      </c>
      <c r="G62" s="643"/>
      <c r="H62" s="603" t="s">
        <v>359</v>
      </c>
      <c r="I62" s="603"/>
      <c r="J62" s="603" t="s">
        <v>363</v>
      </c>
      <c r="K62" s="603"/>
      <c r="L62" s="603" t="s">
        <v>364</v>
      </c>
      <c r="M62" s="603"/>
      <c r="N62" s="603" t="s">
        <v>365</v>
      </c>
      <c r="O62" s="603"/>
      <c r="P62" s="644" t="s">
        <v>380</v>
      </c>
      <c r="Q62" s="603"/>
      <c r="R62" s="289"/>
      <c r="S62" s="289"/>
      <c r="T62" s="289"/>
      <c r="U62" s="289"/>
    </row>
    <row r="63" spans="1:36" s="142" customFormat="1" ht="15.75" customHeight="1">
      <c r="B63" s="290"/>
      <c r="C63" s="291"/>
      <c r="R63" s="289"/>
      <c r="S63" s="289"/>
      <c r="T63" s="289"/>
      <c r="U63" s="289"/>
    </row>
    <row r="64" spans="1:36" s="293" customFormat="1" ht="15.75" customHeight="1">
      <c r="A64" s="606" t="s">
        <v>378</v>
      </c>
      <c r="B64" s="606"/>
      <c r="C64" s="292" t="s">
        <v>325</v>
      </c>
      <c r="D64" s="633" t="s">
        <v>326</v>
      </c>
      <c r="E64" s="633"/>
      <c r="F64" s="633"/>
      <c r="G64" s="634" t="s">
        <v>381</v>
      </c>
      <c r="H64" s="613"/>
      <c r="I64" s="614"/>
      <c r="J64" s="292" t="s">
        <v>382</v>
      </c>
      <c r="K64" s="292" t="s">
        <v>23</v>
      </c>
      <c r="L64" s="292" t="s">
        <v>383</v>
      </c>
      <c r="M64" s="292" t="s">
        <v>360</v>
      </c>
      <c r="N64" s="292" t="s">
        <v>384</v>
      </c>
      <c r="O64" s="635" t="s">
        <v>331</v>
      </c>
      <c r="P64" s="635"/>
    </row>
    <row r="65" spans="1:75" s="142" customFormat="1" ht="30" customHeight="1">
      <c r="A65" s="606">
        <v>1</v>
      </c>
      <c r="B65" s="617" t="s">
        <v>385</v>
      </c>
      <c r="C65" s="294">
        <v>1</v>
      </c>
      <c r="D65" s="295" t="s">
        <v>274</v>
      </c>
      <c r="E65" s="296"/>
      <c r="F65" s="296"/>
      <c r="G65" s="425" t="s">
        <v>390</v>
      </c>
      <c r="H65" s="296"/>
      <c r="I65" s="327"/>
      <c r="J65" s="294">
        <v>183.65</v>
      </c>
      <c r="K65" s="300">
        <v>6.0094893214152123E-2</v>
      </c>
      <c r="L65" s="294">
        <v>9.5</v>
      </c>
      <c r="M65" s="396">
        <f>L65*J65</f>
        <v>1744.675</v>
      </c>
      <c r="N65" s="302"/>
      <c r="O65" s="636"/>
      <c r="P65" s="637"/>
      <c r="R65" s="289"/>
      <c r="S65" s="289"/>
      <c r="T65" s="243"/>
      <c r="U65" s="289"/>
    </row>
    <row r="66" spans="1:75" s="142" customFormat="1" ht="30" customHeight="1">
      <c r="A66" s="606"/>
      <c r="B66" s="617"/>
      <c r="C66" s="294">
        <v>2</v>
      </c>
      <c r="D66" s="295" t="s">
        <v>422</v>
      </c>
      <c r="E66" s="296"/>
      <c r="F66" s="297"/>
      <c r="G66" s="424" t="s">
        <v>387</v>
      </c>
      <c r="H66" s="296"/>
      <c r="I66" s="327"/>
      <c r="J66" s="294">
        <v>153.19</v>
      </c>
      <c r="K66" s="300">
        <v>4.9816236174977345E-2</v>
      </c>
      <c r="L66" s="294">
        <v>4.97</v>
      </c>
      <c r="M66" s="396">
        <f t="shared" ref="M66:M69" si="6">L66*J66</f>
        <v>761.35429999999997</v>
      </c>
      <c r="N66" s="302"/>
      <c r="O66" s="638"/>
      <c r="P66" s="639"/>
      <c r="R66" s="289"/>
      <c r="S66" s="289"/>
      <c r="T66" s="243"/>
      <c r="U66" s="289"/>
      <c r="V66" s="289"/>
      <c r="W66" s="289"/>
      <c r="X66" s="289"/>
      <c r="Y66" s="289"/>
      <c r="Z66" s="289"/>
      <c r="AA66" s="289"/>
      <c r="AB66" s="289"/>
      <c r="AC66" s="289"/>
      <c r="AD66" s="289"/>
      <c r="AE66" s="289"/>
      <c r="AF66" s="289"/>
      <c r="AG66" s="289"/>
      <c r="AH66" s="289"/>
      <c r="AI66" s="289"/>
      <c r="AJ66" s="289"/>
      <c r="AK66" s="289"/>
      <c r="AL66" s="289"/>
      <c r="AM66" s="289"/>
      <c r="AN66" s="289"/>
      <c r="AO66" s="289"/>
      <c r="AP66" s="289"/>
      <c r="AQ66" s="289"/>
      <c r="AR66" s="289"/>
      <c r="AS66" s="289"/>
      <c r="AT66" s="289"/>
      <c r="AU66" s="289"/>
      <c r="AV66" s="289"/>
      <c r="AW66" s="289"/>
      <c r="AX66" s="289"/>
      <c r="AY66" s="289"/>
      <c r="AZ66" s="289"/>
      <c r="BA66" s="289"/>
      <c r="BB66" s="289"/>
      <c r="BC66" s="289"/>
      <c r="BD66" s="289"/>
      <c r="BE66" s="289"/>
      <c r="BF66" s="289"/>
      <c r="BG66" s="289"/>
      <c r="BH66" s="289"/>
      <c r="BI66" s="289"/>
      <c r="BJ66" s="289"/>
      <c r="BK66" s="289"/>
      <c r="BL66" s="289"/>
      <c r="BM66" s="289"/>
      <c r="BN66" s="289"/>
      <c r="BO66" s="289"/>
      <c r="BP66" s="289"/>
      <c r="BQ66" s="289"/>
      <c r="BR66" s="289"/>
      <c r="BS66" s="289"/>
      <c r="BT66" s="289"/>
      <c r="BU66" s="289"/>
      <c r="BV66" s="289"/>
      <c r="BW66" s="289"/>
    </row>
    <row r="67" spans="1:75" s="142" customFormat="1" ht="30" customHeight="1">
      <c r="A67" s="606"/>
      <c r="B67" s="617"/>
      <c r="C67" s="294">
        <v>3</v>
      </c>
      <c r="D67" s="295" t="s">
        <v>428</v>
      </c>
      <c r="E67" s="296"/>
      <c r="F67" s="297"/>
      <c r="G67" s="381" t="s">
        <v>429</v>
      </c>
      <c r="H67" s="380"/>
      <c r="I67" s="381"/>
      <c r="J67" s="294">
        <v>110.67</v>
      </c>
      <c r="K67" s="300">
        <v>5.5102545095132204E-2</v>
      </c>
      <c r="L67" s="294">
        <v>6.69</v>
      </c>
      <c r="M67" s="396">
        <f t="shared" si="6"/>
        <v>740.3823000000001</v>
      </c>
      <c r="N67" s="302"/>
      <c r="O67" s="638"/>
      <c r="P67" s="639"/>
      <c r="R67" s="289"/>
      <c r="S67" s="289"/>
      <c r="T67" s="243"/>
      <c r="U67" s="289"/>
      <c r="V67" s="289"/>
      <c r="W67" s="289"/>
      <c r="X67" s="289"/>
      <c r="Y67" s="289"/>
      <c r="Z67" s="289"/>
      <c r="AA67" s="289"/>
      <c r="AB67" s="289"/>
      <c r="AC67" s="289"/>
      <c r="AD67" s="289"/>
      <c r="AE67" s="289"/>
      <c r="AF67" s="289"/>
      <c r="AG67" s="289"/>
      <c r="AH67" s="289"/>
      <c r="AI67" s="289"/>
      <c r="AJ67" s="289"/>
      <c r="AK67" s="289"/>
      <c r="AL67" s="289"/>
      <c r="AM67" s="289"/>
      <c r="AN67" s="289"/>
      <c r="AO67" s="289"/>
      <c r="AP67" s="289"/>
      <c r="AQ67" s="289"/>
      <c r="AR67" s="289"/>
      <c r="AS67" s="289"/>
      <c r="AT67" s="289"/>
      <c r="AU67" s="289"/>
      <c r="AV67" s="289"/>
      <c r="AW67" s="289"/>
      <c r="AX67" s="289"/>
      <c r="AY67" s="289"/>
      <c r="AZ67" s="289"/>
      <c r="BA67" s="289"/>
      <c r="BB67" s="289"/>
      <c r="BC67" s="289"/>
      <c r="BD67" s="289"/>
      <c r="BE67" s="289"/>
      <c r="BF67" s="289"/>
      <c r="BG67" s="289"/>
      <c r="BH67" s="289"/>
      <c r="BI67" s="289"/>
      <c r="BJ67" s="289"/>
      <c r="BK67" s="289"/>
      <c r="BL67" s="289"/>
      <c r="BM67" s="289"/>
      <c r="BN67" s="289"/>
      <c r="BO67" s="289"/>
      <c r="BP67" s="289"/>
      <c r="BQ67" s="289"/>
      <c r="BR67" s="289"/>
      <c r="BS67" s="289"/>
      <c r="BT67" s="289"/>
      <c r="BU67" s="289"/>
      <c r="BV67" s="289"/>
      <c r="BW67" s="289"/>
    </row>
    <row r="68" spans="1:75" s="142" customFormat="1" ht="30" customHeight="1">
      <c r="A68" s="606"/>
      <c r="B68" s="617"/>
      <c r="C68" s="294">
        <v>4</v>
      </c>
      <c r="D68" s="295" t="s">
        <v>236</v>
      </c>
      <c r="E68" s="296"/>
      <c r="F68" s="297"/>
      <c r="G68" s="381" t="s">
        <v>430</v>
      </c>
      <c r="H68" s="380"/>
      <c r="I68" s="381"/>
      <c r="J68" s="294">
        <v>124.91</v>
      </c>
      <c r="K68" s="300">
        <v>6.5366718369155766E-2</v>
      </c>
      <c r="L68" s="294">
        <v>5.9</v>
      </c>
      <c r="M68" s="396">
        <f t="shared" si="6"/>
        <v>736.96900000000005</v>
      </c>
      <c r="N68" s="302"/>
      <c r="O68" s="638"/>
      <c r="P68" s="639"/>
      <c r="R68" s="289"/>
      <c r="S68" s="289"/>
      <c r="T68" s="243"/>
      <c r="U68" s="289"/>
      <c r="V68" s="289"/>
      <c r="W68" s="289"/>
      <c r="X68" s="289"/>
      <c r="Y68" s="289"/>
      <c r="Z68" s="289"/>
      <c r="AA68" s="289"/>
      <c r="AB68" s="289"/>
      <c r="AC68" s="289"/>
      <c r="AD68" s="289"/>
      <c r="AE68" s="289"/>
      <c r="AF68" s="289"/>
      <c r="AG68" s="289"/>
      <c r="AH68" s="289"/>
      <c r="AI68" s="289"/>
      <c r="AJ68" s="289"/>
      <c r="AK68" s="289"/>
      <c r="AL68" s="289"/>
      <c r="AM68" s="289"/>
      <c r="AN68" s="289"/>
      <c r="AO68" s="289"/>
      <c r="AP68" s="289"/>
      <c r="AQ68" s="289"/>
      <c r="AR68" s="289"/>
      <c r="AS68" s="289"/>
      <c r="AT68" s="289"/>
      <c r="AU68" s="289"/>
      <c r="AV68" s="289"/>
      <c r="AW68" s="289"/>
      <c r="AX68" s="289"/>
      <c r="AY68" s="289"/>
      <c r="AZ68" s="289"/>
      <c r="BA68" s="289"/>
      <c r="BB68" s="289"/>
      <c r="BC68" s="289"/>
      <c r="BD68" s="289"/>
      <c r="BE68" s="289"/>
      <c r="BF68" s="289"/>
      <c r="BG68" s="289"/>
      <c r="BH68" s="289"/>
      <c r="BI68" s="289"/>
      <c r="BJ68" s="289"/>
      <c r="BK68" s="289"/>
      <c r="BL68" s="289"/>
      <c r="BM68" s="289"/>
      <c r="BN68" s="289"/>
      <c r="BO68" s="289"/>
      <c r="BP68" s="289"/>
      <c r="BQ68" s="289"/>
      <c r="BR68" s="289"/>
      <c r="BS68" s="289"/>
      <c r="BT68" s="289"/>
      <c r="BU68" s="289"/>
      <c r="BV68" s="289"/>
      <c r="BW68" s="289"/>
    </row>
    <row r="69" spans="1:75" s="142" customFormat="1" ht="30" customHeight="1" thickBot="1">
      <c r="A69" s="606"/>
      <c r="B69" s="617"/>
      <c r="C69" s="294">
        <v>5</v>
      </c>
      <c r="D69" s="303" t="s">
        <v>312</v>
      </c>
      <c r="E69" s="304"/>
      <c r="F69" s="305"/>
      <c r="G69" s="371" t="s">
        <v>431</v>
      </c>
      <c r="H69" s="370"/>
      <c r="I69" s="371"/>
      <c r="J69" s="306">
        <v>108.96</v>
      </c>
      <c r="K69" s="307">
        <v>5.7498998839860073E-2</v>
      </c>
      <c r="L69" s="306">
        <v>5.77</v>
      </c>
      <c r="M69" s="397">
        <f t="shared" si="6"/>
        <v>628.69919999999991</v>
      </c>
      <c r="N69" s="302"/>
      <c r="O69" s="638"/>
      <c r="P69" s="639"/>
      <c r="R69" s="289"/>
      <c r="S69" s="289"/>
      <c r="T69" s="243"/>
      <c r="U69" s="289"/>
      <c r="V69" s="289"/>
      <c r="W69" s="289"/>
      <c r="X69" s="289"/>
      <c r="Y69" s="289"/>
      <c r="Z69" s="289"/>
      <c r="AA69" s="289"/>
      <c r="AB69" s="289"/>
      <c r="AC69" s="289"/>
      <c r="AD69" s="289"/>
      <c r="AE69" s="289"/>
      <c r="AF69" s="289"/>
      <c r="AG69" s="289"/>
      <c r="AH69" s="289"/>
      <c r="AI69" s="289"/>
      <c r="AJ69" s="289"/>
      <c r="AK69" s="289"/>
      <c r="AL69" s="289"/>
      <c r="AM69" s="289"/>
      <c r="AN69" s="289"/>
      <c r="AO69" s="289"/>
      <c r="AP69" s="289"/>
      <c r="AQ69" s="289"/>
      <c r="AR69" s="289"/>
      <c r="AS69" s="289"/>
      <c r="AT69" s="289"/>
      <c r="AU69" s="289"/>
      <c r="AV69" s="289"/>
      <c r="AW69" s="289"/>
      <c r="AX69" s="289"/>
      <c r="AY69" s="289"/>
      <c r="AZ69" s="289"/>
      <c r="BA69" s="289"/>
      <c r="BB69" s="289"/>
      <c r="BC69" s="289"/>
      <c r="BD69" s="289"/>
      <c r="BE69" s="289"/>
      <c r="BF69" s="289"/>
      <c r="BG69" s="289"/>
      <c r="BH69" s="289"/>
      <c r="BI69" s="289"/>
      <c r="BJ69" s="289"/>
      <c r="BK69" s="289"/>
      <c r="BL69" s="289"/>
      <c r="BM69" s="289"/>
      <c r="BN69" s="289"/>
      <c r="BO69" s="289"/>
      <c r="BP69" s="289"/>
      <c r="BQ69" s="289"/>
      <c r="BR69" s="289"/>
      <c r="BS69" s="289"/>
      <c r="BT69" s="289"/>
      <c r="BU69" s="289"/>
      <c r="BV69" s="289"/>
      <c r="BW69" s="289"/>
    </row>
    <row r="70" spans="1:75" s="142" customFormat="1" ht="15.75" customHeight="1" thickTop="1">
      <c r="A70" s="606"/>
      <c r="B70" s="617"/>
      <c r="C70" s="620"/>
      <c r="D70" s="621"/>
      <c r="E70" s="621"/>
      <c r="F70" s="621"/>
      <c r="G70" s="621"/>
      <c r="H70" s="621"/>
      <c r="I70" s="622"/>
      <c r="J70" s="308" t="s">
        <v>400</v>
      </c>
      <c r="K70" s="246">
        <f>M70/'生產管理報表 7-1 (週)'!B75</f>
        <v>3.8002336663264517E-2</v>
      </c>
      <c r="L70" s="308" t="s">
        <v>401</v>
      </c>
      <c r="M70" s="398">
        <f>SUM(M65:M69)</f>
        <v>4612.0798000000004</v>
      </c>
      <c r="N70" s="640"/>
      <c r="O70" s="641"/>
      <c r="P70" s="642"/>
      <c r="R70" s="289"/>
      <c r="S70" s="289"/>
      <c r="T70" s="289"/>
      <c r="U70" s="289"/>
      <c r="V70" s="289"/>
      <c r="W70" s="289"/>
      <c r="X70" s="289"/>
      <c r="Y70" s="289"/>
      <c r="Z70" s="289"/>
      <c r="AA70" s="289"/>
      <c r="AB70" s="289"/>
      <c r="AC70" s="289"/>
      <c r="AD70" s="289"/>
      <c r="AE70" s="289"/>
      <c r="AF70" s="289"/>
      <c r="AG70" s="289"/>
      <c r="AH70" s="289"/>
      <c r="AI70" s="289"/>
      <c r="AJ70" s="289"/>
      <c r="AK70" s="289"/>
      <c r="AL70" s="289"/>
      <c r="AM70" s="289"/>
      <c r="AN70" s="289"/>
      <c r="AO70" s="289"/>
      <c r="AP70" s="289"/>
      <c r="AQ70" s="289"/>
      <c r="AR70" s="289"/>
      <c r="AS70" s="289"/>
      <c r="AT70" s="289"/>
      <c r="AU70" s="289"/>
      <c r="AV70" s="289"/>
      <c r="AW70" s="289"/>
      <c r="AX70" s="289"/>
      <c r="AY70" s="289"/>
      <c r="AZ70" s="289"/>
      <c r="BA70" s="289"/>
      <c r="BB70" s="289"/>
      <c r="BC70" s="289"/>
      <c r="BD70" s="289"/>
      <c r="BE70" s="289"/>
      <c r="BF70" s="289"/>
      <c r="BG70" s="289"/>
      <c r="BH70" s="289"/>
      <c r="BI70" s="289"/>
      <c r="BJ70" s="289"/>
      <c r="BK70" s="289"/>
      <c r="BL70" s="289"/>
      <c r="BM70" s="289"/>
      <c r="BN70" s="289"/>
      <c r="BO70" s="289"/>
      <c r="BP70" s="289"/>
      <c r="BQ70" s="289"/>
      <c r="BR70" s="289"/>
      <c r="BS70" s="289"/>
      <c r="BT70" s="289"/>
      <c r="BU70" s="289"/>
      <c r="BV70" s="289"/>
      <c r="BW70" s="289"/>
    </row>
    <row r="71" spans="1:75" s="142" customFormat="1" ht="15.75" customHeight="1">
      <c r="B71" s="290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310"/>
      <c r="O71" s="310"/>
      <c r="P71" s="310"/>
      <c r="R71" s="289"/>
      <c r="S71" s="289"/>
      <c r="T71" s="289"/>
      <c r="U71" s="289"/>
      <c r="V71" s="289"/>
      <c r="W71" s="289"/>
      <c r="X71" s="289"/>
      <c r="Y71" s="289"/>
      <c r="Z71" s="289"/>
      <c r="AA71" s="289"/>
      <c r="AB71" s="289"/>
      <c r="AC71" s="289"/>
      <c r="AD71" s="289"/>
      <c r="AE71" s="289"/>
      <c r="AF71" s="289"/>
      <c r="AG71" s="289"/>
      <c r="AH71" s="289"/>
      <c r="AI71" s="289"/>
      <c r="AJ71" s="289"/>
      <c r="AK71" s="289"/>
      <c r="AL71" s="289"/>
      <c r="AM71" s="289"/>
      <c r="AN71" s="289"/>
      <c r="AO71" s="289"/>
      <c r="AP71" s="289"/>
      <c r="AQ71" s="289"/>
      <c r="AR71" s="289"/>
      <c r="AS71" s="289"/>
      <c r="AT71" s="289"/>
      <c r="AU71" s="289"/>
      <c r="AV71" s="289"/>
      <c r="AW71" s="289"/>
      <c r="AX71" s="289"/>
      <c r="AY71" s="289"/>
      <c r="AZ71" s="289"/>
      <c r="BA71" s="289"/>
      <c r="BB71" s="289"/>
      <c r="BC71" s="289"/>
      <c r="BD71" s="289"/>
      <c r="BE71" s="289"/>
      <c r="BF71" s="289"/>
      <c r="BG71" s="289"/>
      <c r="BH71" s="289"/>
      <c r="BI71" s="289"/>
      <c r="BJ71" s="289"/>
      <c r="BK71" s="289"/>
      <c r="BL71" s="289"/>
      <c r="BM71" s="289"/>
      <c r="BN71" s="289"/>
      <c r="BO71" s="289"/>
      <c r="BP71" s="289"/>
      <c r="BQ71" s="289"/>
      <c r="BR71" s="289"/>
      <c r="BS71" s="289"/>
      <c r="BT71" s="289"/>
      <c r="BU71" s="289"/>
      <c r="BV71" s="289"/>
      <c r="BW71" s="289"/>
    </row>
    <row r="72" spans="1:75" s="142" customFormat="1" ht="15.75" customHeight="1">
      <c r="A72" s="606" t="s">
        <v>378</v>
      </c>
      <c r="B72" s="606"/>
      <c r="C72" s="311" t="s">
        <v>325</v>
      </c>
      <c r="D72" s="609" t="s">
        <v>326</v>
      </c>
      <c r="E72" s="610"/>
      <c r="F72" s="611"/>
      <c r="G72" s="612" t="s">
        <v>381</v>
      </c>
      <c r="H72" s="613"/>
      <c r="I72" s="614"/>
      <c r="J72" s="313" t="s">
        <v>382</v>
      </c>
      <c r="K72" s="313" t="s">
        <v>23</v>
      </c>
      <c r="L72" s="313" t="s">
        <v>383</v>
      </c>
      <c r="M72" s="313" t="s">
        <v>360</v>
      </c>
      <c r="N72" s="314" t="s">
        <v>384</v>
      </c>
      <c r="O72" s="626" t="s">
        <v>331</v>
      </c>
      <c r="P72" s="627"/>
      <c r="R72" s="289"/>
      <c r="S72" s="289"/>
      <c r="T72" s="289"/>
      <c r="U72" s="289"/>
      <c r="V72" s="289"/>
      <c r="W72" s="289"/>
      <c r="X72" s="289"/>
      <c r="Y72" s="289"/>
      <c r="Z72" s="289"/>
      <c r="AA72" s="289"/>
      <c r="AB72" s="289"/>
      <c r="AC72" s="289"/>
      <c r="AD72" s="289"/>
      <c r="AE72" s="289"/>
      <c r="AF72" s="289"/>
      <c r="AG72" s="289"/>
      <c r="AH72" s="289"/>
      <c r="AI72" s="289"/>
      <c r="AJ72" s="289"/>
    </row>
    <row r="73" spans="1:75" s="142" customFormat="1" ht="20.100000000000001" customHeight="1">
      <c r="A73" s="606">
        <v>2</v>
      </c>
      <c r="B73" s="617" t="s">
        <v>402</v>
      </c>
      <c r="C73" s="315">
        <v>1</v>
      </c>
      <c r="D73" s="295"/>
      <c r="E73" s="296"/>
      <c r="F73" s="297"/>
      <c r="G73" s="295"/>
      <c r="H73" s="296"/>
      <c r="I73" s="297"/>
      <c r="J73" s="316"/>
      <c r="K73" s="317"/>
      <c r="L73" s="316"/>
      <c r="M73" s="318">
        <f t="shared" ref="M73:M77" si="7">L73*J73</f>
        <v>0</v>
      </c>
      <c r="N73" s="319"/>
      <c r="O73" s="628"/>
      <c r="P73" s="629"/>
      <c r="R73" s="289"/>
      <c r="S73" s="289"/>
      <c r="T73" s="289"/>
      <c r="U73" s="289"/>
      <c r="V73" s="289"/>
      <c r="W73" s="289"/>
      <c r="X73" s="289"/>
      <c r="Y73" s="289"/>
      <c r="Z73" s="289"/>
      <c r="AA73" s="289"/>
      <c r="AB73" s="289"/>
      <c r="AC73" s="289"/>
      <c r="AD73" s="289"/>
      <c r="AE73" s="289"/>
      <c r="AF73" s="289"/>
      <c r="AG73" s="289"/>
      <c r="AH73" s="289"/>
      <c r="AI73" s="289"/>
      <c r="AJ73" s="289"/>
    </row>
    <row r="74" spans="1:75" s="142" customFormat="1" ht="20.100000000000001" customHeight="1">
      <c r="A74" s="606"/>
      <c r="B74" s="617"/>
      <c r="C74" s="315">
        <v>2</v>
      </c>
      <c r="D74" s="295"/>
      <c r="E74" s="296"/>
      <c r="F74" s="297"/>
      <c r="G74" s="295"/>
      <c r="H74" s="296"/>
      <c r="I74" s="297"/>
      <c r="J74" s="316"/>
      <c r="K74" s="317"/>
      <c r="L74" s="316"/>
      <c r="M74" s="318">
        <f t="shared" si="7"/>
        <v>0</v>
      </c>
      <c r="N74" s="319"/>
      <c r="O74" s="628"/>
      <c r="P74" s="629"/>
      <c r="R74" s="289"/>
      <c r="S74" s="289"/>
      <c r="T74" s="289"/>
      <c r="U74" s="289"/>
      <c r="V74" s="289"/>
      <c r="W74" s="289"/>
      <c r="X74" s="289"/>
      <c r="Y74" s="289"/>
      <c r="Z74" s="289"/>
      <c r="AA74" s="289"/>
      <c r="AB74" s="289"/>
      <c r="AC74" s="289"/>
      <c r="AD74" s="289"/>
      <c r="AE74" s="289"/>
      <c r="AF74" s="289"/>
      <c r="AG74" s="289"/>
      <c r="AH74" s="289"/>
      <c r="AI74" s="289"/>
      <c r="AJ74" s="289"/>
    </row>
    <row r="75" spans="1:75" s="142" customFormat="1" ht="20.100000000000001" customHeight="1">
      <c r="A75" s="606"/>
      <c r="B75" s="617"/>
      <c r="C75" s="315">
        <v>3</v>
      </c>
      <c r="D75" s="295"/>
      <c r="E75" s="296"/>
      <c r="F75" s="297"/>
      <c r="G75" s="295"/>
      <c r="H75" s="296"/>
      <c r="I75" s="297"/>
      <c r="J75" s="316"/>
      <c r="K75" s="317"/>
      <c r="L75" s="316"/>
      <c r="M75" s="318">
        <f t="shared" si="7"/>
        <v>0</v>
      </c>
      <c r="N75" s="319"/>
      <c r="O75" s="628"/>
      <c r="P75" s="629"/>
      <c r="R75" s="289"/>
      <c r="S75" s="289"/>
      <c r="T75" s="289"/>
      <c r="U75" s="289"/>
      <c r="V75" s="289"/>
      <c r="W75" s="289"/>
      <c r="X75" s="289"/>
      <c r="Y75" s="289"/>
      <c r="Z75" s="289"/>
      <c r="AA75" s="289"/>
      <c r="AB75" s="289"/>
      <c r="AC75" s="289"/>
      <c r="AD75" s="289"/>
      <c r="AE75" s="289"/>
      <c r="AF75" s="289"/>
      <c r="AG75" s="289"/>
      <c r="AH75" s="289"/>
    </row>
    <row r="76" spans="1:75" s="142" customFormat="1" ht="20.100000000000001" customHeight="1">
      <c r="A76" s="606"/>
      <c r="B76" s="617"/>
      <c r="C76" s="315">
        <v>4</v>
      </c>
      <c r="D76" s="295"/>
      <c r="E76" s="296"/>
      <c r="F76" s="297"/>
      <c r="G76" s="295"/>
      <c r="H76" s="296"/>
      <c r="I76" s="297"/>
      <c r="J76" s="316"/>
      <c r="K76" s="317"/>
      <c r="L76" s="316"/>
      <c r="M76" s="318">
        <f t="shared" si="7"/>
        <v>0</v>
      </c>
      <c r="N76" s="319"/>
      <c r="O76" s="628"/>
      <c r="P76" s="629"/>
      <c r="R76" s="289"/>
      <c r="S76" s="289"/>
      <c r="T76" s="289"/>
      <c r="U76" s="289"/>
      <c r="V76" s="289"/>
      <c r="W76" s="289"/>
      <c r="X76" s="289"/>
      <c r="Y76" s="289"/>
      <c r="Z76" s="289"/>
      <c r="AA76" s="289"/>
      <c r="AB76" s="289"/>
      <c r="AC76" s="289"/>
      <c r="AD76" s="289"/>
      <c r="AE76" s="289"/>
      <c r="AF76" s="289"/>
      <c r="AG76" s="289"/>
      <c r="AH76" s="289"/>
    </row>
    <row r="77" spans="1:75" s="142" customFormat="1" ht="20.100000000000001" customHeight="1" thickBot="1">
      <c r="A77" s="606"/>
      <c r="B77" s="617"/>
      <c r="C77" s="321">
        <v>5</v>
      </c>
      <c r="D77" s="303"/>
      <c r="E77" s="304"/>
      <c r="F77" s="305"/>
      <c r="G77" s="303"/>
      <c r="H77" s="304"/>
      <c r="I77" s="305"/>
      <c r="J77" s="322"/>
      <c r="K77" s="323"/>
      <c r="L77" s="322"/>
      <c r="M77" s="324">
        <f t="shared" si="7"/>
        <v>0</v>
      </c>
      <c r="N77" s="325"/>
      <c r="O77" s="628"/>
      <c r="P77" s="629"/>
      <c r="R77" s="289"/>
      <c r="S77" s="289"/>
      <c r="T77" s="289"/>
      <c r="U77" s="289"/>
      <c r="V77" s="289"/>
      <c r="W77" s="289"/>
      <c r="X77" s="289"/>
      <c r="Y77" s="289"/>
      <c r="Z77" s="289"/>
      <c r="AA77" s="289"/>
      <c r="AB77" s="289"/>
      <c r="AC77" s="289"/>
      <c r="AD77" s="289"/>
      <c r="AE77" s="289"/>
      <c r="AF77" s="289"/>
      <c r="AG77" s="289"/>
      <c r="AH77" s="289"/>
    </row>
    <row r="78" spans="1:75" s="142" customFormat="1" ht="15.75" customHeight="1" thickTop="1">
      <c r="A78" s="606"/>
      <c r="B78" s="617"/>
      <c r="C78" s="620"/>
      <c r="D78" s="621"/>
      <c r="E78" s="621"/>
      <c r="F78" s="621"/>
      <c r="G78" s="621"/>
      <c r="H78" s="621"/>
      <c r="I78" s="622"/>
      <c r="J78" s="308" t="s">
        <v>400</v>
      </c>
      <c r="K78" s="246">
        <f>M78/'生產管理報表 7-1 (週)'!B75</f>
        <v>0</v>
      </c>
      <c r="L78" s="308" t="s">
        <v>401</v>
      </c>
      <c r="M78" s="309">
        <f>SUM(M73:M77)</f>
        <v>0</v>
      </c>
      <c r="N78" s="630"/>
      <c r="O78" s="631"/>
      <c r="P78" s="632"/>
      <c r="R78" s="289"/>
      <c r="S78" s="289"/>
      <c r="T78" s="289"/>
      <c r="U78" s="289"/>
      <c r="V78" s="289"/>
      <c r="W78" s="289"/>
      <c r="X78" s="289"/>
      <c r="Y78" s="289"/>
      <c r="Z78" s="289"/>
      <c r="AA78" s="289"/>
      <c r="AB78" s="289"/>
      <c r="AC78" s="289"/>
      <c r="AD78" s="289"/>
      <c r="AE78" s="289"/>
      <c r="AF78" s="289"/>
      <c r="AG78" s="289"/>
      <c r="AH78" s="289"/>
    </row>
    <row r="79" spans="1:75" s="142" customFormat="1" ht="15.75" customHeight="1">
      <c r="B79" s="290"/>
      <c r="C79" s="291"/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326"/>
      <c r="O79" s="326"/>
      <c r="P79" s="326"/>
      <c r="R79" s="289"/>
      <c r="S79" s="289"/>
      <c r="T79" s="289"/>
      <c r="U79" s="289"/>
      <c r="V79" s="289"/>
      <c r="W79" s="289"/>
      <c r="X79" s="289"/>
      <c r="Y79" s="289"/>
      <c r="Z79" s="289"/>
      <c r="AA79" s="289"/>
      <c r="AB79" s="289"/>
      <c r="AC79" s="289"/>
      <c r="AD79" s="289"/>
      <c r="AE79" s="289"/>
      <c r="AF79" s="289"/>
      <c r="AG79" s="289"/>
      <c r="AH79" s="289"/>
    </row>
    <row r="80" spans="1:75" s="142" customFormat="1" ht="15.75" customHeight="1">
      <c r="A80" s="606" t="s">
        <v>378</v>
      </c>
      <c r="B80" s="606"/>
      <c r="C80" s="311" t="s">
        <v>325</v>
      </c>
      <c r="D80" s="609" t="s">
        <v>326</v>
      </c>
      <c r="E80" s="610"/>
      <c r="F80" s="611"/>
      <c r="G80" s="612" t="s">
        <v>381</v>
      </c>
      <c r="H80" s="613"/>
      <c r="I80" s="614"/>
      <c r="J80" s="312" t="s">
        <v>382</v>
      </c>
      <c r="K80" s="313" t="s">
        <v>23</v>
      </c>
      <c r="L80" s="313" t="s">
        <v>383</v>
      </c>
      <c r="M80" s="313" t="s">
        <v>360</v>
      </c>
      <c r="N80" s="314" t="s">
        <v>384</v>
      </c>
      <c r="O80" s="615" t="s">
        <v>331</v>
      </c>
      <c r="P80" s="616"/>
      <c r="R80" s="289"/>
      <c r="S80" s="289"/>
      <c r="T80" s="289"/>
      <c r="U80" s="289"/>
      <c r="V80" s="289"/>
      <c r="W80" s="289"/>
      <c r="X80" s="289"/>
      <c r="Y80" s="289"/>
      <c r="Z80" s="289"/>
      <c r="AA80" s="289"/>
      <c r="AB80" s="289"/>
      <c r="AC80" s="289"/>
      <c r="AD80" s="289"/>
      <c r="AE80" s="289"/>
      <c r="AF80" s="289"/>
      <c r="AG80" s="289"/>
      <c r="AH80" s="289"/>
      <c r="AI80" s="289"/>
      <c r="AJ80" s="289"/>
    </row>
    <row r="81" spans="1:36" s="142" customFormat="1" ht="30" customHeight="1">
      <c r="A81" s="606">
        <v>3</v>
      </c>
      <c r="B81" s="617" t="s">
        <v>403</v>
      </c>
      <c r="C81" s="315">
        <v>1</v>
      </c>
      <c r="D81" s="295" t="s">
        <v>268</v>
      </c>
      <c r="E81" s="296"/>
      <c r="F81" s="297"/>
      <c r="G81" s="327" t="s">
        <v>424</v>
      </c>
      <c r="H81" s="296"/>
      <c r="I81" s="327"/>
      <c r="J81" s="328">
        <v>5.46</v>
      </c>
      <c r="K81" s="317">
        <v>1.9294698925470023E-2</v>
      </c>
      <c r="L81" s="316">
        <v>554</v>
      </c>
      <c r="M81" s="399">
        <f t="shared" ref="M81:M85" si="8">L81*J81</f>
        <v>3024.84</v>
      </c>
      <c r="N81" s="329"/>
      <c r="O81" s="618"/>
      <c r="P81" s="619"/>
      <c r="R81" s="289"/>
      <c r="S81" s="289"/>
      <c r="T81" s="289"/>
      <c r="U81" s="289"/>
      <c r="V81" s="289"/>
      <c r="W81" s="289"/>
      <c r="X81" s="289"/>
      <c r="Y81" s="289"/>
      <c r="Z81" s="289"/>
      <c r="AA81" s="289"/>
      <c r="AB81" s="289"/>
      <c r="AC81" s="289"/>
      <c r="AD81" s="289"/>
      <c r="AE81" s="289"/>
      <c r="AF81" s="289"/>
      <c r="AG81" s="289"/>
      <c r="AH81" s="289"/>
      <c r="AI81" s="289"/>
      <c r="AJ81" s="289"/>
    </row>
    <row r="82" spans="1:36" s="142" customFormat="1" ht="30" customHeight="1">
      <c r="A82" s="606"/>
      <c r="B82" s="617"/>
      <c r="C82" s="315">
        <v>2</v>
      </c>
      <c r="D82" s="295" t="s">
        <v>270</v>
      </c>
      <c r="E82" s="296"/>
      <c r="F82" s="297"/>
      <c r="G82" s="327" t="s">
        <v>404</v>
      </c>
      <c r="H82" s="296"/>
      <c r="I82" s="327"/>
      <c r="J82" s="328">
        <v>10.41</v>
      </c>
      <c r="K82" s="317">
        <v>2.1062467955945675E-2</v>
      </c>
      <c r="L82" s="316">
        <v>198</v>
      </c>
      <c r="M82" s="399">
        <f t="shared" si="8"/>
        <v>2061.1799999999998</v>
      </c>
      <c r="N82" s="329"/>
      <c r="O82" s="618"/>
      <c r="P82" s="619"/>
      <c r="R82" s="289"/>
      <c r="S82" s="289"/>
      <c r="T82"/>
      <c r="U82" s="289"/>
      <c r="V82" s="289"/>
      <c r="W82" s="289"/>
      <c r="X82" s="289"/>
      <c r="Y82" s="289"/>
      <c r="Z82" s="289"/>
      <c r="AA82" s="289"/>
      <c r="AB82" s="289"/>
      <c r="AC82" s="289"/>
      <c r="AD82" s="289"/>
      <c r="AE82" s="289"/>
      <c r="AF82" s="289"/>
      <c r="AG82" s="289"/>
      <c r="AH82" s="289"/>
      <c r="AI82" s="289"/>
      <c r="AJ82" s="289"/>
    </row>
    <row r="83" spans="1:36" s="142" customFormat="1" ht="30" customHeight="1">
      <c r="A83" s="606"/>
      <c r="B83" s="617"/>
      <c r="C83" s="315">
        <v>3</v>
      </c>
      <c r="D83" s="295" t="s">
        <v>310</v>
      </c>
      <c r="E83" s="296"/>
      <c r="F83" s="297"/>
      <c r="G83" s="327" t="s">
        <v>407</v>
      </c>
      <c r="H83" s="296"/>
      <c r="I83" s="327"/>
      <c r="J83" s="328">
        <v>0.85</v>
      </c>
      <c r="K83" s="317">
        <v>4.4712090969575999E-2</v>
      </c>
      <c r="L83" s="316">
        <v>689</v>
      </c>
      <c r="M83" s="399">
        <f t="shared" si="8"/>
        <v>585.65</v>
      </c>
      <c r="N83" s="329"/>
      <c r="O83" s="618"/>
      <c r="P83" s="619"/>
      <c r="R83" s="289"/>
      <c r="S83" s="289"/>
      <c r="T83"/>
      <c r="U83" s="289"/>
      <c r="V83" s="289"/>
      <c r="W83" s="289"/>
      <c r="X83" s="289"/>
      <c r="Y83" s="289"/>
      <c r="Z83" s="289"/>
      <c r="AA83" s="289"/>
      <c r="AB83" s="289"/>
      <c r="AC83" s="289"/>
      <c r="AD83" s="289"/>
      <c r="AE83" s="289"/>
      <c r="AF83" s="289"/>
      <c r="AG83" s="289"/>
      <c r="AH83" s="289"/>
      <c r="AI83" s="289"/>
      <c r="AJ83" s="289"/>
    </row>
    <row r="84" spans="1:36" s="142" customFormat="1" ht="30" customHeight="1">
      <c r="A84" s="606"/>
      <c r="B84" s="617"/>
      <c r="C84" s="315">
        <v>4</v>
      </c>
      <c r="D84" s="295"/>
      <c r="E84" s="296"/>
      <c r="F84" s="297"/>
      <c r="G84" s="295"/>
      <c r="H84" s="296"/>
      <c r="I84" s="327"/>
      <c r="J84" s="328"/>
      <c r="K84" s="317"/>
      <c r="L84" s="316"/>
      <c r="M84" s="399">
        <f t="shared" si="8"/>
        <v>0</v>
      </c>
      <c r="N84" s="329"/>
      <c r="O84" s="618"/>
      <c r="P84" s="619"/>
      <c r="R84" s="289"/>
      <c r="S84" s="289"/>
      <c r="T84"/>
      <c r="U84" s="289"/>
      <c r="V84" s="289"/>
      <c r="W84" s="289"/>
      <c r="X84" s="289"/>
      <c r="Y84" s="289"/>
      <c r="Z84" s="289"/>
      <c r="AA84" s="289"/>
      <c r="AB84" s="289"/>
      <c r="AC84" s="289"/>
      <c r="AD84" s="289"/>
      <c r="AE84" s="289"/>
      <c r="AF84" s="289"/>
      <c r="AG84" s="289"/>
      <c r="AH84" s="289"/>
      <c r="AI84" s="289"/>
      <c r="AJ84" s="289"/>
    </row>
    <row r="85" spans="1:36" s="142" customFormat="1" ht="30" customHeight="1" thickBot="1">
      <c r="A85" s="606"/>
      <c r="B85" s="617"/>
      <c r="C85" s="321">
        <v>5</v>
      </c>
      <c r="D85" s="303"/>
      <c r="E85" s="304"/>
      <c r="F85" s="305"/>
      <c r="G85" s="303"/>
      <c r="H85" s="304"/>
      <c r="I85" s="330"/>
      <c r="J85" s="331"/>
      <c r="K85" s="323"/>
      <c r="L85" s="332"/>
      <c r="M85" s="399">
        <f t="shared" si="8"/>
        <v>0</v>
      </c>
      <c r="N85" s="329"/>
      <c r="O85" s="618"/>
      <c r="P85" s="619"/>
      <c r="R85" s="289"/>
      <c r="S85" s="289"/>
      <c r="T85"/>
      <c r="U85" s="289"/>
      <c r="V85" s="289"/>
      <c r="W85" s="289"/>
      <c r="X85" s="289"/>
      <c r="Y85" s="289"/>
      <c r="Z85" s="289"/>
      <c r="AA85" s="289"/>
      <c r="AB85" s="289"/>
      <c r="AC85" s="289"/>
      <c r="AD85" s="289"/>
      <c r="AE85" s="289"/>
      <c r="AF85" s="289"/>
      <c r="AG85" s="289"/>
      <c r="AH85" s="289"/>
      <c r="AI85" s="289"/>
      <c r="AJ85" s="289"/>
    </row>
    <row r="86" spans="1:36" s="142" customFormat="1" ht="15.75" customHeight="1" thickTop="1">
      <c r="A86" s="606"/>
      <c r="B86" s="617"/>
      <c r="C86" s="620"/>
      <c r="D86" s="621"/>
      <c r="E86" s="621"/>
      <c r="F86" s="621"/>
      <c r="G86" s="621"/>
      <c r="H86" s="621"/>
      <c r="I86" s="622"/>
      <c r="J86" s="333" t="s">
        <v>400</v>
      </c>
      <c r="K86" s="246">
        <f>M86/'生產管理報表 7-1 (週)'!B75</f>
        <v>4.6733084016225709E-2</v>
      </c>
      <c r="L86" s="333" t="s">
        <v>401</v>
      </c>
      <c r="M86" s="400">
        <f>SUM(M81:M85)</f>
        <v>5671.67</v>
      </c>
      <c r="N86" s="623"/>
      <c r="O86" s="624"/>
      <c r="P86" s="625"/>
      <c r="R86" s="289"/>
      <c r="S86" s="289"/>
      <c r="T86"/>
      <c r="U86" s="289"/>
      <c r="V86" s="289"/>
      <c r="W86" s="289"/>
      <c r="X86" s="289"/>
      <c r="Y86" s="289"/>
      <c r="Z86" s="289"/>
      <c r="AA86" s="289"/>
      <c r="AB86" s="289"/>
      <c r="AC86" s="289"/>
      <c r="AD86" s="289"/>
      <c r="AE86" s="289"/>
      <c r="AF86" s="289"/>
      <c r="AG86" s="289"/>
      <c r="AH86" s="289"/>
      <c r="AI86" s="289"/>
      <c r="AJ86" s="289"/>
    </row>
  </sheetData>
  <mergeCells count="172"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C58:I58"/>
    <mergeCell ref="N58:P58"/>
    <mergeCell ref="O57:P57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O48:P48"/>
    <mergeCell ref="O49:P49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C30:I30"/>
    <mergeCell ref="N30:P30"/>
    <mergeCell ref="O29:P29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1" manualBreakCount="1">
    <brk id="58" max="16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156"/>
  <sheetViews>
    <sheetView view="pageBreakPreview" topLeftCell="A41" zoomScale="91" zoomScaleNormal="60" zoomScaleSheetLayoutView="91" workbookViewId="0">
      <selection activeCell="D97" sqref="D97"/>
    </sheetView>
  </sheetViews>
  <sheetFormatPr defaultColWidth="12.5703125" defaultRowHeight="15.75" customHeight="1"/>
  <cols>
    <col min="1" max="1" width="5.42578125" style="2" customWidth="1"/>
    <col min="2" max="2" width="11.42578125" style="101" customWidth="1"/>
    <col min="3" max="3" width="4" style="100" customWidth="1"/>
    <col min="4" max="4" width="9.5703125" style="2" customWidth="1"/>
    <col min="5" max="5" width="10.28515625" style="2" customWidth="1"/>
    <col min="6" max="15" width="9.5703125" style="2" customWidth="1"/>
    <col min="16" max="16" width="35.42578125" style="2" customWidth="1"/>
    <col min="17" max="16384" width="12.5703125" style="2"/>
  </cols>
  <sheetData>
    <row r="1" spans="1:19" s="102" customFormat="1" ht="15.75" customHeight="1">
      <c r="A1" s="431" t="s">
        <v>352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</row>
    <row r="2" spans="1:19" s="103" customFormat="1" ht="15.75" customHeight="1">
      <c r="A2" s="431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</row>
    <row r="3" spans="1:19" s="142" customFormat="1" ht="15.75" hidden="1" customHeight="1">
      <c r="A3" s="601" t="s">
        <v>377</v>
      </c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601"/>
    </row>
    <row r="4" spans="1:19" s="143" customFormat="1" ht="15.75" hidden="1" customHeight="1">
      <c r="A4" s="696"/>
      <c r="B4" s="696"/>
      <c r="C4" s="696"/>
      <c r="D4" s="696"/>
      <c r="E4" s="696"/>
      <c r="F4" s="696"/>
      <c r="G4" s="696"/>
      <c r="H4" s="696"/>
      <c r="I4" s="696"/>
      <c r="J4" s="696"/>
      <c r="K4" s="696"/>
      <c r="L4" s="696"/>
      <c r="M4" s="696"/>
    </row>
    <row r="5" spans="1:19" s="142" customFormat="1" ht="15.75" hidden="1" customHeight="1">
      <c r="A5" s="697" t="s">
        <v>378</v>
      </c>
      <c r="B5" s="699">
        <v>1</v>
      </c>
      <c r="C5" s="700"/>
      <c r="D5" s="699">
        <v>2</v>
      </c>
      <c r="E5" s="700"/>
      <c r="F5" s="699">
        <v>3</v>
      </c>
      <c r="G5" s="700"/>
      <c r="H5" s="701">
        <v>4</v>
      </c>
      <c r="I5" s="702"/>
      <c r="J5" s="701">
        <v>5</v>
      </c>
      <c r="K5" s="702"/>
      <c r="L5" s="701">
        <v>6</v>
      </c>
      <c r="M5" s="702"/>
      <c r="N5" s="701">
        <v>7</v>
      </c>
      <c r="O5" s="702"/>
      <c r="P5" s="401">
        <v>8</v>
      </c>
    </row>
    <row r="6" spans="1:19" s="142" customFormat="1" ht="15.75" hidden="1" customHeight="1">
      <c r="A6" s="698"/>
      <c r="B6" s="703" t="s">
        <v>356</v>
      </c>
      <c r="C6" s="704"/>
      <c r="D6" s="703" t="s">
        <v>379</v>
      </c>
      <c r="E6" s="704"/>
      <c r="F6" s="703" t="s">
        <v>358</v>
      </c>
      <c r="G6" s="704"/>
      <c r="H6" s="705" t="s">
        <v>359</v>
      </c>
      <c r="I6" s="706"/>
      <c r="J6" s="705" t="s">
        <v>363</v>
      </c>
      <c r="K6" s="706"/>
      <c r="L6" s="705" t="s">
        <v>364</v>
      </c>
      <c r="M6" s="706"/>
      <c r="N6" s="705" t="s">
        <v>365</v>
      </c>
      <c r="O6" s="706"/>
      <c r="P6" s="402" t="s">
        <v>380</v>
      </c>
    </row>
    <row r="7" spans="1:19" s="142" customFormat="1" ht="15.75" hidden="1" customHeight="1">
      <c r="B7" s="290"/>
      <c r="C7" s="291"/>
    </row>
    <row r="8" spans="1:19" s="337" customFormat="1" ht="15.75" hidden="1" customHeight="1">
      <c r="A8" s="647" t="s">
        <v>378</v>
      </c>
      <c r="B8" s="648"/>
      <c r="C8" s="334" t="s">
        <v>325</v>
      </c>
      <c r="D8" s="678" t="s">
        <v>326</v>
      </c>
      <c r="E8" s="679"/>
      <c r="F8" s="680"/>
      <c r="G8" s="681" t="s">
        <v>381</v>
      </c>
      <c r="H8" s="682"/>
      <c r="I8" s="683"/>
      <c r="J8" s="335" t="s">
        <v>382</v>
      </c>
      <c r="K8" s="335" t="s">
        <v>23</v>
      </c>
      <c r="L8" s="335" t="s">
        <v>383</v>
      </c>
      <c r="M8" s="336" t="s">
        <v>360</v>
      </c>
      <c r="N8" s="336" t="s">
        <v>384</v>
      </c>
      <c r="O8" s="655" t="s">
        <v>331</v>
      </c>
      <c r="P8" s="656"/>
      <c r="R8" s="243"/>
      <c r="S8" s="320"/>
    </row>
    <row r="9" spans="1:19" s="362" customFormat="1" ht="60" hidden="1" customHeight="1">
      <c r="A9" s="657">
        <v>4</v>
      </c>
      <c r="B9" s="688" t="s">
        <v>432</v>
      </c>
      <c r="C9" s="338">
        <v>1</v>
      </c>
      <c r="D9" s="295" t="s">
        <v>250</v>
      </c>
      <c r="E9" s="296"/>
      <c r="F9" s="297"/>
      <c r="G9" s="298" t="s">
        <v>433</v>
      </c>
      <c r="H9" s="299"/>
      <c r="I9" s="298"/>
      <c r="J9" s="383">
        <v>141.66999999999999</v>
      </c>
      <c r="K9" s="384">
        <v>2.0270542486072216E-2</v>
      </c>
      <c r="L9" s="385">
        <v>8.19</v>
      </c>
      <c r="M9" s="301">
        <f t="shared" ref="M9:M13" si="0">L9*J9</f>
        <v>1160.2772999999997</v>
      </c>
      <c r="N9" s="385"/>
      <c r="O9" s="691" t="s">
        <v>434</v>
      </c>
      <c r="P9" s="692"/>
      <c r="R9" s="386"/>
      <c r="S9" s="386"/>
    </row>
    <row r="10" spans="1:19" s="362" customFormat="1" ht="60" hidden="1" customHeight="1">
      <c r="A10" s="658"/>
      <c r="B10" s="689"/>
      <c r="C10" s="338">
        <v>2</v>
      </c>
      <c r="D10" s="295" t="s">
        <v>406</v>
      </c>
      <c r="E10" s="296"/>
      <c r="F10" s="297"/>
      <c r="G10" s="298" t="s">
        <v>435</v>
      </c>
      <c r="H10" s="299"/>
      <c r="I10" s="298"/>
      <c r="J10" s="383">
        <v>127.84</v>
      </c>
      <c r="K10" s="384">
        <v>1.1322223401620495E-2</v>
      </c>
      <c r="L10" s="385">
        <v>6.4</v>
      </c>
      <c r="M10" s="301">
        <f t="shared" si="0"/>
        <v>818.17600000000004</v>
      </c>
      <c r="N10" s="385"/>
      <c r="O10" s="691" t="s">
        <v>436</v>
      </c>
      <c r="P10" s="692"/>
      <c r="R10" s="386"/>
      <c r="S10" s="386"/>
    </row>
    <row r="11" spans="1:19" s="362" customFormat="1" ht="60" hidden="1" customHeight="1">
      <c r="A11" s="658"/>
      <c r="B11" s="689"/>
      <c r="C11" s="338">
        <v>3</v>
      </c>
      <c r="D11" s="295" t="s">
        <v>406</v>
      </c>
      <c r="E11" s="296"/>
      <c r="F11" s="297"/>
      <c r="G11" s="298" t="s">
        <v>415</v>
      </c>
      <c r="H11" s="299"/>
      <c r="I11" s="298"/>
      <c r="J11" s="383">
        <v>248.46</v>
      </c>
      <c r="K11" s="384">
        <v>3.073860395474794E-2</v>
      </c>
      <c r="L11" s="385">
        <v>3.1100000000000003</v>
      </c>
      <c r="M11" s="301">
        <f t="shared" si="0"/>
        <v>772.71060000000011</v>
      </c>
      <c r="N11" s="385"/>
      <c r="O11" s="691" t="s">
        <v>437</v>
      </c>
      <c r="P11" s="692"/>
      <c r="R11" s="386"/>
      <c r="S11" s="386"/>
    </row>
    <row r="12" spans="1:19" s="362" customFormat="1" ht="60" hidden="1" customHeight="1">
      <c r="A12" s="658"/>
      <c r="B12" s="689"/>
      <c r="C12" s="338">
        <v>4</v>
      </c>
      <c r="D12" s="303" t="s">
        <v>438</v>
      </c>
      <c r="E12" s="296"/>
      <c r="F12" s="297"/>
      <c r="G12" s="298" t="s">
        <v>439</v>
      </c>
      <c r="H12" s="299"/>
      <c r="I12" s="298"/>
      <c r="J12" s="383">
        <v>114.1</v>
      </c>
      <c r="K12" s="384">
        <v>4.7993643226062775E-2</v>
      </c>
      <c r="L12" s="385">
        <v>6.04</v>
      </c>
      <c r="M12" s="301">
        <f t="shared" si="0"/>
        <v>689.16399999999999</v>
      </c>
      <c r="N12" s="385"/>
      <c r="O12" s="691" t="s">
        <v>440</v>
      </c>
      <c r="P12" s="692"/>
      <c r="R12" s="386"/>
      <c r="S12" s="386"/>
    </row>
    <row r="13" spans="1:19" s="362" customFormat="1" ht="60" hidden="1" customHeight="1" thickBot="1">
      <c r="A13" s="658"/>
      <c r="B13" s="689"/>
      <c r="C13" s="338">
        <v>5</v>
      </c>
      <c r="D13" s="295" t="s">
        <v>406</v>
      </c>
      <c r="E13" s="304"/>
      <c r="F13" s="305"/>
      <c r="G13" s="298" t="s">
        <v>441</v>
      </c>
      <c r="H13" s="299"/>
      <c r="I13" s="298"/>
      <c r="J13" s="387">
        <v>157.87</v>
      </c>
      <c r="K13" s="388">
        <v>5.8218611785252356E-3</v>
      </c>
      <c r="L13" s="389">
        <v>3.41</v>
      </c>
      <c r="M13" s="301">
        <f t="shared" si="0"/>
        <v>538.33670000000006</v>
      </c>
      <c r="N13" s="385"/>
      <c r="O13" s="676" t="s">
        <v>442</v>
      </c>
      <c r="P13" s="677"/>
      <c r="R13" s="390"/>
      <c r="S13" s="386"/>
    </row>
    <row r="14" spans="1:19" s="349" customFormat="1" ht="15.75" hidden="1" customHeight="1" thickTop="1" thickBot="1">
      <c r="A14" s="659"/>
      <c r="B14" s="690"/>
      <c r="C14" s="693"/>
      <c r="D14" s="694"/>
      <c r="E14" s="694"/>
      <c r="F14" s="694"/>
      <c r="G14" s="694"/>
      <c r="H14" s="694"/>
      <c r="I14" s="695"/>
      <c r="J14" s="358" t="s">
        <v>400</v>
      </c>
      <c r="K14" s="137">
        <f>M14/'生產管理報表 7-1 (週)'!B53</f>
        <v>3.3690308873521875E-2</v>
      </c>
      <c r="L14" s="359" t="s">
        <v>401</v>
      </c>
      <c r="M14" s="261">
        <f>SUM(M9:M13)</f>
        <v>3978.6645999999992</v>
      </c>
      <c r="N14" s="670"/>
      <c r="O14" s="671"/>
      <c r="P14" s="672"/>
      <c r="R14" s="243"/>
      <c r="S14" s="243"/>
    </row>
    <row r="15" spans="1:19" s="349" customFormat="1" ht="15.75" hidden="1" customHeight="1" thickTop="1">
      <c r="B15" s="361"/>
      <c r="C15" s="362"/>
    </row>
    <row r="16" spans="1:19" s="349" customFormat="1" ht="15.75" hidden="1" customHeight="1">
      <c r="A16" s="647" t="s">
        <v>378</v>
      </c>
      <c r="B16" s="648"/>
      <c r="C16" s="334" t="s">
        <v>325</v>
      </c>
      <c r="D16" s="678" t="s">
        <v>326</v>
      </c>
      <c r="E16" s="679"/>
      <c r="F16" s="680"/>
      <c r="G16" s="681" t="s">
        <v>381</v>
      </c>
      <c r="H16" s="682"/>
      <c r="I16" s="683"/>
      <c r="J16" s="335" t="s">
        <v>382</v>
      </c>
      <c r="K16" s="335" t="s">
        <v>23</v>
      </c>
      <c r="L16" s="335" t="s">
        <v>383</v>
      </c>
      <c r="M16" s="336" t="s">
        <v>360</v>
      </c>
      <c r="N16" s="336" t="s">
        <v>384</v>
      </c>
      <c r="O16" s="655" t="s">
        <v>331</v>
      </c>
      <c r="P16" s="656"/>
    </row>
    <row r="17" spans="1:19" s="362" customFormat="1" ht="45" hidden="1" customHeight="1">
      <c r="A17" s="657">
        <v>5</v>
      </c>
      <c r="B17" s="673" t="s">
        <v>443</v>
      </c>
      <c r="C17" s="338">
        <v>1</v>
      </c>
      <c r="D17" s="295" t="s">
        <v>406</v>
      </c>
      <c r="E17" s="296"/>
      <c r="F17" s="297"/>
      <c r="G17" s="371" t="s">
        <v>444</v>
      </c>
      <c r="H17" s="370"/>
      <c r="I17" s="371"/>
      <c r="J17" s="383">
        <v>147.43</v>
      </c>
      <c r="K17" s="384">
        <v>4.100844022888797E-3</v>
      </c>
      <c r="L17" s="385">
        <v>5.23</v>
      </c>
      <c r="M17" s="301">
        <f t="shared" ref="M17:M19" si="1">L17*J17</f>
        <v>771.05890000000011</v>
      </c>
      <c r="N17" s="385"/>
      <c r="O17" s="684" t="s">
        <v>445</v>
      </c>
      <c r="P17" s="685"/>
    </row>
    <row r="18" spans="1:19" s="362" customFormat="1" ht="45" hidden="1" customHeight="1">
      <c r="A18" s="658"/>
      <c r="B18" s="674"/>
      <c r="C18" s="338">
        <v>2</v>
      </c>
      <c r="D18" s="295" t="s">
        <v>282</v>
      </c>
      <c r="E18" s="296"/>
      <c r="F18" s="297"/>
      <c r="G18" s="371" t="s">
        <v>446</v>
      </c>
      <c r="H18" s="370"/>
      <c r="I18" s="371"/>
      <c r="J18" s="383">
        <v>96</v>
      </c>
      <c r="K18" s="384">
        <v>2.5726660042039259E-2</v>
      </c>
      <c r="L18" s="385">
        <v>5.5</v>
      </c>
      <c r="M18" s="301">
        <f t="shared" si="1"/>
        <v>528</v>
      </c>
      <c r="N18" s="385"/>
      <c r="O18" s="686" t="s">
        <v>447</v>
      </c>
      <c r="P18" s="687"/>
    </row>
    <row r="19" spans="1:19" s="349" customFormat="1" ht="15.75" hidden="1" customHeight="1">
      <c r="A19" s="658"/>
      <c r="B19" s="674"/>
      <c r="C19" s="338">
        <v>3</v>
      </c>
      <c r="D19" s="339"/>
      <c r="E19" s="340"/>
      <c r="F19" s="341"/>
      <c r="G19" s="342"/>
      <c r="H19" s="343"/>
      <c r="I19" s="344"/>
      <c r="J19" s="345"/>
      <c r="K19" s="346"/>
      <c r="L19" s="347"/>
      <c r="M19" s="348">
        <f t="shared" si="1"/>
        <v>0</v>
      </c>
      <c r="N19" s="347"/>
      <c r="O19" s="665"/>
      <c r="P19" s="666"/>
    </row>
    <row r="20" spans="1:19" s="349" customFormat="1" ht="15.75" hidden="1" customHeight="1">
      <c r="A20" s="658"/>
      <c r="B20" s="674"/>
      <c r="C20" s="338">
        <v>4</v>
      </c>
      <c r="D20" s="339"/>
      <c r="E20" s="340"/>
      <c r="F20" s="341"/>
      <c r="G20" s="342"/>
      <c r="H20" s="343"/>
      <c r="I20" s="344"/>
      <c r="J20" s="345"/>
      <c r="K20" s="346"/>
      <c r="L20" s="347"/>
      <c r="M20" s="350">
        <v>0</v>
      </c>
      <c r="N20" s="347"/>
      <c r="O20" s="363"/>
      <c r="P20" s="364"/>
    </row>
    <row r="21" spans="1:19" s="349" customFormat="1" ht="15.75" hidden="1" customHeight="1" thickBot="1">
      <c r="A21" s="658"/>
      <c r="B21" s="674"/>
      <c r="C21" s="338">
        <v>5</v>
      </c>
      <c r="D21" s="351"/>
      <c r="E21" s="352"/>
      <c r="F21" s="353"/>
      <c r="G21" s="342"/>
      <c r="H21" s="343"/>
      <c r="I21" s="344"/>
      <c r="J21" s="354"/>
      <c r="K21" s="355"/>
      <c r="L21" s="356"/>
      <c r="M21" s="357">
        <v>0</v>
      </c>
      <c r="N21" s="347"/>
      <c r="O21" s="365"/>
      <c r="P21" s="366"/>
      <c r="R21" s="244"/>
    </row>
    <row r="22" spans="1:19" s="349" customFormat="1" ht="15.75" hidden="1" customHeight="1" thickTop="1" thickBot="1">
      <c r="A22" s="659"/>
      <c r="B22" s="675"/>
      <c r="C22" s="667"/>
      <c r="D22" s="668"/>
      <c r="E22" s="668"/>
      <c r="F22" s="668"/>
      <c r="G22" s="668"/>
      <c r="H22" s="668"/>
      <c r="I22" s="669"/>
      <c r="J22" s="358" t="s">
        <v>400</v>
      </c>
      <c r="K22" s="137">
        <f>M22/'生產管理報表 7-1 (週)'!B53</f>
        <v>1.1000096762591541E-2</v>
      </c>
      <c r="L22" s="359" t="s">
        <v>401</v>
      </c>
      <c r="M22" s="360">
        <f>SUM(M17:M21)</f>
        <v>1299.0589</v>
      </c>
      <c r="N22" s="670"/>
      <c r="O22" s="671"/>
      <c r="P22" s="672"/>
      <c r="R22" s="243"/>
    </row>
    <row r="23" spans="1:19" s="349" customFormat="1" ht="15.75" hidden="1" customHeight="1" thickTop="1">
      <c r="B23" s="361"/>
      <c r="C23" s="362"/>
      <c r="R23" s="243"/>
    </row>
    <row r="24" spans="1:19" s="349" customFormat="1" ht="15.75" hidden="1" customHeight="1">
      <c r="A24" s="647" t="s">
        <v>378</v>
      </c>
      <c r="B24" s="648"/>
      <c r="C24" s="367" t="s">
        <v>325</v>
      </c>
      <c r="D24" s="649" t="s">
        <v>326</v>
      </c>
      <c r="E24" s="650"/>
      <c r="F24" s="651"/>
      <c r="G24" s="652" t="s">
        <v>381</v>
      </c>
      <c r="H24" s="653"/>
      <c r="I24" s="654"/>
      <c r="J24" s="368" t="s">
        <v>382</v>
      </c>
      <c r="K24" s="335" t="s">
        <v>23</v>
      </c>
      <c r="L24" s="335" t="s">
        <v>383</v>
      </c>
      <c r="M24" s="336" t="s">
        <v>360</v>
      </c>
      <c r="N24" s="336" t="s">
        <v>384</v>
      </c>
      <c r="O24" s="655" t="s">
        <v>331</v>
      </c>
      <c r="P24" s="656"/>
      <c r="R24" s="243"/>
    </row>
    <row r="25" spans="1:19" s="349" customFormat="1" ht="15.75" hidden="1" customHeight="1">
      <c r="A25" s="657">
        <v>6</v>
      </c>
      <c r="B25" s="673" t="s">
        <v>448</v>
      </c>
      <c r="C25" s="338">
        <v>1</v>
      </c>
      <c r="D25" s="339" t="s">
        <v>180</v>
      </c>
      <c r="E25" s="340"/>
      <c r="F25" s="341"/>
      <c r="G25" s="344" t="s">
        <v>449</v>
      </c>
      <c r="H25" s="343"/>
      <c r="I25" s="344"/>
      <c r="J25" s="345">
        <v>15.450000000000001</v>
      </c>
      <c r="K25" s="346">
        <v>1.3968796769839456E-2</v>
      </c>
      <c r="L25" s="347">
        <v>360</v>
      </c>
      <c r="M25" s="348">
        <f t="shared" ref="M25" si="2">L25*J25</f>
        <v>5562</v>
      </c>
      <c r="N25" s="347"/>
      <c r="O25" s="676" t="s">
        <v>450</v>
      </c>
      <c r="P25" s="677"/>
    </row>
    <row r="26" spans="1:19" s="349" customFormat="1" ht="15.75" hidden="1" customHeight="1">
      <c r="A26" s="658"/>
      <c r="B26" s="674"/>
      <c r="C26" s="338">
        <v>2</v>
      </c>
      <c r="D26" s="339"/>
      <c r="E26" s="340"/>
      <c r="F26" s="341"/>
      <c r="G26" s="342"/>
      <c r="H26" s="343"/>
      <c r="I26" s="344"/>
      <c r="J26" s="345"/>
      <c r="K26" s="346"/>
      <c r="L26" s="347"/>
      <c r="M26" s="348">
        <v>0</v>
      </c>
      <c r="N26" s="347"/>
      <c r="O26" s="363"/>
      <c r="P26" s="364"/>
    </row>
    <row r="27" spans="1:19" s="349" customFormat="1" ht="15.75" hidden="1" customHeight="1">
      <c r="A27" s="658"/>
      <c r="B27" s="674"/>
      <c r="C27" s="338">
        <v>3</v>
      </c>
      <c r="D27" s="339"/>
      <c r="E27" s="340"/>
      <c r="F27" s="341"/>
      <c r="G27" s="342"/>
      <c r="H27" s="343"/>
      <c r="I27" s="344"/>
      <c r="J27" s="345"/>
      <c r="K27" s="346"/>
      <c r="L27" s="347"/>
      <c r="M27" s="348">
        <v>0</v>
      </c>
      <c r="N27" s="347"/>
      <c r="O27" s="363"/>
      <c r="P27" s="364"/>
    </row>
    <row r="28" spans="1:19" s="349" customFormat="1" ht="15.75" hidden="1" customHeight="1">
      <c r="A28" s="658"/>
      <c r="B28" s="674"/>
      <c r="C28" s="338">
        <v>4</v>
      </c>
      <c r="D28" s="339"/>
      <c r="E28" s="340"/>
      <c r="F28" s="341"/>
      <c r="G28" s="342"/>
      <c r="H28" s="343"/>
      <c r="I28" s="344"/>
      <c r="J28" s="345"/>
      <c r="K28" s="346"/>
      <c r="L28" s="347"/>
      <c r="M28" s="348">
        <v>0</v>
      </c>
      <c r="N28" s="347"/>
      <c r="O28" s="363"/>
      <c r="P28" s="364"/>
      <c r="R28" s="2"/>
    </row>
    <row r="29" spans="1:19" s="349" customFormat="1" ht="15.75" hidden="1" customHeight="1" thickBot="1">
      <c r="A29" s="658"/>
      <c r="B29" s="674"/>
      <c r="C29" s="338">
        <v>5</v>
      </c>
      <c r="D29" s="351"/>
      <c r="E29" s="352"/>
      <c r="F29" s="353"/>
      <c r="G29" s="342"/>
      <c r="H29" s="343"/>
      <c r="I29" s="344"/>
      <c r="J29" s="354"/>
      <c r="K29" s="355"/>
      <c r="L29" s="356"/>
      <c r="M29" s="348">
        <v>0</v>
      </c>
      <c r="N29" s="347"/>
      <c r="O29" s="365"/>
      <c r="P29" s="366"/>
      <c r="R29" s="2"/>
      <c r="S29" s="2"/>
    </row>
    <row r="30" spans="1:19" s="349" customFormat="1" ht="15.75" hidden="1" customHeight="1" thickTop="1" thickBot="1">
      <c r="A30" s="659"/>
      <c r="B30" s="675"/>
      <c r="C30" s="667"/>
      <c r="D30" s="668"/>
      <c r="E30" s="668"/>
      <c r="F30" s="668"/>
      <c r="G30" s="668"/>
      <c r="H30" s="668"/>
      <c r="I30" s="669"/>
      <c r="J30" s="358" t="s">
        <v>400</v>
      </c>
      <c r="K30" s="137">
        <f>M30/'生產管理報表 7-1 (週)'!B53</f>
        <v>4.7097585947437917E-2</v>
      </c>
      <c r="L30" s="359" t="s">
        <v>401</v>
      </c>
      <c r="M30" s="360">
        <f>SUM(M25:M29)</f>
        <v>5562</v>
      </c>
      <c r="N30" s="670"/>
      <c r="O30" s="671"/>
      <c r="P30" s="672"/>
      <c r="R30" s="2"/>
      <c r="S30" s="2"/>
    </row>
    <row r="31" spans="1:19" s="349" customFormat="1" ht="15.75" hidden="1" customHeight="1" thickTop="1">
      <c r="B31" s="361"/>
      <c r="C31" s="362"/>
      <c r="R31" s="2"/>
      <c r="S31" s="2"/>
    </row>
    <row r="32" spans="1:19" s="349" customFormat="1" ht="15.75" hidden="1" customHeight="1">
      <c r="A32" s="647" t="s">
        <v>378</v>
      </c>
      <c r="B32" s="648"/>
      <c r="C32" s="367" t="s">
        <v>325</v>
      </c>
      <c r="D32" s="649" t="s">
        <v>326</v>
      </c>
      <c r="E32" s="650"/>
      <c r="F32" s="651"/>
      <c r="G32" s="652" t="s">
        <v>381</v>
      </c>
      <c r="H32" s="653"/>
      <c r="I32" s="654"/>
      <c r="J32" s="368" t="s">
        <v>382</v>
      </c>
      <c r="K32" s="335" t="s">
        <v>23</v>
      </c>
      <c r="L32" s="335" t="s">
        <v>383</v>
      </c>
      <c r="M32" s="336" t="s">
        <v>360</v>
      </c>
      <c r="N32" s="336" t="s">
        <v>384</v>
      </c>
      <c r="O32" s="655" t="s">
        <v>331</v>
      </c>
      <c r="P32" s="656"/>
      <c r="R32" s="2"/>
      <c r="S32" s="2"/>
    </row>
    <row r="33" spans="1:19" s="349" customFormat="1" ht="15.75" hidden="1" customHeight="1">
      <c r="A33" s="657">
        <v>7</v>
      </c>
      <c r="B33" s="660" t="s">
        <v>451</v>
      </c>
      <c r="C33" s="338">
        <v>1</v>
      </c>
      <c r="D33" s="339" t="s">
        <v>255</v>
      </c>
      <c r="E33" s="340"/>
      <c r="F33" s="341"/>
      <c r="G33" s="342" t="s">
        <v>452</v>
      </c>
      <c r="H33" s="343"/>
      <c r="I33" s="344"/>
      <c r="J33" s="345">
        <v>61.17</v>
      </c>
      <c r="K33" s="346">
        <v>5.4817275747508304E-2</v>
      </c>
      <c r="L33" s="347">
        <v>4.62</v>
      </c>
      <c r="M33" s="348">
        <f t="shared" ref="M33:M35" si="3">L33*J33</f>
        <v>282.60540000000003</v>
      </c>
      <c r="N33" s="347"/>
      <c r="O33" s="663" t="s">
        <v>453</v>
      </c>
      <c r="P33" s="664"/>
      <c r="R33" s="2"/>
      <c r="S33" s="2"/>
    </row>
    <row r="34" spans="1:19" s="349" customFormat="1" ht="15.75" hidden="1" customHeight="1">
      <c r="A34" s="658"/>
      <c r="B34" s="661"/>
      <c r="C34" s="338">
        <v>2</v>
      </c>
      <c r="D34" s="339"/>
      <c r="E34" s="340"/>
      <c r="F34" s="341"/>
      <c r="G34" s="342"/>
      <c r="H34" s="343"/>
      <c r="I34" s="344"/>
      <c r="J34" s="345"/>
      <c r="K34" s="346"/>
      <c r="L34" s="347"/>
      <c r="M34" s="348">
        <f t="shared" si="3"/>
        <v>0</v>
      </c>
      <c r="N34" s="347"/>
      <c r="O34" s="665"/>
      <c r="P34" s="666"/>
      <c r="R34" s="2"/>
      <c r="S34" s="2"/>
    </row>
    <row r="35" spans="1:19" s="349" customFormat="1" ht="15.75" hidden="1" customHeight="1">
      <c r="A35" s="658"/>
      <c r="B35" s="661"/>
      <c r="C35" s="338">
        <v>3</v>
      </c>
      <c r="D35" s="339"/>
      <c r="E35" s="340"/>
      <c r="F35" s="341"/>
      <c r="G35" s="342"/>
      <c r="H35" s="343"/>
      <c r="I35" s="344"/>
      <c r="J35" s="345"/>
      <c r="K35" s="346"/>
      <c r="L35" s="347"/>
      <c r="M35" s="348">
        <f t="shared" si="3"/>
        <v>0</v>
      </c>
      <c r="N35" s="347"/>
      <c r="O35" s="665"/>
      <c r="P35" s="666"/>
      <c r="R35" s="2"/>
      <c r="S35" s="2"/>
    </row>
    <row r="36" spans="1:19" s="349" customFormat="1" ht="15.75" hidden="1" customHeight="1">
      <c r="A36" s="658"/>
      <c r="B36" s="661"/>
      <c r="C36" s="338">
        <v>4</v>
      </c>
      <c r="D36" s="339"/>
      <c r="E36" s="340"/>
      <c r="F36" s="341"/>
      <c r="G36" s="342"/>
      <c r="H36" s="343"/>
      <c r="I36" s="344"/>
      <c r="J36" s="345"/>
      <c r="K36" s="346"/>
      <c r="L36" s="347"/>
      <c r="M36" s="350">
        <v>0</v>
      </c>
      <c r="N36" s="347"/>
      <c r="O36" s="363"/>
      <c r="P36" s="364"/>
      <c r="R36" s="2"/>
      <c r="S36" s="2"/>
    </row>
    <row r="37" spans="1:19" s="349" customFormat="1" ht="15.75" hidden="1" customHeight="1" thickBot="1">
      <c r="A37" s="658"/>
      <c r="B37" s="661"/>
      <c r="C37" s="338">
        <v>5</v>
      </c>
      <c r="D37" s="351"/>
      <c r="E37" s="352"/>
      <c r="F37" s="353"/>
      <c r="G37" s="342"/>
      <c r="H37" s="343"/>
      <c r="I37" s="344"/>
      <c r="J37" s="354"/>
      <c r="K37" s="355"/>
      <c r="L37" s="356"/>
      <c r="M37" s="357">
        <v>0</v>
      </c>
      <c r="N37" s="347"/>
      <c r="O37" s="365"/>
      <c r="P37" s="366"/>
      <c r="R37" s="2"/>
      <c r="S37" s="2"/>
    </row>
    <row r="38" spans="1:19" s="349" customFormat="1" ht="15.75" hidden="1" customHeight="1" thickTop="1" thickBot="1">
      <c r="A38" s="659"/>
      <c r="B38" s="662"/>
      <c r="C38" s="667"/>
      <c r="D38" s="668"/>
      <c r="E38" s="668"/>
      <c r="F38" s="668"/>
      <c r="G38" s="668"/>
      <c r="H38" s="668"/>
      <c r="I38" s="669"/>
      <c r="J38" s="358" t="s">
        <v>400</v>
      </c>
      <c r="K38" s="137">
        <f>M38/'生產管理報表 7-1 (週)'!B53</f>
        <v>2.3930298661830407E-3</v>
      </c>
      <c r="L38" s="359" t="s">
        <v>401</v>
      </c>
      <c r="M38" s="369">
        <f>SUM(M33:M37)</f>
        <v>282.60540000000003</v>
      </c>
      <c r="N38" s="670"/>
      <c r="O38" s="671"/>
      <c r="P38" s="672"/>
      <c r="R38" s="2"/>
      <c r="S38" s="2"/>
    </row>
    <row r="39" spans="1:19" s="142" customFormat="1" ht="15.75" customHeight="1">
      <c r="A39" s="601" t="s">
        <v>414</v>
      </c>
      <c r="B39" s="601"/>
      <c r="C39" s="601"/>
      <c r="D39" s="601"/>
      <c r="E39" s="601"/>
      <c r="F39" s="601"/>
      <c r="G39" s="601"/>
      <c r="H39" s="601"/>
      <c r="I39" s="601"/>
      <c r="J39" s="601"/>
      <c r="K39" s="601"/>
      <c r="L39" s="601"/>
      <c r="M39" s="601"/>
    </row>
    <row r="40" spans="1:19" s="143" customFormat="1" ht="15.75" customHeight="1">
      <c r="A40" s="696"/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</row>
    <row r="41" spans="1:19" s="142" customFormat="1" ht="15.75" customHeight="1">
      <c r="A41" s="697" t="s">
        <v>378</v>
      </c>
      <c r="B41" s="699">
        <v>1</v>
      </c>
      <c r="C41" s="700"/>
      <c r="D41" s="699">
        <v>2</v>
      </c>
      <c r="E41" s="700"/>
      <c r="F41" s="699">
        <v>3</v>
      </c>
      <c r="G41" s="700"/>
      <c r="H41" s="701">
        <v>4</v>
      </c>
      <c r="I41" s="702"/>
      <c r="J41" s="701">
        <v>5</v>
      </c>
      <c r="K41" s="702"/>
      <c r="L41" s="701">
        <v>6</v>
      </c>
      <c r="M41" s="702"/>
      <c r="N41" s="701">
        <v>7</v>
      </c>
      <c r="O41" s="702"/>
      <c r="P41" s="401">
        <v>8</v>
      </c>
    </row>
    <row r="42" spans="1:19" s="142" customFormat="1" ht="15.75" customHeight="1">
      <c r="A42" s="698"/>
      <c r="B42" s="703" t="s">
        <v>356</v>
      </c>
      <c r="C42" s="704"/>
      <c r="D42" s="703" t="s">
        <v>379</v>
      </c>
      <c r="E42" s="704"/>
      <c r="F42" s="703" t="s">
        <v>358</v>
      </c>
      <c r="G42" s="704"/>
      <c r="H42" s="705" t="s">
        <v>359</v>
      </c>
      <c r="I42" s="706"/>
      <c r="J42" s="705" t="s">
        <v>363</v>
      </c>
      <c r="K42" s="706"/>
      <c r="L42" s="705" t="s">
        <v>364</v>
      </c>
      <c r="M42" s="706"/>
      <c r="N42" s="705" t="s">
        <v>365</v>
      </c>
      <c r="O42" s="706"/>
      <c r="P42" s="402" t="s">
        <v>380</v>
      </c>
    </row>
    <row r="43" spans="1:19" s="142" customFormat="1" ht="15.75" customHeight="1">
      <c r="B43" s="290"/>
      <c r="C43" s="291"/>
    </row>
    <row r="44" spans="1:19" s="337" customFormat="1" ht="15.75" customHeight="1">
      <c r="A44" s="647" t="s">
        <v>378</v>
      </c>
      <c r="B44" s="648"/>
      <c r="C44" s="334" t="s">
        <v>325</v>
      </c>
      <c r="D44" s="678" t="s">
        <v>326</v>
      </c>
      <c r="E44" s="679"/>
      <c r="F44" s="680"/>
      <c r="G44" s="681" t="s">
        <v>381</v>
      </c>
      <c r="H44" s="682"/>
      <c r="I44" s="683"/>
      <c r="J44" s="335" t="s">
        <v>382</v>
      </c>
      <c r="K44" s="335" t="s">
        <v>23</v>
      </c>
      <c r="L44" s="335" t="s">
        <v>383</v>
      </c>
      <c r="M44" s="336" t="s">
        <v>360</v>
      </c>
      <c r="N44" s="336" t="s">
        <v>384</v>
      </c>
      <c r="O44" s="655" t="s">
        <v>331</v>
      </c>
      <c r="P44" s="656"/>
      <c r="R44" s="243"/>
      <c r="S44" s="320"/>
    </row>
    <row r="45" spans="1:19" s="362" customFormat="1" ht="50.1" customHeight="1">
      <c r="A45" s="657">
        <v>4</v>
      </c>
      <c r="B45" s="688" t="s">
        <v>432</v>
      </c>
      <c r="C45" s="338">
        <v>1</v>
      </c>
      <c r="D45" s="295" t="s">
        <v>454</v>
      </c>
      <c r="E45" s="296"/>
      <c r="F45" s="297"/>
      <c r="G45" s="298" t="s">
        <v>455</v>
      </c>
      <c r="H45" s="299"/>
      <c r="I45" s="298"/>
      <c r="J45" s="383">
        <v>426.69</v>
      </c>
      <c r="K45" s="384">
        <v>1.667079310060246E-2</v>
      </c>
      <c r="L45" s="385">
        <v>2.02</v>
      </c>
      <c r="M45" s="396">
        <f t="shared" ref="M45:M49" si="4">L45*J45</f>
        <v>861.91380000000004</v>
      </c>
      <c r="N45" s="385"/>
      <c r="O45" s="691" t="s">
        <v>456</v>
      </c>
      <c r="P45" s="692"/>
      <c r="R45" s="386"/>
      <c r="S45" s="386"/>
    </row>
    <row r="46" spans="1:19" s="362" customFormat="1" ht="60" customHeight="1">
      <c r="A46" s="658"/>
      <c r="B46" s="689"/>
      <c r="C46" s="338">
        <v>2</v>
      </c>
      <c r="D46" s="295" t="s">
        <v>250</v>
      </c>
      <c r="E46" s="296"/>
      <c r="F46" s="297"/>
      <c r="G46" s="298" t="s">
        <v>433</v>
      </c>
      <c r="H46" s="299"/>
      <c r="I46" s="298"/>
      <c r="J46" s="383">
        <v>141.66999999999999</v>
      </c>
      <c r="K46" s="384">
        <v>1.8153713116594087E-2</v>
      </c>
      <c r="L46" s="385">
        <v>5.85</v>
      </c>
      <c r="M46" s="396">
        <f t="shared" si="4"/>
        <v>828.76949999999988</v>
      </c>
      <c r="N46" s="385"/>
      <c r="O46" s="691" t="s">
        <v>434</v>
      </c>
      <c r="P46" s="692"/>
      <c r="R46" s="386"/>
      <c r="S46" s="386"/>
    </row>
    <row r="47" spans="1:19" s="362" customFormat="1" ht="50.1" customHeight="1">
      <c r="A47" s="658"/>
      <c r="B47" s="689"/>
      <c r="C47" s="338">
        <v>3</v>
      </c>
      <c r="D47" s="295" t="s">
        <v>406</v>
      </c>
      <c r="E47" s="296"/>
      <c r="F47" s="297"/>
      <c r="G47" s="298" t="s">
        <v>415</v>
      </c>
      <c r="H47" s="299"/>
      <c r="I47" s="298"/>
      <c r="J47" s="383">
        <v>248.46</v>
      </c>
      <c r="K47" s="384">
        <v>4.3173347716864249E-2</v>
      </c>
      <c r="L47" s="385">
        <v>2.33</v>
      </c>
      <c r="M47" s="396">
        <f t="shared" si="4"/>
        <v>578.91180000000008</v>
      </c>
      <c r="N47" s="385"/>
      <c r="O47" s="691" t="s">
        <v>434</v>
      </c>
      <c r="P47" s="692"/>
      <c r="R47" s="386"/>
      <c r="S47" s="243"/>
    </row>
    <row r="48" spans="1:19" s="362" customFormat="1" ht="50.1" customHeight="1">
      <c r="A48" s="658"/>
      <c r="B48" s="689"/>
      <c r="C48" s="338">
        <v>4</v>
      </c>
      <c r="D48" s="303" t="s">
        <v>281</v>
      </c>
      <c r="E48" s="296"/>
      <c r="F48" s="297"/>
      <c r="G48" s="298" t="s">
        <v>457</v>
      </c>
      <c r="H48" s="299"/>
      <c r="I48" s="298"/>
      <c r="J48" s="383">
        <v>189.18</v>
      </c>
      <c r="K48" s="384">
        <v>2.1214003410896347E-2</v>
      </c>
      <c r="L48" s="385">
        <v>3.01</v>
      </c>
      <c r="M48" s="396">
        <f t="shared" si="4"/>
        <v>569.43179999999995</v>
      </c>
      <c r="N48" s="385"/>
      <c r="O48" s="691" t="s">
        <v>458</v>
      </c>
      <c r="P48" s="692"/>
      <c r="R48" s="386"/>
      <c r="S48" s="243"/>
    </row>
    <row r="49" spans="1:20" s="362" customFormat="1" ht="50.1" customHeight="1" thickBot="1">
      <c r="A49" s="658"/>
      <c r="B49" s="689"/>
      <c r="C49" s="338">
        <v>5</v>
      </c>
      <c r="D49" s="295" t="s">
        <v>417</v>
      </c>
      <c r="E49" s="304"/>
      <c r="F49" s="305"/>
      <c r="G49" s="298" t="s">
        <v>418</v>
      </c>
      <c r="H49" s="299"/>
      <c r="I49" s="298"/>
      <c r="J49" s="387">
        <v>122.82</v>
      </c>
      <c r="K49" s="388">
        <v>1.3894314517900035E-2</v>
      </c>
      <c r="L49" s="389">
        <v>4.51</v>
      </c>
      <c r="M49" s="396">
        <f t="shared" si="4"/>
        <v>553.91819999999996</v>
      </c>
      <c r="N49" s="385"/>
      <c r="O49" s="676" t="s">
        <v>419</v>
      </c>
      <c r="P49" s="677"/>
      <c r="R49" s="390"/>
      <c r="S49" s="243"/>
      <c r="T49" s="349"/>
    </row>
    <row r="50" spans="1:20" s="349" customFormat="1" ht="15.75" customHeight="1" thickTop="1" thickBot="1">
      <c r="A50" s="659"/>
      <c r="B50" s="690"/>
      <c r="C50" s="693"/>
      <c r="D50" s="694"/>
      <c r="E50" s="694"/>
      <c r="F50" s="694"/>
      <c r="G50" s="694"/>
      <c r="H50" s="694"/>
      <c r="I50" s="695"/>
      <c r="J50" s="358" t="s">
        <v>400</v>
      </c>
      <c r="K50" s="137">
        <f>M50/'生產管理報表 7-1 (週)'!B64</f>
        <v>2.7676866766410339E-2</v>
      </c>
      <c r="L50" s="359" t="s">
        <v>401</v>
      </c>
      <c r="M50" s="261">
        <f>SUM(M45:M49)</f>
        <v>3392.9450999999999</v>
      </c>
      <c r="N50" s="670"/>
      <c r="O50" s="671"/>
      <c r="P50" s="672"/>
      <c r="R50" s="243"/>
      <c r="S50" s="243"/>
    </row>
    <row r="51" spans="1:20" s="349" customFormat="1" ht="15.75" customHeight="1" thickTop="1">
      <c r="B51" s="361"/>
      <c r="C51" s="362"/>
      <c r="M51" s="403"/>
      <c r="S51" s="243"/>
    </row>
    <row r="52" spans="1:20" s="349" customFormat="1" ht="15.75" customHeight="1">
      <c r="A52" s="647" t="s">
        <v>378</v>
      </c>
      <c r="B52" s="648"/>
      <c r="C52" s="334" t="s">
        <v>325</v>
      </c>
      <c r="D52" s="678" t="s">
        <v>326</v>
      </c>
      <c r="E52" s="679"/>
      <c r="F52" s="680"/>
      <c r="G52" s="681" t="s">
        <v>381</v>
      </c>
      <c r="H52" s="682"/>
      <c r="I52" s="683"/>
      <c r="J52" s="335" t="s">
        <v>382</v>
      </c>
      <c r="K52" s="335" t="s">
        <v>23</v>
      </c>
      <c r="L52" s="335" t="s">
        <v>383</v>
      </c>
      <c r="M52" s="404" t="s">
        <v>360</v>
      </c>
      <c r="N52" s="336" t="s">
        <v>384</v>
      </c>
      <c r="O52" s="655" t="s">
        <v>331</v>
      </c>
      <c r="P52" s="656"/>
      <c r="S52" s="320"/>
      <c r="T52" s="362"/>
    </row>
    <row r="53" spans="1:20" s="362" customFormat="1" ht="39.950000000000003" customHeight="1">
      <c r="A53" s="657">
        <v>5</v>
      </c>
      <c r="B53" s="673" t="s">
        <v>443</v>
      </c>
      <c r="C53" s="338">
        <v>1</v>
      </c>
      <c r="D53" s="295" t="s">
        <v>406</v>
      </c>
      <c r="E53" s="296"/>
      <c r="F53" s="297"/>
      <c r="G53" s="371" t="s">
        <v>444</v>
      </c>
      <c r="H53" s="370"/>
      <c r="I53" s="371"/>
      <c r="J53" s="383">
        <v>147.43</v>
      </c>
      <c r="K53" s="384">
        <v>3.5702612985771833E-3</v>
      </c>
      <c r="L53" s="385">
        <v>10.8</v>
      </c>
      <c r="M53" s="396">
        <f t="shared" ref="M53:M55" si="5">L53*J53</f>
        <v>1592.2440000000001</v>
      </c>
      <c r="N53" s="385"/>
      <c r="O53" s="684" t="s">
        <v>459</v>
      </c>
      <c r="P53" s="685"/>
      <c r="S53" s="243"/>
    </row>
    <row r="54" spans="1:20" s="362" customFormat="1" ht="39.950000000000003" customHeight="1">
      <c r="A54" s="658"/>
      <c r="B54" s="674"/>
      <c r="C54" s="338">
        <v>2</v>
      </c>
      <c r="D54" s="295" t="s">
        <v>282</v>
      </c>
      <c r="E54" s="296"/>
      <c r="F54" s="297"/>
      <c r="G54" s="371" t="s">
        <v>446</v>
      </c>
      <c r="H54" s="370"/>
      <c r="I54" s="371"/>
      <c r="J54" s="383">
        <v>96</v>
      </c>
      <c r="K54" s="384">
        <v>2.4813509922665455E-2</v>
      </c>
      <c r="L54" s="385">
        <v>8.7899999999999991</v>
      </c>
      <c r="M54" s="396">
        <f t="shared" si="5"/>
        <v>843.83999999999992</v>
      </c>
      <c r="N54" s="385"/>
      <c r="O54" s="686" t="s">
        <v>460</v>
      </c>
      <c r="P54" s="687"/>
      <c r="S54" s="349"/>
      <c r="T54" s="349"/>
    </row>
    <row r="55" spans="1:20" s="349" customFormat="1" ht="15.75" customHeight="1">
      <c r="A55" s="658"/>
      <c r="B55" s="674"/>
      <c r="C55" s="338">
        <v>3</v>
      </c>
      <c r="D55" s="339"/>
      <c r="E55" s="340"/>
      <c r="F55" s="341"/>
      <c r="G55" s="342"/>
      <c r="H55" s="343"/>
      <c r="I55" s="344"/>
      <c r="J55" s="345"/>
      <c r="K55" s="346"/>
      <c r="L55" s="347"/>
      <c r="M55" s="405">
        <f t="shared" si="5"/>
        <v>0</v>
      </c>
      <c r="N55" s="347"/>
      <c r="O55" s="665"/>
      <c r="P55" s="666"/>
    </row>
    <row r="56" spans="1:20" s="349" customFormat="1" ht="15.75" customHeight="1">
      <c r="A56" s="658"/>
      <c r="B56" s="674"/>
      <c r="C56" s="338">
        <v>4</v>
      </c>
      <c r="D56" s="339"/>
      <c r="E56" s="340"/>
      <c r="F56" s="341"/>
      <c r="G56" s="342"/>
      <c r="H56" s="343"/>
      <c r="I56" s="344"/>
      <c r="J56" s="345"/>
      <c r="K56" s="346"/>
      <c r="L56" s="347"/>
      <c r="M56" s="406">
        <v>0</v>
      </c>
      <c r="N56" s="347"/>
      <c r="O56" s="363"/>
      <c r="P56" s="364"/>
    </row>
    <row r="57" spans="1:20" s="349" customFormat="1" ht="15.75" customHeight="1" thickBot="1">
      <c r="A57" s="658"/>
      <c r="B57" s="674"/>
      <c r="C57" s="338">
        <v>5</v>
      </c>
      <c r="D57" s="351"/>
      <c r="E57" s="352"/>
      <c r="F57" s="353"/>
      <c r="G57" s="342"/>
      <c r="H57" s="343"/>
      <c r="I57" s="344"/>
      <c r="J57" s="354"/>
      <c r="K57" s="355"/>
      <c r="L57" s="356"/>
      <c r="M57" s="407">
        <v>0</v>
      </c>
      <c r="N57" s="347"/>
      <c r="O57" s="365"/>
      <c r="P57" s="366"/>
      <c r="R57" s="244"/>
    </row>
    <row r="58" spans="1:20" s="349" customFormat="1" ht="15.75" customHeight="1" thickTop="1" thickBot="1">
      <c r="A58" s="659"/>
      <c r="B58" s="675"/>
      <c r="C58" s="667"/>
      <c r="D58" s="668"/>
      <c r="E58" s="668"/>
      <c r="F58" s="668"/>
      <c r="G58" s="668"/>
      <c r="H58" s="668"/>
      <c r="I58" s="669"/>
      <c r="J58" s="358" t="s">
        <v>400</v>
      </c>
      <c r="K58" s="137">
        <f>M58/'生產管理報表 7-1 (週)'!B64</f>
        <v>1.9871577733392726E-2</v>
      </c>
      <c r="L58" s="359" t="s">
        <v>401</v>
      </c>
      <c r="M58" s="408">
        <f>SUM(M53:M57)</f>
        <v>2436.0839999999998</v>
      </c>
      <c r="N58" s="670"/>
      <c r="O58" s="671"/>
      <c r="P58" s="672"/>
      <c r="R58" s="243"/>
    </row>
    <row r="59" spans="1:20" s="349" customFormat="1" ht="15.75" customHeight="1" thickTop="1">
      <c r="B59" s="361"/>
      <c r="C59" s="362"/>
      <c r="M59" s="403"/>
      <c r="R59" s="243"/>
    </row>
    <row r="60" spans="1:20" s="349" customFormat="1" ht="15.75" customHeight="1">
      <c r="A60" s="647" t="s">
        <v>378</v>
      </c>
      <c r="B60" s="648"/>
      <c r="C60" s="367" t="s">
        <v>325</v>
      </c>
      <c r="D60" s="649" t="s">
        <v>326</v>
      </c>
      <c r="E60" s="650"/>
      <c r="F60" s="651"/>
      <c r="G60" s="652" t="s">
        <v>381</v>
      </c>
      <c r="H60" s="653"/>
      <c r="I60" s="654"/>
      <c r="J60" s="368" t="s">
        <v>382</v>
      </c>
      <c r="K60" s="335" t="s">
        <v>23</v>
      </c>
      <c r="L60" s="335" t="s">
        <v>383</v>
      </c>
      <c r="M60" s="404" t="s">
        <v>360</v>
      </c>
      <c r="N60" s="336" t="s">
        <v>384</v>
      </c>
      <c r="O60" s="655" t="s">
        <v>331</v>
      </c>
      <c r="P60" s="656"/>
      <c r="R60" s="243"/>
      <c r="S60" s="2"/>
    </row>
    <row r="61" spans="1:20" s="349" customFormat="1" ht="15.75" customHeight="1">
      <c r="A61" s="657">
        <v>6</v>
      </c>
      <c r="B61" s="673" t="s">
        <v>448</v>
      </c>
      <c r="C61" s="338">
        <v>1</v>
      </c>
      <c r="D61" s="339" t="s">
        <v>180</v>
      </c>
      <c r="E61" s="340"/>
      <c r="F61" s="341"/>
      <c r="G61" s="344" t="s">
        <v>449</v>
      </c>
      <c r="H61" s="343"/>
      <c r="I61" s="344"/>
      <c r="J61" s="345">
        <v>15.450000000000001</v>
      </c>
      <c r="K61" s="346">
        <v>1.1898894083147668E-2</v>
      </c>
      <c r="L61" s="347">
        <v>352</v>
      </c>
      <c r="M61" s="405">
        <f t="shared" ref="M61" si="6">L61*J61</f>
        <v>5438.4000000000005</v>
      </c>
      <c r="N61" s="347"/>
      <c r="O61" s="676" t="s">
        <v>461</v>
      </c>
      <c r="P61" s="677"/>
      <c r="S61" s="2"/>
    </row>
    <row r="62" spans="1:20" s="349" customFormat="1" ht="15.75" customHeight="1">
      <c r="A62" s="658"/>
      <c r="B62" s="674"/>
      <c r="C62" s="338">
        <v>2</v>
      </c>
      <c r="D62" s="339"/>
      <c r="E62" s="340"/>
      <c r="F62" s="341"/>
      <c r="G62" s="342"/>
      <c r="H62" s="343"/>
      <c r="I62" s="344"/>
      <c r="J62" s="345"/>
      <c r="K62" s="346"/>
      <c r="L62" s="347"/>
      <c r="M62" s="405">
        <v>0</v>
      </c>
      <c r="N62" s="347"/>
      <c r="O62" s="363"/>
      <c r="P62" s="364"/>
      <c r="S62" s="2"/>
    </row>
    <row r="63" spans="1:20" s="349" customFormat="1" ht="15.75" customHeight="1">
      <c r="A63" s="658"/>
      <c r="B63" s="674"/>
      <c r="C63" s="338">
        <v>3</v>
      </c>
      <c r="D63" s="339"/>
      <c r="E63" s="340"/>
      <c r="F63" s="341"/>
      <c r="G63" s="342"/>
      <c r="H63" s="343"/>
      <c r="I63" s="344"/>
      <c r="J63" s="345"/>
      <c r="K63" s="346"/>
      <c r="L63" s="347"/>
      <c r="M63" s="405">
        <v>0</v>
      </c>
      <c r="N63" s="347"/>
      <c r="O63" s="363"/>
      <c r="P63" s="364"/>
      <c r="S63" s="2"/>
    </row>
    <row r="64" spans="1:20" s="349" customFormat="1" ht="15.75" customHeight="1">
      <c r="A64" s="658"/>
      <c r="B64" s="674"/>
      <c r="C64" s="338">
        <v>4</v>
      </c>
      <c r="D64" s="339"/>
      <c r="E64" s="340"/>
      <c r="F64" s="341"/>
      <c r="G64" s="342"/>
      <c r="H64" s="343"/>
      <c r="I64" s="344"/>
      <c r="J64" s="345"/>
      <c r="K64" s="346"/>
      <c r="L64" s="347"/>
      <c r="M64" s="405">
        <v>0</v>
      </c>
      <c r="N64" s="347"/>
      <c r="O64" s="363"/>
      <c r="P64" s="364"/>
      <c r="R64" s="2"/>
      <c r="S64" s="2"/>
    </row>
    <row r="65" spans="1:20" s="349" customFormat="1" ht="15.75" customHeight="1" thickBot="1">
      <c r="A65" s="658"/>
      <c r="B65" s="674"/>
      <c r="C65" s="338">
        <v>5</v>
      </c>
      <c r="D65" s="351"/>
      <c r="E65" s="352"/>
      <c r="F65" s="353"/>
      <c r="G65" s="342"/>
      <c r="H65" s="343"/>
      <c r="I65" s="344"/>
      <c r="J65" s="354"/>
      <c r="K65" s="355"/>
      <c r="L65" s="356"/>
      <c r="M65" s="405">
        <v>0</v>
      </c>
      <c r="N65" s="347"/>
      <c r="O65" s="365"/>
      <c r="P65" s="366"/>
      <c r="R65" s="2"/>
      <c r="S65" s="2"/>
    </row>
    <row r="66" spans="1:20" s="349" customFormat="1" ht="15.75" customHeight="1" thickTop="1" thickBot="1">
      <c r="A66" s="659"/>
      <c r="B66" s="675"/>
      <c r="C66" s="667"/>
      <c r="D66" s="668"/>
      <c r="E66" s="668"/>
      <c r="F66" s="668"/>
      <c r="G66" s="668"/>
      <c r="H66" s="668"/>
      <c r="I66" s="669"/>
      <c r="J66" s="358" t="s">
        <v>400</v>
      </c>
      <c r="K66" s="137">
        <f>M66/'生產管理報表 7-1 (週)'!B64</f>
        <v>4.4362012289101291E-2</v>
      </c>
      <c r="L66" s="359" t="s">
        <v>401</v>
      </c>
      <c r="M66" s="408">
        <f>SUM(M61:M65)</f>
        <v>5438.4000000000005</v>
      </c>
      <c r="N66" s="670"/>
      <c r="O66" s="671"/>
      <c r="P66" s="672"/>
      <c r="R66" s="2"/>
      <c r="S66" s="2"/>
    </row>
    <row r="67" spans="1:20" s="349" customFormat="1" ht="15.75" customHeight="1" thickTop="1">
      <c r="B67" s="361"/>
      <c r="C67" s="362"/>
      <c r="M67" s="403"/>
      <c r="R67" s="2"/>
      <c r="S67" s="2"/>
    </row>
    <row r="68" spans="1:20" s="349" customFormat="1" ht="15.75" customHeight="1">
      <c r="A68" s="647" t="s">
        <v>378</v>
      </c>
      <c r="B68" s="648"/>
      <c r="C68" s="367" t="s">
        <v>325</v>
      </c>
      <c r="D68" s="649" t="s">
        <v>326</v>
      </c>
      <c r="E68" s="650"/>
      <c r="F68" s="651"/>
      <c r="G68" s="652" t="s">
        <v>381</v>
      </c>
      <c r="H68" s="653"/>
      <c r="I68" s="654"/>
      <c r="J68" s="368" t="s">
        <v>382</v>
      </c>
      <c r="K68" s="335" t="s">
        <v>23</v>
      </c>
      <c r="L68" s="335" t="s">
        <v>383</v>
      </c>
      <c r="M68" s="404" t="s">
        <v>360</v>
      </c>
      <c r="N68" s="336" t="s">
        <v>384</v>
      </c>
      <c r="O68" s="655" t="s">
        <v>331</v>
      </c>
      <c r="P68" s="656"/>
      <c r="R68" s="2"/>
      <c r="S68" s="2"/>
    </row>
    <row r="69" spans="1:20" s="349" customFormat="1" ht="15.75" customHeight="1">
      <c r="A69" s="657">
        <v>7</v>
      </c>
      <c r="B69" s="660" t="s">
        <v>451</v>
      </c>
      <c r="C69" s="338">
        <v>1</v>
      </c>
      <c r="D69" s="339"/>
      <c r="E69" s="340"/>
      <c r="F69" s="341"/>
      <c r="G69" s="342"/>
      <c r="H69" s="343"/>
      <c r="I69" s="344"/>
      <c r="J69" s="345"/>
      <c r="K69" s="346"/>
      <c r="L69" s="347"/>
      <c r="M69" s="405">
        <f t="shared" ref="M69:M71" si="7">L69*J69</f>
        <v>0</v>
      </c>
      <c r="N69" s="347"/>
      <c r="O69" s="663"/>
      <c r="P69" s="664"/>
      <c r="R69" s="2"/>
      <c r="S69" s="2"/>
    </row>
    <row r="70" spans="1:20" s="349" customFormat="1" ht="15.75" customHeight="1">
      <c r="A70" s="658"/>
      <c r="B70" s="661"/>
      <c r="C70" s="338">
        <v>2</v>
      </c>
      <c r="D70" s="339"/>
      <c r="E70" s="340"/>
      <c r="F70" s="341"/>
      <c r="G70" s="342"/>
      <c r="H70" s="343"/>
      <c r="I70" s="344"/>
      <c r="J70" s="345"/>
      <c r="K70" s="346"/>
      <c r="L70" s="347"/>
      <c r="M70" s="405">
        <f t="shared" si="7"/>
        <v>0</v>
      </c>
      <c r="N70" s="347"/>
      <c r="O70" s="665"/>
      <c r="P70" s="666"/>
      <c r="R70" s="2"/>
      <c r="S70" s="2"/>
    </row>
    <row r="71" spans="1:20" s="349" customFormat="1" ht="15.75" customHeight="1">
      <c r="A71" s="658"/>
      <c r="B71" s="661"/>
      <c r="C71" s="338">
        <v>3</v>
      </c>
      <c r="D71" s="339"/>
      <c r="E71" s="340"/>
      <c r="F71" s="341"/>
      <c r="G71" s="342"/>
      <c r="H71" s="343"/>
      <c r="I71" s="344"/>
      <c r="J71" s="345"/>
      <c r="K71" s="346"/>
      <c r="L71" s="347"/>
      <c r="M71" s="405">
        <f t="shared" si="7"/>
        <v>0</v>
      </c>
      <c r="N71" s="347"/>
      <c r="O71" s="665"/>
      <c r="P71" s="666"/>
      <c r="R71" s="2"/>
      <c r="S71" s="2"/>
    </row>
    <row r="72" spans="1:20" s="349" customFormat="1" ht="15.75" customHeight="1">
      <c r="A72" s="658"/>
      <c r="B72" s="661"/>
      <c r="C72" s="338">
        <v>4</v>
      </c>
      <c r="D72" s="339"/>
      <c r="E72" s="340"/>
      <c r="F72" s="341"/>
      <c r="G72" s="342"/>
      <c r="H72" s="343"/>
      <c r="I72" s="344"/>
      <c r="J72" s="345"/>
      <c r="K72" s="346"/>
      <c r="L72" s="347"/>
      <c r="M72" s="406">
        <v>0</v>
      </c>
      <c r="N72" s="347"/>
      <c r="O72" s="363"/>
      <c r="P72" s="364"/>
      <c r="R72" s="2"/>
      <c r="S72" s="2"/>
    </row>
    <row r="73" spans="1:20" s="349" customFormat="1" ht="15.75" customHeight="1" thickBot="1">
      <c r="A73" s="658"/>
      <c r="B73" s="661"/>
      <c r="C73" s="338">
        <v>5</v>
      </c>
      <c r="D73" s="351"/>
      <c r="E73" s="352"/>
      <c r="F73" s="353"/>
      <c r="G73" s="342"/>
      <c r="H73" s="343"/>
      <c r="I73" s="344"/>
      <c r="J73" s="354"/>
      <c r="K73" s="355"/>
      <c r="L73" s="356"/>
      <c r="M73" s="407">
        <v>0</v>
      </c>
      <c r="N73" s="347"/>
      <c r="O73" s="365"/>
      <c r="P73" s="366"/>
      <c r="R73" s="2"/>
      <c r="S73" s="2"/>
    </row>
    <row r="74" spans="1:20" s="349" customFormat="1" ht="15.75" customHeight="1" thickTop="1" thickBot="1">
      <c r="A74" s="659"/>
      <c r="B74" s="662"/>
      <c r="C74" s="667"/>
      <c r="D74" s="668"/>
      <c r="E74" s="668"/>
      <c r="F74" s="668"/>
      <c r="G74" s="668"/>
      <c r="H74" s="668"/>
      <c r="I74" s="669"/>
      <c r="J74" s="358" t="s">
        <v>400</v>
      </c>
      <c r="K74" s="137">
        <f>M74/'生產管理報表 7-1 (週)'!B64</f>
        <v>0</v>
      </c>
      <c r="L74" s="359" t="s">
        <v>401</v>
      </c>
      <c r="M74" s="408">
        <f>SUM(M69:M73)</f>
        <v>0</v>
      </c>
      <c r="N74" s="670"/>
      <c r="O74" s="671"/>
      <c r="P74" s="672"/>
      <c r="R74" s="2"/>
      <c r="S74" s="2"/>
      <c r="T74" s="2"/>
    </row>
    <row r="75" spans="1:20" s="142" customFormat="1" ht="15.75" customHeight="1" thickTop="1">
      <c r="A75" s="601" t="s">
        <v>427</v>
      </c>
      <c r="B75" s="601"/>
      <c r="C75" s="601"/>
      <c r="D75" s="601"/>
      <c r="E75" s="601"/>
      <c r="F75" s="601"/>
      <c r="G75" s="601"/>
      <c r="H75" s="601"/>
      <c r="I75" s="601"/>
      <c r="J75" s="601"/>
      <c r="K75" s="601"/>
      <c r="L75" s="601"/>
      <c r="M75" s="601"/>
    </row>
    <row r="76" spans="1:20" s="143" customFormat="1" ht="15.75" customHeight="1">
      <c r="A76" s="696"/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</row>
    <row r="77" spans="1:20" s="142" customFormat="1" ht="15.75" customHeight="1">
      <c r="A77" s="697" t="s">
        <v>378</v>
      </c>
      <c r="B77" s="699">
        <v>1</v>
      </c>
      <c r="C77" s="700"/>
      <c r="D77" s="699">
        <v>2</v>
      </c>
      <c r="E77" s="700"/>
      <c r="F77" s="699">
        <v>3</v>
      </c>
      <c r="G77" s="700"/>
      <c r="H77" s="701">
        <v>4</v>
      </c>
      <c r="I77" s="702"/>
      <c r="J77" s="701">
        <v>5</v>
      </c>
      <c r="K77" s="702"/>
      <c r="L77" s="701">
        <v>6</v>
      </c>
      <c r="M77" s="702"/>
      <c r="N77" s="701">
        <v>7</v>
      </c>
      <c r="O77" s="702"/>
      <c r="P77" s="401">
        <v>8</v>
      </c>
    </row>
    <row r="78" spans="1:20" s="142" customFormat="1" ht="15.75" customHeight="1">
      <c r="A78" s="698"/>
      <c r="B78" s="703" t="s">
        <v>356</v>
      </c>
      <c r="C78" s="704"/>
      <c r="D78" s="703" t="s">
        <v>379</v>
      </c>
      <c r="E78" s="704"/>
      <c r="F78" s="703" t="s">
        <v>358</v>
      </c>
      <c r="G78" s="704"/>
      <c r="H78" s="705" t="s">
        <v>359</v>
      </c>
      <c r="I78" s="706"/>
      <c r="J78" s="705" t="s">
        <v>363</v>
      </c>
      <c r="K78" s="706"/>
      <c r="L78" s="705" t="s">
        <v>364</v>
      </c>
      <c r="M78" s="706"/>
      <c r="N78" s="705" t="s">
        <v>365</v>
      </c>
      <c r="O78" s="706"/>
      <c r="P78" s="402" t="s">
        <v>380</v>
      </c>
    </row>
    <row r="79" spans="1:20" s="142" customFormat="1" ht="15.75" customHeight="1">
      <c r="B79" s="290"/>
      <c r="C79" s="291"/>
    </row>
    <row r="80" spans="1:20" s="337" customFormat="1" ht="15.75" customHeight="1">
      <c r="A80" s="647" t="s">
        <v>378</v>
      </c>
      <c r="B80" s="648"/>
      <c r="C80" s="334" t="s">
        <v>325</v>
      </c>
      <c r="D80" s="678" t="s">
        <v>326</v>
      </c>
      <c r="E80" s="679"/>
      <c r="F80" s="680"/>
      <c r="G80" s="681" t="s">
        <v>381</v>
      </c>
      <c r="H80" s="682"/>
      <c r="I80" s="683"/>
      <c r="J80" s="335" t="s">
        <v>382</v>
      </c>
      <c r="K80" s="335" t="s">
        <v>23</v>
      </c>
      <c r="L80" s="335" t="s">
        <v>383</v>
      </c>
      <c r="M80" s="336" t="s">
        <v>360</v>
      </c>
      <c r="N80" s="336" t="s">
        <v>384</v>
      </c>
      <c r="O80" s="655" t="s">
        <v>331</v>
      </c>
      <c r="P80" s="656"/>
      <c r="R80" s="243"/>
      <c r="S80" s="320"/>
    </row>
    <row r="81" spans="1:20" s="362" customFormat="1" ht="50.1" customHeight="1">
      <c r="A81" s="657">
        <v>4</v>
      </c>
      <c r="B81" s="688" t="s">
        <v>432</v>
      </c>
      <c r="C81" s="338">
        <v>1</v>
      </c>
      <c r="D81" s="295" t="s">
        <v>462</v>
      </c>
      <c r="E81" s="296"/>
      <c r="F81" s="297"/>
      <c r="G81" s="298" t="s">
        <v>415</v>
      </c>
      <c r="H81" s="299"/>
      <c r="I81" s="298"/>
      <c r="J81" s="383">
        <v>248.46</v>
      </c>
      <c r="K81" s="384">
        <v>3.3463698899637073E-2</v>
      </c>
      <c r="L81" s="385">
        <v>5.1999999999999993</v>
      </c>
      <c r="M81" s="396">
        <f t="shared" ref="M81:M85" si="8">L81*J81</f>
        <v>1291.992</v>
      </c>
      <c r="N81" s="385"/>
      <c r="O81" s="691"/>
      <c r="P81" s="692"/>
      <c r="R81" s="386"/>
      <c r="S81" s="386"/>
    </row>
    <row r="82" spans="1:20" s="362" customFormat="1" ht="60" customHeight="1">
      <c r="A82" s="658"/>
      <c r="B82" s="689"/>
      <c r="C82" s="338">
        <v>2</v>
      </c>
      <c r="D82" s="295" t="s">
        <v>463</v>
      </c>
      <c r="E82" s="296"/>
      <c r="F82" s="297"/>
      <c r="G82" s="298" t="s">
        <v>464</v>
      </c>
      <c r="H82" s="299"/>
      <c r="I82" s="298"/>
      <c r="J82" s="383">
        <v>628.96</v>
      </c>
      <c r="K82" s="384">
        <v>2.041339740239902E-2</v>
      </c>
      <c r="L82" s="385">
        <v>1.97</v>
      </c>
      <c r="M82" s="396">
        <f t="shared" si="8"/>
        <v>1239.0512000000001</v>
      </c>
      <c r="N82" s="385"/>
      <c r="O82" s="691"/>
      <c r="P82" s="692"/>
      <c r="R82" s="386"/>
      <c r="S82" s="386"/>
      <c r="T82" s="426"/>
    </row>
    <row r="83" spans="1:20" s="362" customFormat="1" ht="50.1" customHeight="1">
      <c r="A83" s="658"/>
      <c r="B83" s="689"/>
      <c r="C83" s="338">
        <v>3</v>
      </c>
      <c r="D83" s="295" t="s">
        <v>462</v>
      </c>
      <c r="E83" s="296"/>
      <c r="F83" s="297"/>
      <c r="G83" s="298" t="s">
        <v>441</v>
      </c>
      <c r="H83" s="299"/>
      <c r="I83" s="298"/>
      <c r="J83" s="383">
        <v>157.87</v>
      </c>
      <c r="K83" s="384">
        <v>6.7479933137383494E-3</v>
      </c>
      <c r="L83" s="385">
        <v>7.4700000000000006</v>
      </c>
      <c r="M83" s="396">
        <f t="shared" si="8"/>
        <v>1179.2889000000002</v>
      </c>
      <c r="N83" s="385"/>
      <c r="O83" s="691"/>
      <c r="P83" s="692"/>
      <c r="R83" s="386"/>
      <c r="S83" s="243"/>
    </row>
    <row r="84" spans="1:20" s="362" customFormat="1" ht="50.1" customHeight="1">
      <c r="A84" s="658"/>
      <c r="B84" s="689"/>
      <c r="C84" s="338">
        <v>4</v>
      </c>
      <c r="D84" s="303" t="s">
        <v>465</v>
      </c>
      <c r="E84" s="296"/>
      <c r="F84" s="297"/>
      <c r="G84" s="298" t="s">
        <v>466</v>
      </c>
      <c r="H84" s="299"/>
      <c r="I84" s="298"/>
      <c r="J84" s="383">
        <v>605.78</v>
      </c>
      <c r="K84" s="384">
        <v>5.4720051654672652E-3</v>
      </c>
      <c r="L84" s="385">
        <v>1.7000000000000002</v>
      </c>
      <c r="M84" s="396">
        <f t="shared" si="8"/>
        <v>1029.826</v>
      </c>
      <c r="N84" s="385"/>
      <c r="O84" s="691"/>
      <c r="P84" s="692"/>
      <c r="R84" s="386"/>
      <c r="S84" s="243"/>
      <c r="T84" s="426"/>
    </row>
    <row r="85" spans="1:20" s="362" customFormat="1" ht="50.1" customHeight="1" thickBot="1">
      <c r="A85" s="658"/>
      <c r="B85" s="689"/>
      <c r="C85" s="338">
        <v>5</v>
      </c>
      <c r="D85" s="295" t="s">
        <v>467</v>
      </c>
      <c r="E85" s="304"/>
      <c r="F85" s="305"/>
      <c r="G85" s="298" t="s">
        <v>468</v>
      </c>
      <c r="H85" s="299"/>
      <c r="I85" s="298"/>
      <c r="J85" s="387">
        <v>48.92</v>
      </c>
      <c r="K85" s="388">
        <v>1.9321919958302979E-2</v>
      </c>
      <c r="L85" s="389">
        <v>18.91</v>
      </c>
      <c r="M85" s="396">
        <f t="shared" si="8"/>
        <v>925.07720000000006</v>
      </c>
      <c r="N85" s="385"/>
      <c r="O85" s="676"/>
      <c r="P85" s="677"/>
      <c r="R85" s="390"/>
      <c r="S85" s="243"/>
      <c r="T85" s="349"/>
    </row>
    <row r="86" spans="1:20" s="349" customFormat="1" ht="15.75" customHeight="1" thickTop="1" thickBot="1">
      <c r="A86" s="659"/>
      <c r="B86" s="690"/>
      <c r="C86" s="693"/>
      <c r="D86" s="694"/>
      <c r="E86" s="694"/>
      <c r="F86" s="694"/>
      <c r="G86" s="694"/>
      <c r="H86" s="694"/>
      <c r="I86" s="695"/>
      <c r="J86" s="358" t="s">
        <v>400</v>
      </c>
      <c r="K86" s="137">
        <f>M86/'生產管理報表 7-1 (週)'!B75</f>
        <v>4.6680063763686469E-2</v>
      </c>
      <c r="L86" s="359" t="s">
        <v>401</v>
      </c>
      <c r="M86" s="261">
        <f>SUM(M81:M85)</f>
        <v>5665.2353000000003</v>
      </c>
      <c r="N86" s="670"/>
      <c r="O86" s="671"/>
      <c r="P86" s="672"/>
      <c r="R86" s="243"/>
      <c r="S86" s="243"/>
    </row>
    <row r="87" spans="1:20" s="349" customFormat="1" ht="15.75" customHeight="1" thickTop="1">
      <c r="B87" s="361"/>
      <c r="C87" s="362"/>
      <c r="M87" s="403"/>
      <c r="S87" s="243"/>
    </row>
    <row r="88" spans="1:20" s="349" customFormat="1" ht="15.75" customHeight="1">
      <c r="A88" s="647" t="s">
        <v>378</v>
      </c>
      <c r="B88" s="648"/>
      <c r="C88" s="334" t="s">
        <v>325</v>
      </c>
      <c r="D88" s="678" t="s">
        <v>326</v>
      </c>
      <c r="E88" s="679"/>
      <c r="F88" s="680"/>
      <c r="G88" s="681" t="s">
        <v>381</v>
      </c>
      <c r="H88" s="682"/>
      <c r="I88" s="683"/>
      <c r="J88" s="335" t="s">
        <v>382</v>
      </c>
      <c r="K88" s="335" t="s">
        <v>23</v>
      </c>
      <c r="L88" s="335" t="s">
        <v>383</v>
      </c>
      <c r="M88" s="404" t="s">
        <v>360</v>
      </c>
      <c r="N88" s="336" t="s">
        <v>384</v>
      </c>
      <c r="O88" s="655" t="s">
        <v>331</v>
      </c>
      <c r="P88" s="656"/>
      <c r="S88" s="320"/>
      <c r="T88" s="426"/>
    </row>
    <row r="89" spans="1:20" s="362" customFormat="1" ht="39.950000000000003" customHeight="1">
      <c r="A89" s="657">
        <v>5</v>
      </c>
      <c r="B89" s="673" t="s">
        <v>443</v>
      </c>
      <c r="C89" s="338">
        <v>1</v>
      </c>
      <c r="D89" s="295" t="s">
        <v>469</v>
      </c>
      <c r="E89" s="296"/>
      <c r="F89" s="297"/>
      <c r="G89" s="371" t="s">
        <v>446</v>
      </c>
      <c r="H89" s="370"/>
      <c r="I89" s="371"/>
      <c r="J89" s="383">
        <v>96</v>
      </c>
      <c r="K89" s="384">
        <v>4.0856146744343513E-2</v>
      </c>
      <c r="L89" s="385">
        <v>18.2</v>
      </c>
      <c r="M89" s="396">
        <f t="shared" ref="M89:M91" si="9">L89*J89</f>
        <v>1747.1999999999998</v>
      </c>
      <c r="N89" s="385"/>
      <c r="O89" s="684"/>
      <c r="P89" s="685"/>
      <c r="S89" s="243"/>
    </row>
    <row r="90" spans="1:20" s="362" customFormat="1" ht="39.950000000000003" customHeight="1">
      <c r="A90" s="658"/>
      <c r="B90" s="674"/>
      <c r="C90" s="338">
        <v>2</v>
      </c>
      <c r="D90" s="295" t="s">
        <v>462</v>
      </c>
      <c r="E90" s="296"/>
      <c r="F90" s="297"/>
      <c r="G90" s="371" t="s">
        <v>444</v>
      </c>
      <c r="H90" s="370"/>
      <c r="I90" s="371"/>
      <c r="J90" s="383">
        <v>147.43</v>
      </c>
      <c r="K90" s="384">
        <v>3.7614094495084186E-3</v>
      </c>
      <c r="L90" s="385">
        <v>8.5300000000000011</v>
      </c>
      <c r="M90" s="396">
        <f t="shared" si="9"/>
        <v>1257.5779000000002</v>
      </c>
      <c r="N90" s="385"/>
      <c r="O90" s="686"/>
      <c r="P90" s="687"/>
      <c r="S90" s="349"/>
      <c r="T90" s="427"/>
    </row>
    <row r="91" spans="1:20" s="349" customFormat="1" ht="15.75" customHeight="1">
      <c r="A91" s="658"/>
      <c r="B91" s="674"/>
      <c r="C91" s="338">
        <v>3</v>
      </c>
      <c r="D91" s="339"/>
      <c r="E91" s="340"/>
      <c r="F91" s="341"/>
      <c r="G91" s="344"/>
      <c r="H91" s="343"/>
      <c r="I91" s="344"/>
      <c r="J91" s="345"/>
      <c r="K91" s="346"/>
      <c r="L91" s="347"/>
      <c r="M91" s="405">
        <f t="shared" si="9"/>
        <v>0</v>
      </c>
      <c r="N91" s="347"/>
      <c r="O91" s="665"/>
      <c r="P91" s="666"/>
    </row>
    <row r="92" spans="1:20" s="349" customFormat="1" ht="15.75" customHeight="1">
      <c r="A92" s="658"/>
      <c r="B92" s="674"/>
      <c r="C92" s="338">
        <v>4</v>
      </c>
      <c r="D92" s="339"/>
      <c r="E92" s="340"/>
      <c r="F92" s="341"/>
      <c r="G92" s="342"/>
      <c r="H92" s="343"/>
      <c r="I92" s="344"/>
      <c r="J92" s="345"/>
      <c r="K92" s="346"/>
      <c r="L92" s="347"/>
      <c r="M92" s="406">
        <v>0</v>
      </c>
      <c r="N92" s="347"/>
      <c r="O92" s="363"/>
      <c r="P92" s="364"/>
    </row>
    <row r="93" spans="1:20" s="349" customFormat="1" ht="15.75" customHeight="1" thickBot="1">
      <c r="A93" s="658"/>
      <c r="B93" s="674"/>
      <c r="C93" s="338">
        <v>5</v>
      </c>
      <c r="D93" s="351"/>
      <c r="E93" s="352"/>
      <c r="F93" s="353"/>
      <c r="G93" s="342"/>
      <c r="H93" s="343"/>
      <c r="I93" s="344"/>
      <c r="J93" s="354"/>
      <c r="K93" s="355"/>
      <c r="L93" s="356"/>
      <c r="M93" s="407">
        <v>0</v>
      </c>
      <c r="N93" s="347"/>
      <c r="O93" s="365"/>
      <c r="P93" s="366"/>
      <c r="R93" s="244"/>
    </row>
    <row r="94" spans="1:20" s="349" customFormat="1" ht="15.75" customHeight="1" thickTop="1" thickBot="1">
      <c r="A94" s="659"/>
      <c r="B94" s="675"/>
      <c r="C94" s="667"/>
      <c r="D94" s="668"/>
      <c r="E94" s="668"/>
      <c r="F94" s="668"/>
      <c r="G94" s="668"/>
      <c r="H94" s="668"/>
      <c r="I94" s="669"/>
      <c r="J94" s="358" t="s">
        <v>400</v>
      </c>
      <c r="K94" s="137">
        <f>M94/'生產管理報表 7-1 (週)'!B75</f>
        <v>2.4758587514929157E-2</v>
      </c>
      <c r="L94" s="359" t="s">
        <v>401</v>
      </c>
      <c r="M94" s="408">
        <f>SUM(M89:M93)</f>
        <v>3004.7779</v>
      </c>
      <c r="N94" s="670"/>
      <c r="O94" s="671"/>
      <c r="P94" s="672"/>
      <c r="R94" s="243"/>
    </row>
    <row r="95" spans="1:20" s="349" customFormat="1" ht="15.75" customHeight="1" thickTop="1">
      <c r="B95" s="361"/>
      <c r="C95" s="362"/>
      <c r="M95" s="403"/>
      <c r="R95" s="243"/>
    </row>
    <row r="96" spans="1:20" s="349" customFormat="1" ht="15.75" customHeight="1">
      <c r="A96" s="647" t="s">
        <v>378</v>
      </c>
      <c r="B96" s="648"/>
      <c r="C96" s="367" t="s">
        <v>325</v>
      </c>
      <c r="D96" s="649" t="s">
        <v>326</v>
      </c>
      <c r="E96" s="650"/>
      <c r="F96" s="651"/>
      <c r="G96" s="652" t="s">
        <v>381</v>
      </c>
      <c r="H96" s="653"/>
      <c r="I96" s="654"/>
      <c r="J96" s="368" t="s">
        <v>382</v>
      </c>
      <c r="K96" s="335" t="s">
        <v>23</v>
      </c>
      <c r="L96" s="335" t="s">
        <v>383</v>
      </c>
      <c r="M96" s="404" t="s">
        <v>360</v>
      </c>
      <c r="N96" s="336" t="s">
        <v>384</v>
      </c>
      <c r="O96" s="655" t="s">
        <v>331</v>
      </c>
      <c r="P96" s="656"/>
      <c r="R96" s="243"/>
      <c r="S96" s="2"/>
    </row>
    <row r="97" spans="1:20" s="349" customFormat="1" ht="15.75" customHeight="1">
      <c r="A97" s="657">
        <v>6</v>
      </c>
      <c r="B97" s="673" t="s">
        <v>448</v>
      </c>
      <c r="C97" s="338">
        <v>1</v>
      </c>
      <c r="D97" s="339" t="s">
        <v>180</v>
      </c>
      <c r="E97" s="340"/>
      <c r="F97" s="341"/>
      <c r="G97" s="344" t="s">
        <v>449</v>
      </c>
      <c r="H97" s="343"/>
      <c r="I97" s="344"/>
      <c r="J97" s="345">
        <v>15.450000000000001</v>
      </c>
      <c r="K97" s="346">
        <v>1.182166831912532E-2</v>
      </c>
      <c r="L97" s="347">
        <v>348</v>
      </c>
      <c r="M97" s="405">
        <f t="shared" ref="M97" si="10">L97*J97</f>
        <v>5376.6</v>
      </c>
      <c r="N97" s="347"/>
      <c r="O97" s="676"/>
      <c r="P97" s="677"/>
      <c r="S97" s="2"/>
    </row>
    <row r="98" spans="1:20" s="349" customFormat="1" ht="15.75" customHeight="1">
      <c r="A98" s="658"/>
      <c r="B98" s="674"/>
      <c r="C98" s="338">
        <v>2</v>
      </c>
      <c r="D98" s="339"/>
      <c r="E98" s="340"/>
      <c r="F98" s="341"/>
      <c r="G98" s="342"/>
      <c r="H98" s="343"/>
      <c r="I98" s="344"/>
      <c r="J98" s="345"/>
      <c r="K98" s="346"/>
      <c r="L98" s="347"/>
      <c r="M98" s="405">
        <v>0</v>
      </c>
      <c r="N98" s="347"/>
      <c r="O98" s="363"/>
      <c r="P98" s="364"/>
      <c r="S98" s="2"/>
    </row>
    <row r="99" spans="1:20" s="349" customFormat="1" ht="15.75" customHeight="1">
      <c r="A99" s="658"/>
      <c r="B99" s="674"/>
      <c r="C99" s="338">
        <v>3</v>
      </c>
      <c r="D99" s="339"/>
      <c r="E99" s="340"/>
      <c r="F99" s="341"/>
      <c r="G99" s="342"/>
      <c r="H99" s="343"/>
      <c r="I99" s="344"/>
      <c r="J99" s="345"/>
      <c r="K99" s="346"/>
      <c r="L99" s="347"/>
      <c r="M99" s="405">
        <v>0</v>
      </c>
      <c r="N99" s="347"/>
      <c r="O99" s="363"/>
      <c r="P99" s="364"/>
      <c r="S99" s="2"/>
    </row>
    <row r="100" spans="1:20" s="349" customFormat="1" ht="15.75" customHeight="1">
      <c r="A100" s="658"/>
      <c r="B100" s="674"/>
      <c r="C100" s="338">
        <v>4</v>
      </c>
      <c r="D100" s="339"/>
      <c r="E100" s="340"/>
      <c r="F100" s="341"/>
      <c r="G100" s="342"/>
      <c r="H100" s="343"/>
      <c r="I100" s="344"/>
      <c r="J100" s="345"/>
      <c r="K100" s="346"/>
      <c r="L100" s="347"/>
      <c r="M100" s="405">
        <v>0</v>
      </c>
      <c r="N100" s="347"/>
      <c r="O100" s="363"/>
      <c r="P100" s="364"/>
      <c r="R100" s="2"/>
      <c r="S100" s="2"/>
    </row>
    <row r="101" spans="1:20" s="349" customFormat="1" ht="15.75" customHeight="1" thickBot="1">
      <c r="A101" s="658"/>
      <c r="B101" s="674"/>
      <c r="C101" s="338">
        <v>5</v>
      </c>
      <c r="D101" s="351"/>
      <c r="E101" s="352"/>
      <c r="F101" s="353"/>
      <c r="G101" s="342"/>
      <c r="H101" s="343"/>
      <c r="I101" s="344"/>
      <c r="J101" s="354"/>
      <c r="K101" s="355"/>
      <c r="L101" s="356"/>
      <c r="M101" s="405">
        <v>0</v>
      </c>
      <c r="N101" s="347"/>
      <c r="O101" s="365"/>
      <c r="P101" s="366"/>
      <c r="R101" s="2"/>
      <c r="S101" s="2"/>
    </row>
    <row r="102" spans="1:20" s="349" customFormat="1" ht="15.75" customHeight="1" thickTop="1" thickBot="1">
      <c r="A102" s="659"/>
      <c r="B102" s="675"/>
      <c r="C102" s="667"/>
      <c r="D102" s="668"/>
      <c r="E102" s="668"/>
      <c r="F102" s="668"/>
      <c r="G102" s="668"/>
      <c r="H102" s="668"/>
      <c r="I102" s="669"/>
      <c r="J102" s="358" t="s">
        <v>400</v>
      </c>
      <c r="K102" s="137">
        <f>M102/'生產管理報表 7-1 (週)'!B75</f>
        <v>4.4301784046257828E-2</v>
      </c>
      <c r="L102" s="359" t="s">
        <v>401</v>
      </c>
      <c r="M102" s="408">
        <f>SUM(M97:M101)</f>
        <v>5376.6</v>
      </c>
      <c r="N102" s="670"/>
      <c r="O102" s="671"/>
      <c r="P102" s="672"/>
      <c r="R102" s="2"/>
      <c r="S102" s="2"/>
    </row>
    <row r="103" spans="1:20" s="349" customFormat="1" ht="15.75" customHeight="1" thickTop="1">
      <c r="B103" s="361"/>
      <c r="C103" s="362"/>
      <c r="M103" s="403"/>
      <c r="R103" s="2"/>
      <c r="S103" s="2"/>
    </row>
    <row r="104" spans="1:20" s="349" customFormat="1" ht="15.75" customHeight="1">
      <c r="A104" s="647" t="s">
        <v>378</v>
      </c>
      <c r="B104" s="648"/>
      <c r="C104" s="367" t="s">
        <v>325</v>
      </c>
      <c r="D104" s="649" t="s">
        <v>326</v>
      </c>
      <c r="E104" s="650"/>
      <c r="F104" s="651"/>
      <c r="G104" s="652" t="s">
        <v>381</v>
      </c>
      <c r="H104" s="653"/>
      <c r="I104" s="654"/>
      <c r="J104" s="368" t="s">
        <v>382</v>
      </c>
      <c r="K104" s="335" t="s">
        <v>23</v>
      </c>
      <c r="L104" s="335" t="s">
        <v>383</v>
      </c>
      <c r="M104" s="404" t="s">
        <v>360</v>
      </c>
      <c r="N104" s="336" t="s">
        <v>384</v>
      </c>
      <c r="O104" s="655" t="s">
        <v>331</v>
      </c>
      <c r="P104" s="656"/>
      <c r="R104" s="2"/>
      <c r="S104" s="2"/>
    </row>
    <row r="105" spans="1:20" s="349" customFormat="1" ht="15.75" customHeight="1">
      <c r="A105" s="657">
        <v>7</v>
      </c>
      <c r="B105" s="660" t="s">
        <v>451</v>
      </c>
      <c r="C105" s="338">
        <v>1</v>
      </c>
      <c r="D105" s="339" t="s">
        <v>470</v>
      </c>
      <c r="E105" s="340"/>
      <c r="F105" s="341"/>
      <c r="G105" s="344" t="s">
        <v>418</v>
      </c>
      <c r="H105" s="343"/>
      <c r="I105" s="344"/>
      <c r="J105" s="345">
        <v>122.82</v>
      </c>
      <c r="K105" s="346">
        <v>0.14878184861446903</v>
      </c>
      <c r="L105" s="347">
        <v>16</v>
      </c>
      <c r="M105" s="405">
        <f t="shared" ref="M105:M107" si="11">L105*J105</f>
        <v>1965.12</v>
      </c>
      <c r="N105" s="347"/>
      <c r="O105" s="663"/>
      <c r="P105" s="664"/>
      <c r="R105" s="2"/>
      <c r="S105" s="2"/>
    </row>
    <row r="106" spans="1:20" s="349" customFormat="1" ht="15.75" customHeight="1">
      <c r="A106" s="658"/>
      <c r="B106" s="661"/>
      <c r="C106" s="338">
        <v>2</v>
      </c>
      <c r="D106" s="339"/>
      <c r="E106" s="340"/>
      <c r="F106" s="341"/>
      <c r="G106" s="342"/>
      <c r="H106" s="343"/>
      <c r="I106" s="344"/>
      <c r="J106" s="345"/>
      <c r="K106" s="346"/>
      <c r="L106" s="347"/>
      <c r="M106" s="405">
        <f t="shared" si="11"/>
        <v>0</v>
      </c>
      <c r="N106" s="347"/>
      <c r="O106" s="665"/>
      <c r="P106" s="666"/>
      <c r="R106" s="2"/>
      <c r="S106" s="2"/>
    </row>
    <row r="107" spans="1:20" s="349" customFormat="1" ht="15.75" customHeight="1">
      <c r="A107" s="658"/>
      <c r="B107" s="661"/>
      <c r="C107" s="338">
        <v>3</v>
      </c>
      <c r="D107" s="339"/>
      <c r="E107" s="340"/>
      <c r="F107" s="341"/>
      <c r="G107" s="342"/>
      <c r="H107" s="343"/>
      <c r="I107" s="344"/>
      <c r="J107" s="345"/>
      <c r="K107" s="346"/>
      <c r="L107" s="347"/>
      <c r="M107" s="405">
        <f t="shared" si="11"/>
        <v>0</v>
      </c>
      <c r="N107" s="347"/>
      <c r="O107" s="665"/>
      <c r="P107" s="666"/>
      <c r="R107" s="2"/>
      <c r="S107" s="2"/>
    </row>
    <row r="108" spans="1:20" s="349" customFormat="1" ht="15.75" customHeight="1">
      <c r="A108" s="658"/>
      <c r="B108" s="661"/>
      <c r="C108" s="338">
        <v>4</v>
      </c>
      <c r="D108" s="339"/>
      <c r="E108" s="340"/>
      <c r="F108" s="341"/>
      <c r="G108" s="342"/>
      <c r="H108" s="343"/>
      <c r="I108" s="344"/>
      <c r="J108" s="345"/>
      <c r="K108" s="346"/>
      <c r="L108" s="347"/>
      <c r="M108" s="406">
        <v>0</v>
      </c>
      <c r="N108" s="347"/>
      <c r="O108" s="363"/>
      <c r="P108" s="364"/>
      <c r="R108" s="2"/>
      <c r="S108" s="2"/>
    </row>
    <row r="109" spans="1:20" s="349" customFormat="1" ht="15.75" customHeight="1" thickBot="1">
      <c r="A109" s="658"/>
      <c r="B109" s="661"/>
      <c r="C109" s="338">
        <v>5</v>
      </c>
      <c r="D109" s="351"/>
      <c r="E109" s="352"/>
      <c r="F109" s="353"/>
      <c r="G109" s="342"/>
      <c r="H109" s="343"/>
      <c r="I109" s="344"/>
      <c r="J109" s="354"/>
      <c r="K109" s="355"/>
      <c r="L109" s="356"/>
      <c r="M109" s="407">
        <v>0</v>
      </c>
      <c r="N109" s="347"/>
      <c r="O109" s="365"/>
      <c r="P109" s="366"/>
      <c r="R109" s="2"/>
      <c r="S109" s="2"/>
    </row>
    <row r="110" spans="1:20" s="349" customFormat="1" ht="15.75" customHeight="1" thickTop="1" thickBot="1">
      <c r="A110" s="659"/>
      <c r="B110" s="662"/>
      <c r="C110" s="667"/>
      <c r="D110" s="668"/>
      <c r="E110" s="668"/>
      <c r="F110" s="668"/>
      <c r="G110" s="668"/>
      <c r="H110" s="668"/>
      <c r="I110" s="669"/>
      <c r="J110" s="358" t="s">
        <v>400</v>
      </c>
      <c r="K110" s="137">
        <f>M110/'生產管理報表 7-1 (週)'!B75</f>
        <v>1.6192077124015582E-2</v>
      </c>
      <c r="L110" s="359" t="s">
        <v>401</v>
      </c>
      <c r="M110" s="408">
        <f>SUM(M105:M109)</f>
        <v>1965.12</v>
      </c>
      <c r="N110" s="670"/>
      <c r="O110" s="671"/>
      <c r="P110" s="672"/>
      <c r="R110" s="2"/>
      <c r="S110" s="2"/>
      <c r="T110" s="2"/>
    </row>
    <row r="111" spans="1:20" ht="15.75" customHeight="1" thickTop="1"/>
    <row r="117" spans="15:16" ht="15.75" customHeight="1">
      <c r="O117" s="2" ph="1"/>
      <c r="P117" s="2" ph="1"/>
    </row>
    <row r="119" spans="15:16" ht="15.75" customHeight="1">
      <c r="O119" s="2" ph="1"/>
      <c r="P119" s="2" ph="1"/>
    </row>
    <row r="120" spans="15:16" ht="15.75" customHeight="1">
      <c r="O120" s="2" ph="1"/>
      <c r="P120" s="2" ph="1"/>
    </row>
    <row r="153" spans="15:16" ht="15.75" customHeight="1">
      <c r="O153" s="2" ph="1"/>
      <c r="P153" s="2" ph="1"/>
    </row>
    <row r="155" spans="15:16" ht="15.75" customHeight="1">
      <c r="O155" s="2" ph="1"/>
      <c r="P155" s="2" ph="1"/>
    </row>
    <row r="156" spans="15:16" ht="15.75" customHeight="1">
      <c r="O156" s="2" ph="1"/>
      <c r="P156" s="2" ph="1"/>
    </row>
  </sheetData>
  <mergeCells count="181"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60:B60"/>
    <mergeCell ref="D60:F60"/>
    <mergeCell ref="G60:I60"/>
    <mergeCell ref="O60:P60"/>
    <mergeCell ref="A61:A66"/>
    <mergeCell ref="B61:B66"/>
    <mergeCell ref="C66:I66"/>
    <mergeCell ref="N66:P66"/>
    <mergeCell ref="O61:P61"/>
    <mergeCell ref="A52:B52"/>
    <mergeCell ref="D52:F52"/>
    <mergeCell ref="G52:I52"/>
    <mergeCell ref="O52:P52"/>
    <mergeCell ref="A53:A58"/>
    <mergeCell ref="B53:B58"/>
    <mergeCell ref="O53:P53"/>
    <mergeCell ref="C58:I58"/>
    <mergeCell ref="N58:P58"/>
    <mergeCell ref="O54:P54"/>
    <mergeCell ref="O55:P55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B42:C42"/>
    <mergeCell ref="D42:E42"/>
    <mergeCell ref="F42:G42"/>
    <mergeCell ref="H42:I42"/>
    <mergeCell ref="J42:K42"/>
    <mergeCell ref="L42:M42"/>
    <mergeCell ref="N42:O42"/>
    <mergeCell ref="A44:B44"/>
    <mergeCell ref="D44:F44"/>
    <mergeCell ref="G44:I44"/>
    <mergeCell ref="O44:P44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N41:O41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69" fitToWidth="0" fitToHeight="0" pageOrder="overThenDown" orientation="landscape" cellComments="atEnd" r:id="rId1"/>
  <rowBreaks count="3" manualBreakCount="3">
    <brk id="2" max="15" man="1"/>
    <brk id="38" max="15" man="1"/>
    <brk id="74" max="15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E23" sqref="E23"/>
    </sheetView>
  </sheetViews>
  <sheetFormatPr defaultColWidth="12.5703125" defaultRowHeight="15.75" customHeight="1"/>
  <cols>
    <col min="1" max="1" width="5.42578125" style="102" customWidth="1"/>
    <col min="2" max="2" width="7.85546875" style="139" customWidth="1"/>
    <col min="3" max="3" width="4" style="135" customWidth="1"/>
    <col min="4" max="17" width="8.5703125" style="102" customWidth="1"/>
    <col min="18" max="16384" width="12.5703125" style="102"/>
  </cols>
  <sheetData>
    <row r="1" spans="1:17" ht="15.75" customHeight="1">
      <c r="A1" s="431" t="s">
        <v>352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</row>
    <row r="2" spans="1:17" s="103" customFormat="1" ht="15.75" customHeight="1">
      <c r="A2" s="431"/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</row>
    <row r="3" spans="1:17" ht="15.75" customHeight="1">
      <c r="A3" s="580" t="s">
        <v>471</v>
      </c>
      <c r="B3" s="580"/>
      <c r="C3" s="580"/>
      <c r="D3" s="580"/>
      <c r="E3" s="580"/>
      <c r="F3" s="580"/>
      <c r="G3" s="580"/>
      <c r="H3" s="580"/>
      <c r="I3" s="580"/>
      <c r="J3" s="580"/>
      <c r="K3" s="580"/>
      <c r="L3" s="580"/>
      <c r="M3" s="580"/>
      <c r="N3" s="580"/>
      <c r="O3" s="580"/>
      <c r="P3" s="580"/>
      <c r="Q3" s="580"/>
    </row>
    <row r="4" spans="1:17" s="103" customFormat="1" ht="15.75" customHeight="1">
      <c r="A4" s="714"/>
      <c r="B4" s="714"/>
      <c r="C4" s="714"/>
      <c r="D4" s="714"/>
      <c r="E4" s="714"/>
      <c r="F4" s="714"/>
      <c r="G4" s="714"/>
      <c r="H4" s="714"/>
      <c r="I4" s="714"/>
      <c r="J4" s="714"/>
      <c r="K4" s="714"/>
      <c r="L4" s="714"/>
      <c r="M4" s="714"/>
      <c r="N4" s="714"/>
      <c r="O4" s="714"/>
      <c r="P4" s="714"/>
      <c r="Q4" s="714"/>
    </row>
    <row r="5" spans="1:17" ht="15.75" customHeight="1">
      <c r="A5" s="472" t="s">
        <v>378</v>
      </c>
      <c r="B5" s="713">
        <v>1</v>
      </c>
      <c r="C5" s="713"/>
      <c r="D5" s="713">
        <v>2</v>
      </c>
      <c r="E5" s="713"/>
      <c r="F5" s="713">
        <v>3</v>
      </c>
      <c r="G5" s="713"/>
      <c r="H5" s="713">
        <v>4</v>
      </c>
      <c r="I5" s="713"/>
      <c r="J5" s="713">
        <v>5</v>
      </c>
      <c r="K5" s="713"/>
      <c r="L5" s="713">
        <v>6</v>
      </c>
      <c r="M5" s="713"/>
      <c r="N5" s="713">
        <v>7</v>
      </c>
      <c r="O5" s="713"/>
      <c r="P5" s="715">
        <v>8</v>
      </c>
      <c r="Q5" s="715"/>
    </row>
    <row r="6" spans="1:17" ht="15.75" customHeight="1">
      <c r="A6" s="472"/>
      <c r="B6" s="472" t="s">
        <v>356</v>
      </c>
      <c r="C6" s="472"/>
      <c r="D6" s="472" t="s">
        <v>472</v>
      </c>
      <c r="E6" s="472"/>
      <c r="F6" s="472" t="s">
        <v>358</v>
      </c>
      <c r="G6" s="472"/>
      <c r="H6" s="472" t="s">
        <v>359</v>
      </c>
      <c r="I6" s="472"/>
      <c r="J6" s="472" t="s">
        <v>363</v>
      </c>
      <c r="K6" s="472"/>
      <c r="L6" s="472" t="s">
        <v>364</v>
      </c>
      <c r="M6" s="472"/>
      <c r="N6" s="472" t="s">
        <v>365</v>
      </c>
      <c r="O6" s="472"/>
      <c r="P6" s="712" t="s">
        <v>380</v>
      </c>
      <c r="Q6" s="712"/>
    </row>
    <row r="8" spans="1:17" s="109" customFormat="1" ht="15.75" customHeight="1">
      <c r="A8" s="136" t="s">
        <v>378</v>
      </c>
      <c r="B8" s="136" t="s">
        <v>473</v>
      </c>
      <c r="C8" s="709" t="s">
        <v>326</v>
      </c>
      <c r="D8" s="709"/>
      <c r="E8" s="709"/>
      <c r="F8" s="709" t="s">
        <v>381</v>
      </c>
      <c r="G8" s="709"/>
      <c r="H8" s="709"/>
      <c r="I8" s="136" t="s">
        <v>382</v>
      </c>
      <c r="J8" s="140" t="s">
        <v>474</v>
      </c>
      <c r="K8" s="136" t="s">
        <v>475</v>
      </c>
      <c r="L8" s="136" t="s">
        <v>10</v>
      </c>
      <c r="M8" s="709" t="s">
        <v>476</v>
      </c>
      <c r="N8" s="709"/>
      <c r="O8" s="709"/>
      <c r="P8" s="709"/>
      <c r="Q8" s="709"/>
    </row>
    <row r="9" spans="1:17" ht="15.75" customHeight="1">
      <c r="A9" s="709" t="s">
        <v>477</v>
      </c>
      <c r="B9" s="134">
        <v>1</v>
      </c>
      <c r="C9" s="707"/>
      <c r="D9" s="708"/>
      <c r="E9" s="708"/>
      <c r="F9" s="707"/>
      <c r="G9" s="708"/>
      <c r="H9" s="708"/>
      <c r="I9" s="111"/>
      <c r="J9" s="122"/>
      <c r="K9" s="122"/>
      <c r="L9" s="141">
        <f t="shared" ref="L9:L13" si="0">K9-J9</f>
        <v>0</v>
      </c>
      <c r="M9" s="707"/>
      <c r="N9" s="707"/>
      <c r="O9" s="707"/>
      <c r="P9" s="707"/>
      <c r="Q9" s="707"/>
    </row>
    <row r="10" spans="1:17" ht="15.75" customHeight="1">
      <c r="A10" s="709"/>
      <c r="B10" s="134">
        <v>2</v>
      </c>
      <c r="C10" s="707"/>
      <c r="D10" s="708"/>
      <c r="E10" s="708"/>
      <c r="F10" s="707"/>
      <c r="G10" s="708"/>
      <c r="H10" s="708"/>
      <c r="I10" s="111"/>
      <c r="J10" s="122"/>
      <c r="K10" s="122"/>
      <c r="L10" s="141">
        <f t="shared" si="0"/>
        <v>0</v>
      </c>
      <c r="M10" s="707"/>
      <c r="N10" s="707"/>
      <c r="O10" s="707"/>
      <c r="P10" s="707"/>
      <c r="Q10" s="707"/>
    </row>
    <row r="11" spans="1:17" ht="15.75" customHeight="1">
      <c r="A11" s="709"/>
      <c r="B11" s="134">
        <v>3</v>
      </c>
      <c r="C11" s="707"/>
      <c r="D11" s="708"/>
      <c r="E11" s="708"/>
      <c r="F11" s="707"/>
      <c r="G11" s="708"/>
      <c r="H11" s="708"/>
      <c r="I11" s="111"/>
      <c r="J11" s="122"/>
      <c r="K11" s="122"/>
      <c r="L11" s="141">
        <f t="shared" si="0"/>
        <v>0</v>
      </c>
      <c r="M11" s="707"/>
      <c r="N11" s="707"/>
      <c r="O11" s="707"/>
      <c r="P11" s="707"/>
      <c r="Q11" s="707"/>
    </row>
    <row r="12" spans="1:17" ht="15.75" customHeight="1">
      <c r="A12" s="709"/>
      <c r="B12" s="134">
        <v>4</v>
      </c>
      <c r="C12" s="707"/>
      <c r="D12" s="708"/>
      <c r="E12" s="708"/>
      <c r="F12" s="707"/>
      <c r="G12" s="708"/>
      <c r="H12" s="708"/>
      <c r="I12" s="111"/>
      <c r="J12" s="122"/>
      <c r="K12" s="122"/>
      <c r="L12" s="141">
        <f t="shared" si="0"/>
        <v>0</v>
      </c>
      <c r="M12" s="707"/>
      <c r="N12" s="707"/>
      <c r="O12" s="707"/>
      <c r="P12" s="707"/>
      <c r="Q12" s="707"/>
    </row>
    <row r="13" spans="1:17" ht="15.75" customHeight="1">
      <c r="A13" s="709"/>
      <c r="B13" s="134">
        <v>5</v>
      </c>
      <c r="C13" s="707"/>
      <c r="D13" s="708"/>
      <c r="E13" s="708"/>
      <c r="F13" s="707"/>
      <c r="G13" s="708"/>
      <c r="H13" s="708"/>
      <c r="I13" s="111"/>
      <c r="J13" s="122"/>
      <c r="K13" s="122"/>
      <c r="L13" s="141">
        <f t="shared" si="0"/>
        <v>0</v>
      </c>
      <c r="M13" s="707"/>
      <c r="N13" s="707"/>
      <c r="O13" s="707"/>
      <c r="P13" s="707"/>
      <c r="Q13" s="707"/>
    </row>
    <row r="14" spans="1:17" ht="15.75" customHeight="1">
      <c r="A14" s="710"/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0"/>
      <c r="N14" s="710"/>
      <c r="O14" s="711"/>
    </row>
    <row r="15" spans="1:17" s="109" customFormat="1" ht="15.75" customHeight="1">
      <c r="A15" s="136" t="s">
        <v>378</v>
      </c>
      <c r="B15" s="136" t="s">
        <v>473</v>
      </c>
      <c r="C15" s="709" t="s">
        <v>326</v>
      </c>
      <c r="D15" s="709"/>
      <c r="E15" s="709"/>
      <c r="F15" s="709" t="s">
        <v>381</v>
      </c>
      <c r="G15" s="709"/>
      <c r="H15" s="709"/>
      <c r="I15" s="136" t="s">
        <v>382</v>
      </c>
      <c r="J15" s="140" t="s">
        <v>474</v>
      </c>
      <c r="K15" s="136" t="s">
        <v>475</v>
      </c>
      <c r="L15" s="136" t="s">
        <v>10</v>
      </c>
      <c r="M15" s="709" t="s">
        <v>476</v>
      </c>
      <c r="N15" s="709"/>
      <c r="O15" s="709"/>
      <c r="P15" s="709"/>
      <c r="Q15" s="709"/>
    </row>
    <row r="16" spans="1:17" ht="15.75" customHeight="1">
      <c r="A16" s="709" t="s">
        <v>478</v>
      </c>
      <c r="B16" s="134">
        <v>1</v>
      </c>
      <c r="C16" s="707"/>
      <c r="D16" s="708"/>
      <c r="E16" s="708"/>
      <c r="F16" s="707"/>
      <c r="G16" s="708"/>
      <c r="H16" s="708"/>
      <c r="I16" s="111"/>
      <c r="J16" s="122"/>
      <c r="K16" s="122"/>
      <c r="L16" s="141">
        <f t="shared" ref="L16:L19" si="1">K16-J16</f>
        <v>0</v>
      </c>
      <c r="M16" s="707"/>
      <c r="N16" s="707"/>
      <c r="O16" s="707"/>
      <c r="P16" s="707"/>
      <c r="Q16" s="707"/>
    </row>
    <row r="17" spans="1:17" ht="15.75" customHeight="1">
      <c r="A17" s="709"/>
      <c r="B17" s="134">
        <v>2</v>
      </c>
      <c r="C17" s="707"/>
      <c r="D17" s="708"/>
      <c r="E17" s="708"/>
      <c r="F17" s="707"/>
      <c r="G17" s="708"/>
      <c r="H17" s="708"/>
      <c r="I17" s="111"/>
      <c r="J17" s="122"/>
      <c r="K17" s="122"/>
      <c r="L17" s="141">
        <f t="shared" si="1"/>
        <v>0</v>
      </c>
      <c r="M17" s="707"/>
      <c r="N17" s="707"/>
      <c r="O17" s="707"/>
      <c r="P17" s="707"/>
      <c r="Q17" s="707"/>
    </row>
    <row r="18" spans="1:17" ht="15.75" customHeight="1">
      <c r="A18" s="709"/>
      <c r="B18" s="134">
        <v>3</v>
      </c>
      <c r="C18" s="707"/>
      <c r="D18" s="708"/>
      <c r="E18" s="708"/>
      <c r="F18" s="707"/>
      <c r="G18" s="708"/>
      <c r="H18" s="708"/>
      <c r="I18" s="111"/>
      <c r="J18" s="122"/>
      <c r="K18" s="122"/>
      <c r="L18" s="141">
        <f t="shared" si="1"/>
        <v>0</v>
      </c>
      <c r="M18" s="707"/>
      <c r="N18" s="707"/>
      <c r="O18" s="707"/>
      <c r="P18" s="707"/>
      <c r="Q18" s="707"/>
    </row>
    <row r="19" spans="1:17" ht="15.75" customHeight="1">
      <c r="A19" s="709"/>
      <c r="B19" s="134">
        <v>4</v>
      </c>
      <c r="C19" s="707"/>
      <c r="D19" s="708"/>
      <c r="E19" s="708"/>
      <c r="F19" s="707"/>
      <c r="G19" s="708"/>
      <c r="H19" s="708"/>
      <c r="I19" s="111"/>
      <c r="J19" s="122"/>
      <c r="K19" s="122"/>
      <c r="L19" s="141">
        <f t="shared" si="1"/>
        <v>0</v>
      </c>
      <c r="M19" s="707"/>
      <c r="N19" s="707"/>
      <c r="O19" s="707"/>
      <c r="P19" s="707"/>
      <c r="Q19" s="707"/>
    </row>
    <row r="20" spans="1:17" ht="15.75" customHeight="1">
      <c r="A20" s="709"/>
      <c r="B20" s="134">
        <v>5</v>
      </c>
      <c r="C20" s="707"/>
      <c r="D20" s="708"/>
      <c r="E20" s="708"/>
      <c r="F20" s="707"/>
      <c r="G20" s="708"/>
      <c r="H20" s="708"/>
      <c r="I20" s="111"/>
      <c r="J20" s="122"/>
      <c r="K20" s="122"/>
      <c r="L20" s="141">
        <f>K20-J20</f>
        <v>0</v>
      </c>
      <c r="M20" s="707"/>
      <c r="N20" s="707"/>
      <c r="O20" s="707"/>
      <c r="P20" s="707"/>
      <c r="Q20" s="707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S70"/>
  <sheetViews>
    <sheetView topLeftCell="A19" zoomScale="70" zoomScaleNormal="70" workbookViewId="0">
      <selection activeCell="Q48" sqref="Q48"/>
    </sheetView>
  </sheetViews>
  <sheetFormatPr defaultColWidth="9.140625" defaultRowHeight="15" outlineLevelRow="1"/>
  <cols>
    <col min="1" max="1" width="20.28515625" style="273" customWidth="1"/>
    <col min="2" max="2" width="18.28515625" style="273" bestFit="1" customWidth="1"/>
    <col min="3" max="6" width="15.7109375" style="273" customWidth="1"/>
    <col min="7" max="10" width="20.28515625" style="273" customWidth="1"/>
    <col min="11" max="11" width="18.85546875" style="412" bestFit="1" customWidth="1"/>
    <col min="12" max="12" width="17.5703125" style="412" customWidth="1"/>
    <col min="13" max="13" width="18.85546875" style="273" bestFit="1" customWidth="1"/>
    <col min="14" max="14" width="15.42578125" style="273" customWidth="1"/>
    <col min="15" max="16384" width="9.140625" style="273"/>
  </cols>
  <sheetData>
    <row r="1" spans="1:19" ht="27">
      <c r="A1" s="717" t="s">
        <v>479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</row>
    <row r="2" spans="1:19" ht="16.5" customHeight="1">
      <c r="A2" s="723" t="s">
        <v>480</v>
      </c>
      <c r="B2" s="723" t="s">
        <v>106</v>
      </c>
      <c r="C2" s="723" t="s">
        <v>481</v>
      </c>
      <c r="D2" s="723" t="s">
        <v>482</v>
      </c>
      <c r="E2" s="723" t="s">
        <v>483</v>
      </c>
      <c r="F2" s="723" t="s">
        <v>484</v>
      </c>
      <c r="G2" s="723" t="s">
        <v>485</v>
      </c>
      <c r="H2" s="723"/>
      <c r="I2" s="723" t="s">
        <v>486</v>
      </c>
      <c r="J2" s="723"/>
      <c r="K2" s="724" t="s">
        <v>487</v>
      </c>
      <c r="L2" s="724"/>
      <c r="M2" s="719" t="s">
        <v>488</v>
      </c>
      <c r="N2" s="719" t="s">
        <v>489</v>
      </c>
    </row>
    <row r="3" spans="1:19" ht="37.5" customHeight="1">
      <c r="A3" s="723"/>
      <c r="B3" s="723"/>
      <c r="C3" s="723"/>
      <c r="D3" s="723"/>
      <c r="E3" s="723"/>
      <c r="F3" s="723"/>
      <c r="G3" s="274" t="s">
        <v>490</v>
      </c>
      <c r="H3" s="274" t="s">
        <v>491</v>
      </c>
      <c r="I3" s="274" t="s">
        <v>490</v>
      </c>
      <c r="J3" s="274" t="s">
        <v>491</v>
      </c>
      <c r="K3" s="409" t="s">
        <v>492</v>
      </c>
      <c r="L3" s="409" t="s">
        <v>493</v>
      </c>
      <c r="M3" s="719"/>
      <c r="N3" s="719"/>
    </row>
    <row r="4" spans="1:19" ht="18.75" outlineLevel="1">
      <c r="A4" s="275">
        <v>45870</v>
      </c>
      <c r="B4" s="276">
        <f>'（１）收支狀況'!F5</f>
        <v>5795364.71</v>
      </c>
      <c r="C4" s="277">
        <v>14010.514299999993</v>
      </c>
      <c r="D4" s="372">
        <f t="shared" ref="D4:D34" si="0">C4/B4</f>
        <v>2.4175379809703115E-3</v>
      </c>
      <c r="E4" s="277">
        <v>49520.757299999968</v>
      </c>
      <c r="F4" s="272">
        <f t="shared" ref="F4:F34" si="1">E4/B4</f>
        <v>8.5448905768693139E-3</v>
      </c>
      <c r="G4" s="276">
        <v>5524.3520999999992</v>
      </c>
      <c r="H4" s="272">
        <f t="shared" ref="H4:H34" si="2">G4/C4</f>
        <v>0.39430045048381995</v>
      </c>
      <c r="I4" s="278">
        <v>15556.247499999998</v>
      </c>
      <c r="J4" s="272">
        <f>I4/E4</f>
        <v>0.3141358967060871</v>
      </c>
      <c r="K4" s="410"/>
      <c r="L4" s="411"/>
      <c r="M4" s="720">
        <f>SUM(C4:C7)</f>
        <v>67749.35609999999</v>
      </c>
      <c r="N4" s="720">
        <f>SUM(E4:E7)</f>
        <v>240394.19579999999</v>
      </c>
    </row>
    <row r="5" spans="1:19" ht="18.75" outlineLevel="1">
      <c r="A5" s="275">
        <f>A4+1</f>
        <v>45871</v>
      </c>
      <c r="B5" s="276">
        <f>'（１）收支狀況'!F6</f>
        <v>6281760.9800000004</v>
      </c>
      <c r="C5" s="277">
        <v>15177.069299999999</v>
      </c>
      <c r="D5" s="372">
        <f t="shared" si="0"/>
        <v>2.4160532927504029E-3</v>
      </c>
      <c r="E5" s="277">
        <v>54183.438500000018</v>
      </c>
      <c r="F5" s="272">
        <f t="shared" si="1"/>
        <v>8.6255173784087549E-3</v>
      </c>
      <c r="G5" s="276">
        <v>5919.6139999999996</v>
      </c>
      <c r="H5" s="272">
        <f t="shared" si="2"/>
        <v>0.39003669832356896</v>
      </c>
      <c r="I5" s="278">
        <v>15905.34659999999</v>
      </c>
      <c r="J5" s="272">
        <f t="shared" ref="J5:J34" si="3">I5/E5</f>
        <v>0.29354627613749512</v>
      </c>
      <c r="K5" s="410"/>
      <c r="L5" s="411"/>
      <c r="M5" s="721"/>
      <c r="N5" s="721"/>
    </row>
    <row r="6" spans="1:19" ht="18.75" outlineLevel="1">
      <c r="A6" s="279">
        <f t="shared" ref="A6:A35" si="4">A5+1</f>
        <v>45872</v>
      </c>
      <c r="B6" s="276">
        <f>'（１）收支狀況'!F7</f>
        <v>8003391.1299999999</v>
      </c>
      <c r="C6" s="277">
        <v>19418.772499999999</v>
      </c>
      <c r="D6" s="372">
        <f t="shared" si="0"/>
        <v>2.426318067501469E-3</v>
      </c>
      <c r="E6" s="277">
        <v>69171</v>
      </c>
      <c r="F6" s="272">
        <f t="shared" si="1"/>
        <v>8.6427114302484436E-3</v>
      </c>
      <c r="G6" s="276">
        <v>6610.6163000000006</v>
      </c>
      <c r="H6" s="272">
        <f t="shared" si="2"/>
        <v>0.34042400465837896</v>
      </c>
      <c r="I6" s="278">
        <v>16236.48700000005</v>
      </c>
      <c r="J6" s="272">
        <f t="shared" si="3"/>
        <v>0.23472968440531508</v>
      </c>
      <c r="K6" s="410"/>
      <c r="L6" s="411"/>
      <c r="M6" s="721"/>
      <c r="N6" s="721"/>
    </row>
    <row r="7" spans="1:19" ht="18.75" outlineLevel="1">
      <c r="A7" s="275">
        <f t="shared" si="4"/>
        <v>45873</v>
      </c>
      <c r="B7" s="276">
        <f>'（１）收支狀況'!F8</f>
        <v>7902480.4100000001</v>
      </c>
      <c r="C7" s="277">
        <v>19143</v>
      </c>
      <c r="D7" s="372">
        <f t="shared" si="0"/>
        <v>2.4224039803725371E-3</v>
      </c>
      <c r="E7" s="277">
        <v>67519</v>
      </c>
      <c r="F7" s="272">
        <f t="shared" si="1"/>
        <v>8.5440262420087409E-3</v>
      </c>
      <c r="G7" s="276">
        <v>4995.8101999999999</v>
      </c>
      <c r="H7" s="272">
        <f t="shared" si="2"/>
        <v>0.26097321214020791</v>
      </c>
      <c r="I7" s="278">
        <v>19331.029599999987</v>
      </c>
      <c r="J7" s="272">
        <f t="shared" si="3"/>
        <v>0.28630503413853858</v>
      </c>
      <c r="K7" s="410"/>
      <c r="L7" s="411"/>
      <c r="M7" s="722"/>
      <c r="N7" s="722"/>
    </row>
    <row r="8" spans="1:19" ht="18.75" outlineLevel="1">
      <c r="A8" s="279">
        <f t="shared" si="4"/>
        <v>45874</v>
      </c>
      <c r="B8" s="276">
        <f>'（１）收支狀況'!F9</f>
        <v>9130487.0999999996</v>
      </c>
      <c r="C8" s="277">
        <v>22183.572799999998</v>
      </c>
      <c r="D8" s="372">
        <f t="shared" si="0"/>
        <v>2.4296154802080604E-3</v>
      </c>
      <c r="E8" s="277">
        <v>79296.298300000068</v>
      </c>
      <c r="F8" s="272">
        <f t="shared" si="1"/>
        <v>8.6847829071463305E-3</v>
      </c>
      <c r="G8" s="276">
        <v>6103.0743000000002</v>
      </c>
      <c r="H8" s="272">
        <f t="shared" si="2"/>
        <v>0.27511683329927816</v>
      </c>
      <c r="I8" s="278">
        <v>33550.616699999977</v>
      </c>
      <c r="J8" s="272">
        <f t="shared" si="3"/>
        <v>0.42310445026158239</v>
      </c>
      <c r="K8" s="410"/>
      <c r="L8" s="411"/>
      <c r="M8" s="716">
        <f>SUM(C8:C14)</f>
        <v>130255.58069999996</v>
      </c>
      <c r="N8" s="716">
        <f>SUM(E8:E14)</f>
        <v>457192.35629999987</v>
      </c>
      <c r="Q8" s="280"/>
      <c r="R8" s="280"/>
    </row>
    <row r="9" spans="1:19" ht="18.75" outlineLevel="1">
      <c r="A9" s="281">
        <f t="shared" si="4"/>
        <v>45875</v>
      </c>
      <c r="B9" s="276">
        <f>'（１）收支狀況'!F10</f>
        <v>8314895.1299999999</v>
      </c>
      <c r="C9" s="277">
        <v>20159.28079999999</v>
      </c>
      <c r="D9" s="372">
        <f t="shared" si="0"/>
        <v>2.4244780583300022E-3</v>
      </c>
      <c r="E9" s="277">
        <v>70683.501499999984</v>
      </c>
      <c r="F9" s="272">
        <f t="shared" si="1"/>
        <v>8.5008289815917352E-3</v>
      </c>
      <c r="G9" s="276">
        <v>4480.2091999999993</v>
      </c>
      <c r="H9" s="272">
        <f t="shared" si="2"/>
        <v>0.22224052754897891</v>
      </c>
      <c r="I9" s="278">
        <v>20441.845799999992</v>
      </c>
      <c r="J9" s="272">
        <f t="shared" si="3"/>
        <v>0.28920250647175416</v>
      </c>
      <c r="K9" s="410"/>
      <c r="L9" s="411"/>
      <c r="M9" s="716"/>
      <c r="N9" s="716"/>
    </row>
    <row r="10" spans="1:19" ht="18.75" outlineLevel="1">
      <c r="A10" s="279">
        <f t="shared" si="4"/>
        <v>45876</v>
      </c>
      <c r="B10" s="276">
        <f>'（１）收支狀況'!F11</f>
        <v>7555343.1299999999</v>
      </c>
      <c r="C10" s="277">
        <v>18266.415699999994</v>
      </c>
      <c r="D10" s="372">
        <f t="shared" si="0"/>
        <v>2.4176818161268598E-3</v>
      </c>
      <c r="E10" s="277">
        <v>64099.004199999981</v>
      </c>
      <c r="F10" s="272">
        <f t="shared" si="1"/>
        <v>8.4839302592998166E-3</v>
      </c>
      <c r="G10" s="276">
        <v>7049.4609999999993</v>
      </c>
      <c r="H10" s="272">
        <f t="shared" si="2"/>
        <v>0.38592470004939183</v>
      </c>
      <c r="I10" s="278">
        <v>19618.585899999998</v>
      </c>
      <c r="J10" s="272">
        <f t="shared" si="3"/>
        <v>0.30606693730820866</v>
      </c>
      <c r="K10" s="410"/>
      <c r="L10" s="411"/>
      <c r="M10" s="716"/>
      <c r="N10" s="716"/>
    </row>
    <row r="11" spans="1:19" ht="18.75" outlineLevel="1">
      <c r="A11" s="279">
        <f t="shared" si="4"/>
        <v>45877</v>
      </c>
      <c r="B11" s="276">
        <f>'（１）收支狀況'!F12</f>
        <v>6209389.7300000004</v>
      </c>
      <c r="C11" s="277">
        <v>15004.129199999996</v>
      </c>
      <c r="D11" s="372">
        <f t="shared" si="0"/>
        <v>2.4163613257369167E-3</v>
      </c>
      <c r="E11" s="277">
        <v>53146.33649999999</v>
      </c>
      <c r="F11" s="272">
        <f t="shared" si="1"/>
        <v>8.559027345832259E-3</v>
      </c>
      <c r="G11" s="276">
        <v>5839.2654999999995</v>
      </c>
      <c r="H11" s="272">
        <f t="shared" si="2"/>
        <v>0.38917723395770287</v>
      </c>
      <c r="I11" s="278">
        <v>13239.132899999997</v>
      </c>
      <c r="J11" s="272">
        <f t="shared" si="3"/>
        <v>0.24910715906071906</v>
      </c>
      <c r="K11" s="410"/>
      <c r="L11" s="411"/>
      <c r="M11" s="716"/>
      <c r="N11" s="716"/>
    </row>
    <row r="12" spans="1:19" ht="18.75" outlineLevel="1">
      <c r="A12" s="279">
        <f t="shared" si="4"/>
        <v>45878</v>
      </c>
      <c r="B12" s="276">
        <f>'（１）收支狀況'!F13</f>
        <v>6591313.1100000013</v>
      </c>
      <c r="C12" s="277">
        <v>15935.423099999993</v>
      </c>
      <c r="D12" s="372">
        <f>C12/B12</f>
        <v>2.4176401324075454E-3</v>
      </c>
      <c r="E12" s="277">
        <v>55317.722600000001</v>
      </c>
      <c r="F12" s="272">
        <f t="shared" si="1"/>
        <v>8.3925193169893265E-3</v>
      </c>
      <c r="G12" s="276">
        <v>5590.9560000000001</v>
      </c>
      <c r="H12" s="272">
        <f t="shared" si="2"/>
        <v>0.3508508035786011</v>
      </c>
      <c r="I12" s="278">
        <v>13860.9702</v>
      </c>
      <c r="J12" s="272">
        <f t="shared" si="3"/>
        <v>0.25057015271991689</v>
      </c>
      <c r="K12" s="410"/>
      <c r="L12" s="411"/>
      <c r="M12" s="716"/>
      <c r="N12" s="716"/>
    </row>
    <row r="13" spans="1:19" ht="18.75" outlineLevel="1">
      <c r="A13" s="279">
        <f t="shared" si="4"/>
        <v>45879</v>
      </c>
      <c r="B13" s="276">
        <f>'（１）收支狀況'!F14</f>
        <v>8170415.25</v>
      </c>
      <c r="C13" s="277">
        <v>19791.179899999999</v>
      </c>
      <c r="D13" s="372">
        <f t="shared" si="0"/>
        <v>2.4222979242089315E-3</v>
      </c>
      <c r="E13" s="277">
        <v>69175.717199999912</v>
      </c>
      <c r="F13" s="272">
        <f t="shared" si="1"/>
        <v>8.4666097234164343E-3</v>
      </c>
      <c r="G13" s="276">
        <v>4749.1459999999988</v>
      </c>
      <c r="H13" s="272">
        <f t="shared" si="2"/>
        <v>0.2399627522965419</v>
      </c>
      <c r="I13" s="278">
        <v>22018.89039999996</v>
      </c>
      <c r="J13" s="272">
        <f t="shared" si="3"/>
        <v>0.31830375298226743</v>
      </c>
      <c r="K13" s="410"/>
      <c r="L13" s="411"/>
      <c r="M13" s="716"/>
      <c r="N13" s="716"/>
    </row>
    <row r="14" spans="1:19" ht="18.75" outlineLevel="1">
      <c r="A14" s="275">
        <f t="shared" si="4"/>
        <v>45880</v>
      </c>
      <c r="B14" s="276">
        <f>'（１）收支狀況'!F15</f>
        <v>7815178.3000000007</v>
      </c>
      <c r="C14" s="277">
        <v>18915.579199999993</v>
      </c>
      <c r="D14" s="372">
        <f t="shared" si="0"/>
        <v>2.4203643824735246E-3</v>
      </c>
      <c r="E14" s="277">
        <v>65473.776000000013</v>
      </c>
      <c r="F14" s="272">
        <f t="shared" si="1"/>
        <v>8.3777712403567302E-3</v>
      </c>
      <c r="G14" s="276">
        <v>5024.6253000000006</v>
      </c>
      <c r="H14" s="272">
        <f t="shared" si="2"/>
        <v>0.26563422916492047</v>
      </c>
      <c r="I14" s="278">
        <v>21910.520299999967</v>
      </c>
      <c r="J14" s="272">
        <f t="shared" si="3"/>
        <v>0.33464574122011786</v>
      </c>
      <c r="K14" s="410"/>
      <c r="L14" s="411"/>
      <c r="M14" s="716"/>
      <c r="N14" s="716"/>
    </row>
    <row r="15" spans="1:19" ht="18.75" outlineLevel="1">
      <c r="A15" s="279">
        <f t="shared" si="4"/>
        <v>45881</v>
      </c>
      <c r="B15" s="276">
        <f>'（１）收支狀況'!F16</f>
        <v>7841558.5099999988</v>
      </c>
      <c r="C15" s="277">
        <v>18989.922799999993</v>
      </c>
      <c r="D15" s="372">
        <f t="shared" si="0"/>
        <v>2.4217026214601307E-3</v>
      </c>
      <c r="E15" s="277">
        <v>66433.736746000068</v>
      </c>
      <c r="F15" s="272">
        <f t="shared" si="1"/>
        <v>8.4720067651449654E-3</v>
      </c>
      <c r="G15" s="276">
        <v>6434.6202000000012</v>
      </c>
      <c r="H15" s="272">
        <f t="shared" si="2"/>
        <v>0.33884393674312374</v>
      </c>
      <c r="I15" s="278">
        <v>17858.852099999993</v>
      </c>
      <c r="J15" s="272">
        <f t="shared" si="3"/>
        <v>0.26882203191852311</v>
      </c>
      <c r="K15" s="410"/>
      <c r="L15" s="411"/>
      <c r="M15" s="716">
        <f>SUM(C15:C21)</f>
        <v>126316.30829999995</v>
      </c>
      <c r="N15" s="716">
        <f>SUM(E15:E21)</f>
        <v>426061.61494600005</v>
      </c>
      <c r="Q15" s="282"/>
      <c r="R15" s="282"/>
      <c r="S15" s="282"/>
    </row>
    <row r="16" spans="1:19" ht="18.75" outlineLevel="1">
      <c r="A16" s="281">
        <f t="shared" si="4"/>
        <v>45882</v>
      </c>
      <c r="B16" s="276">
        <f>'（１）收支狀況'!F17</f>
        <v>7976719.9199999999</v>
      </c>
      <c r="C16" s="277">
        <v>19336.48569999999</v>
      </c>
      <c r="D16" s="372">
        <f t="shared" si="0"/>
        <v>2.4241149111325438E-3</v>
      </c>
      <c r="E16" s="277">
        <v>64898.550600000068</v>
      </c>
      <c r="F16" s="272">
        <f t="shared" si="1"/>
        <v>8.1359946507937649E-3</v>
      </c>
      <c r="G16" s="276">
        <v>6901.5355000000009</v>
      </c>
      <c r="H16" s="272">
        <f t="shared" si="2"/>
        <v>0.35691777746356484</v>
      </c>
      <c r="I16" s="278">
        <v>20197.400100000017</v>
      </c>
      <c r="J16" s="272">
        <f t="shared" si="3"/>
        <v>0.3112149641751783</v>
      </c>
      <c r="K16" s="410"/>
      <c r="L16" s="411"/>
      <c r="M16" s="716"/>
      <c r="N16" s="716"/>
    </row>
    <row r="17" spans="1:18" ht="18.75" outlineLevel="1">
      <c r="A17" s="279">
        <f t="shared" si="4"/>
        <v>45883</v>
      </c>
      <c r="B17" s="276">
        <f>'（１）收支狀況'!F18</f>
        <v>7479649.0499999998</v>
      </c>
      <c r="C17" s="277">
        <v>18102.072999999989</v>
      </c>
      <c r="D17" s="372">
        <f t="shared" si="0"/>
        <v>2.4201767862357111E-3</v>
      </c>
      <c r="E17" s="277">
        <v>61257.18829999998</v>
      </c>
      <c r="F17" s="272">
        <f t="shared" si="1"/>
        <v>8.1898479314346951E-3</v>
      </c>
      <c r="G17" s="276">
        <v>7271.5655000000006</v>
      </c>
      <c r="H17" s="272">
        <f t="shared" si="2"/>
        <v>0.40169794365540373</v>
      </c>
      <c r="I17" s="278">
        <v>23636.318300000006</v>
      </c>
      <c r="J17" s="272">
        <f t="shared" si="3"/>
        <v>0.38585379048486323</v>
      </c>
      <c r="K17" s="410"/>
      <c r="L17" s="411"/>
      <c r="M17" s="716"/>
      <c r="N17" s="716"/>
      <c r="Q17" s="283"/>
      <c r="R17" s="283"/>
    </row>
    <row r="18" spans="1:18" ht="18.75" outlineLevel="1">
      <c r="A18" s="279">
        <f t="shared" si="4"/>
        <v>45884</v>
      </c>
      <c r="B18" s="276">
        <f>'（１）收支狀況'!F19</f>
        <v>6364780.2199999988</v>
      </c>
      <c r="C18" s="277">
        <v>15365.392200000002</v>
      </c>
      <c r="D18" s="372">
        <f t="shared" si="0"/>
        <v>2.4141276947344469E-3</v>
      </c>
      <c r="E18" s="277">
        <v>52005.885399999985</v>
      </c>
      <c r="F18" s="272">
        <f t="shared" si="1"/>
        <v>8.1708847128110253E-3</v>
      </c>
      <c r="G18" s="276">
        <v>4258.2772000000004</v>
      </c>
      <c r="H18" s="272">
        <f t="shared" si="2"/>
        <v>0.27713429924684901</v>
      </c>
      <c r="I18" s="278">
        <v>14153.417699999995</v>
      </c>
      <c r="J18" s="272">
        <f t="shared" si="3"/>
        <v>0.27215030743424279</v>
      </c>
      <c r="K18" s="410"/>
      <c r="L18" s="411"/>
      <c r="M18" s="716"/>
      <c r="N18" s="716"/>
    </row>
    <row r="19" spans="1:18" ht="18.75" outlineLevel="1">
      <c r="A19" s="279">
        <f t="shared" si="4"/>
        <v>45885</v>
      </c>
      <c r="B19" s="276">
        <f>'（１）收支狀況'!F20</f>
        <v>6421067.7599999998</v>
      </c>
      <c r="C19" s="277">
        <v>15499.561299999996</v>
      </c>
      <c r="D19" s="372">
        <f t="shared" si="0"/>
        <v>2.4138604168849318E-3</v>
      </c>
      <c r="E19" s="277">
        <v>51768.062600000012</v>
      </c>
      <c r="F19" s="272">
        <f t="shared" si="1"/>
        <v>8.0622202622574433E-3</v>
      </c>
      <c r="G19" s="276">
        <v>6561.8212999999987</v>
      </c>
      <c r="H19" s="272">
        <f t="shared" si="2"/>
        <v>0.42335529199784516</v>
      </c>
      <c r="I19" s="278">
        <v>11886.044199999989</v>
      </c>
      <c r="J19" s="272">
        <f t="shared" si="3"/>
        <v>0.2296018742644618</v>
      </c>
      <c r="K19" s="410"/>
      <c r="L19" s="411"/>
      <c r="M19" s="716"/>
      <c r="N19" s="716"/>
    </row>
    <row r="20" spans="1:18" ht="18.75" outlineLevel="1">
      <c r="A20" s="279">
        <f t="shared" si="4"/>
        <v>45886</v>
      </c>
      <c r="B20" s="276">
        <f>'（１）收支狀況'!F21</f>
        <v>8145084.8600000003</v>
      </c>
      <c r="C20" s="277">
        <v>19707.4653</v>
      </c>
      <c r="D20" s="372">
        <f t="shared" si="0"/>
        <v>2.4195530972037044E-3</v>
      </c>
      <c r="E20" s="277">
        <v>65748.467400000009</v>
      </c>
      <c r="F20" s="272">
        <f t="shared" si="1"/>
        <v>8.0721648122890153E-3</v>
      </c>
      <c r="G20" s="276">
        <v>5342.5190000000002</v>
      </c>
      <c r="H20" s="272">
        <f t="shared" si="2"/>
        <v>0.27109112809144464</v>
      </c>
      <c r="I20" s="278">
        <v>14761.841200000008</v>
      </c>
      <c r="J20" s="272">
        <f t="shared" si="3"/>
        <v>0.22451992850558836</v>
      </c>
      <c r="K20" s="410"/>
      <c r="L20" s="411"/>
      <c r="M20" s="716"/>
      <c r="N20" s="716"/>
    </row>
    <row r="21" spans="1:18" ht="18.75" outlineLevel="1">
      <c r="A21" s="275">
        <f t="shared" si="4"/>
        <v>45887</v>
      </c>
      <c r="B21" s="276">
        <f>'（１）收支狀況'!F22</f>
        <v>7989071.5500000007</v>
      </c>
      <c r="C21" s="277">
        <v>19315.407999999985</v>
      </c>
      <c r="D21" s="372">
        <f t="shared" si="0"/>
        <v>2.4177287534744864E-3</v>
      </c>
      <c r="E21" s="277">
        <v>63949.723899999939</v>
      </c>
      <c r="F21" s="272">
        <f t="shared" si="1"/>
        <v>8.0046502900577889E-3</v>
      </c>
      <c r="G21" s="276">
        <v>4834.7357000000002</v>
      </c>
      <c r="H21" s="272">
        <f t="shared" si="2"/>
        <v>0.25030461173794538</v>
      </c>
      <c r="I21" s="278">
        <v>16251.212799999976</v>
      </c>
      <c r="J21" s="272">
        <f t="shared" si="3"/>
        <v>0.25412483133488545</v>
      </c>
      <c r="K21" s="410"/>
      <c r="L21" s="411"/>
      <c r="M21" s="716"/>
      <c r="N21" s="716"/>
    </row>
    <row r="22" spans="1:18" ht="18.75" outlineLevel="1">
      <c r="A22" s="279">
        <f t="shared" si="4"/>
        <v>45888</v>
      </c>
      <c r="B22" s="276">
        <f>'（１）收支狀況'!F23</f>
        <v>7909637.04</v>
      </c>
      <c r="C22" s="277">
        <v>19096.599099999992</v>
      </c>
      <c r="D22" s="372">
        <f t="shared" si="0"/>
        <v>2.4143458168088068E-3</v>
      </c>
      <c r="E22" s="277">
        <v>63190.177499999962</v>
      </c>
      <c r="F22" s="272">
        <f t="shared" si="1"/>
        <v>7.9890110229381608E-3</v>
      </c>
      <c r="G22" s="276">
        <v>4584.4793</v>
      </c>
      <c r="H22" s="272">
        <f t="shared" si="2"/>
        <v>0.24006784014227966</v>
      </c>
      <c r="I22" s="278">
        <v>19388.742499999989</v>
      </c>
      <c r="J22" s="272">
        <f t="shared" si="3"/>
        <v>0.30683158786822529</v>
      </c>
      <c r="K22" s="410"/>
      <c r="L22" s="411"/>
      <c r="M22" s="716">
        <f>SUM(C22:C28)</f>
        <v>122110.53899999993</v>
      </c>
      <c r="N22" s="716">
        <f>SUM(E22:E28)</f>
        <v>400474.58730000001</v>
      </c>
    </row>
    <row r="23" spans="1:18" ht="18.75" outlineLevel="1">
      <c r="A23" s="281">
        <f t="shared" si="4"/>
        <v>45889</v>
      </c>
      <c r="B23" s="276">
        <f>'（１）收支狀況'!F24</f>
        <v>7775987.7599999998</v>
      </c>
      <c r="C23" s="277">
        <v>18753.285699999986</v>
      </c>
      <c r="D23" s="372">
        <f t="shared" si="0"/>
        <v>2.4116917720045363E-3</v>
      </c>
      <c r="E23" s="277">
        <v>61899.048500000026</v>
      </c>
      <c r="F23" s="272">
        <f t="shared" si="1"/>
        <v>7.9602811128910555E-3</v>
      </c>
      <c r="G23" s="276">
        <v>4932.1410999999998</v>
      </c>
      <c r="H23" s="272">
        <f t="shared" si="2"/>
        <v>0.26300143766273465</v>
      </c>
      <c r="I23" s="278">
        <v>15165.34260000004</v>
      </c>
      <c r="J23" s="272">
        <f t="shared" si="3"/>
        <v>0.24500122324174392</v>
      </c>
      <c r="K23" s="410"/>
      <c r="L23" s="411"/>
      <c r="M23" s="716"/>
      <c r="N23" s="716"/>
    </row>
    <row r="24" spans="1:18" ht="18.75" outlineLevel="1">
      <c r="A24" s="279">
        <f t="shared" si="4"/>
        <v>45890</v>
      </c>
      <c r="B24" s="276">
        <f>'（１）收支狀況'!F25</f>
        <v>7246465.3200000003</v>
      </c>
      <c r="C24" s="277">
        <v>17467.345399999987</v>
      </c>
      <c r="D24" s="372">
        <f t="shared" si="0"/>
        <v>2.4104642234042991E-3</v>
      </c>
      <c r="E24" s="277">
        <v>57573.538400000019</v>
      </c>
      <c r="F24" s="272">
        <f t="shared" si="1"/>
        <v>7.9450512570727397E-3</v>
      </c>
      <c r="G24" s="276">
        <v>3942.5740999999998</v>
      </c>
      <c r="H24" s="272">
        <f t="shared" si="2"/>
        <v>0.2257111203629146</v>
      </c>
      <c r="I24" s="278">
        <v>17476.456300000009</v>
      </c>
      <c r="J24" s="272">
        <f t="shared" si="3"/>
        <v>0.3035501514355422</v>
      </c>
      <c r="K24" s="410"/>
      <c r="L24" s="411"/>
      <c r="M24" s="716"/>
      <c r="N24" s="716"/>
    </row>
    <row r="25" spans="1:18" ht="18.75" outlineLevel="1">
      <c r="A25" s="279">
        <f t="shared" si="4"/>
        <v>45891</v>
      </c>
      <c r="B25" s="276">
        <f>'（１）收支狀況'!F26</f>
        <v>5933586.3499999996</v>
      </c>
      <c r="C25" s="277">
        <v>14356.7605</v>
      </c>
      <c r="D25" s="372">
        <f t="shared" si="0"/>
        <v>2.4195755573692798E-3</v>
      </c>
      <c r="E25" s="277">
        <v>47139.285500000027</v>
      </c>
      <c r="F25" s="272">
        <f t="shared" si="1"/>
        <v>7.9444846201656826E-3</v>
      </c>
      <c r="G25" s="276">
        <v>6190.3314</v>
      </c>
      <c r="H25" s="272">
        <f t="shared" si="2"/>
        <v>0.43117884428036535</v>
      </c>
      <c r="I25" s="278">
        <v>10886.709600000038</v>
      </c>
      <c r="J25" s="272">
        <f t="shared" si="3"/>
        <v>0.23094770072406023</v>
      </c>
      <c r="K25" s="410"/>
      <c r="L25" s="411"/>
      <c r="M25" s="716"/>
      <c r="N25" s="716"/>
    </row>
    <row r="26" spans="1:18" ht="18.75" outlineLevel="1">
      <c r="A26" s="279">
        <f t="shared" si="4"/>
        <v>45892</v>
      </c>
      <c r="B26" s="276">
        <f>'（１）收支狀況'!F27</f>
        <v>6081229.5300000003</v>
      </c>
      <c r="C26" s="277">
        <v>14691.886299999993</v>
      </c>
      <c r="D26" s="372">
        <f t="shared" si="0"/>
        <v>2.4159401034810129E-3</v>
      </c>
      <c r="E26" s="277">
        <v>48212.656200000012</v>
      </c>
      <c r="F26" s="272">
        <f t="shared" si="1"/>
        <v>7.9281099261517291E-3</v>
      </c>
      <c r="G26" s="276">
        <v>5687.0398999999998</v>
      </c>
      <c r="H26" s="272">
        <f t="shared" si="2"/>
        <v>0.38708711624047909</v>
      </c>
      <c r="I26" s="278">
        <v>13306.951099999991</v>
      </c>
      <c r="J26" s="272">
        <f t="shared" si="3"/>
        <v>0.27600535105966612</v>
      </c>
      <c r="K26" s="410"/>
      <c r="L26" s="411"/>
      <c r="M26" s="716"/>
      <c r="N26" s="716"/>
    </row>
    <row r="27" spans="1:18" ht="18.75" outlineLevel="1">
      <c r="A27" s="279">
        <f t="shared" si="4"/>
        <v>45893</v>
      </c>
      <c r="B27" s="276">
        <f>'（１）收支狀況'!F28</f>
        <v>7894027.0499999998</v>
      </c>
      <c r="C27" s="277">
        <v>19089.354199999991</v>
      </c>
      <c r="D27" s="372">
        <f t="shared" si="0"/>
        <v>2.4182022786455983E-3</v>
      </c>
      <c r="E27" s="277">
        <v>61921.235099999962</v>
      </c>
      <c r="F27" s="272">
        <f t="shared" si="1"/>
        <v>7.8440616820536439E-3</v>
      </c>
      <c r="G27" s="276">
        <v>4499.0199999999995</v>
      </c>
      <c r="H27" s="272">
        <f t="shared" si="2"/>
        <v>0.23568214790629227</v>
      </c>
      <c r="I27" s="278">
        <v>16773.528499999997</v>
      </c>
      <c r="J27" s="272">
        <f t="shared" si="3"/>
        <v>0.27088491489085315</v>
      </c>
      <c r="K27" s="410"/>
      <c r="L27" s="411"/>
      <c r="M27" s="716"/>
      <c r="N27" s="716"/>
    </row>
    <row r="28" spans="1:18" ht="18.75" outlineLevel="1">
      <c r="A28" s="275">
        <f t="shared" si="4"/>
        <v>45894</v>
      </c>
      <c r="B28" s="276">
        <f>'（１）收支狀況'!F29</f>
        <v>7726391.29</v>
      </c>
      <c r="C28" s="277">
        <v>18655.30779999998</v>
      </c>
      <c r="D28" s="372">
        <f t="shared" si="0"/>
        <v>2.4144917206231709E-3</v>
      </c>
      <c r="E28" s="277">
        <v>60538.646100000005</v>
      </c>
      <c r="F28" s="272">
        <f t="shared" si="1"/>
        <v>7.8353067852456656E-3</v>
      </c>
      <c r="G28" s="276">
        <v>4083.4716000000003</v>
      </c>
      <c r="H28" s="272">
        <f t="shared" si="2"/>
        <v>0.21889060442090399</v>
      </c>
      <c r="I28" s="278">
        <v>18900.471799999992</v>
      </c>
      <c r="J28" s="272">
        <f t="shared" si="3"/>
        <v>0.31220506267648412</v>
      </c>
      <c r="K28" s="410"/>
      <c r="L28" s="411"/>
      <c r="M28" s="716"/>
      <c r="N28" s="716"/>
    </row>
    <row r="29" spans="1:18" ht="18.75" outlineLevel="1">
      <c r="A29" s="279">
        <f t="shared" si="4"/>
        <v>45895</v>
      </c>
      <c r="B29" s="276">
        <f>'（１）收支狀況'!F30</f>
        <v>7423824.2000000002</v>
      </c>
      <c r="C29" s="277">
        <v>17888.274300000005</v>
      </c>
      <c r="D29" s="372">
        <f t="shared" si="0"/>
        <v>2.4095767650316939E-3</v>
      </c>
      <c r="E29" s="277">
        <v>58011.728800000019</v>
      </c>
      <c r="F29" s="272">
        <f t="shared" si="1"/>
        <v>7.8142648905937216E-3</v>
      </c>
      <c r="G29" s="276">
        <v>2865.4102999999996</v>
      </c>
      <c r="H29" s="272">
        <f t="shared" si="2"/>
        <v>0.16018371878387391</v>
      </c>
      <c r="I29" s="278">
        <v>20404.952999999998</v>
      </c>
      <c r="J29" s="272">
        <f t="shared" si="3"/>
        <v>0.35173840569977965</v>
      </c>
      <c r="K29" s="410"/>
      <c r="L29" s="411"/>
      <c r="M29" s="716">
        <f>SUM(C29:C35)</f>
        <v>118095.22479999997</v>
      </c>
      <c r="N29" s="716">
        <f>SUM(E29:E35)</f>
        <v>372754.40369999997</v>
      </c>
    </row>
    <row r="30" spans="1:18" ht="18.75" outlineLevel="1">
      <c r="A30" s="281">
        <f t="shared" si="4"/>
        <v>45896</v>
      </c>
      <c r="B30" s="276">
        <f>'（１）收支狀況'!F31</f>
        <v>7268105.9000000004</v>
      </c>
      <c r="C30" s="277">
        <v>17530.725399999988</v>
      </c>
      <c r="D30" s="372">
        <f t="shared" si="0"/>
        <v>2.4120074254834383E-3</v>
      </c>
      <c r="E30" s="277">
        <v>56275.879499999966</v>
      </c>
      <c r="F30" s="272">
        <f t="shared" si="1"/>
        <v>7.7428535404251561E-3</v>
      </c>
      <c r="G30" s="276">
        <v>4957.1862999999994</v>
      </c>
      <c r="H30" s="272">
        <f t="shared" si="2"/>
        <v>0.28277131646817094</v>
      </c>
      <c r="I30" s="278">
        <v>16268.267099999997</v>
      </c>
      <c r="J30" s="272">
        <f t="shared" si="3"/>
        <v>0.28908063711381016</v>
      </c>
      <c r="K30" s="410"/>
      <c r="L30" s="411"/>
      <c r="M30" s="716"/>
      <c r="N30" s="716"/>
    </row>
    <row r="31" spans="1:18" ht="18.75" outlineLevel="1">
      <c r="A31" s="279">
        <f t="shared" si="4"/>
        <v>45897</v>
      </c>
      <c r="B31" s="276">
        <f>'（１）收支狀況'!F32</f>
        <v>6765305.7300000004</v>
      </c>
      <c r="C31" s="277">
        <v>16316.670999999995</v>
      </c>
      <c r="D31" s="372">
        <f t="shared" si="0"/>
        <v>2.4118157628332331E-3</v>
      </c>
      <c r="E31" s="277">
        <v>52026.534399999982</v>
      </c>
      <c r="F31" s="272">
        <f t="shared" si="1"/>
        <v>7.6901970844117313E-3</v>
      </c>
      <c r="G31" s="276">
        <v>4258.0321999999996</v>
      </c>
      <c r="H31" s="272">
        <f t="shared" si="2"/>
        <v>0.26096206756880747</v>
      </c>
      <c r="I31" s="278">
        <v>15396.413699999986</v>
      </c>
      <c r="J31" s="272">
        <f t="shared" si="3"/>
        <v>0.29593387062121884</v>
      </c>
      <c r="K31" s="410"/>
      <c r="L31" s="411"/>
      <c r="M31" s="716"/>
      <c r="N31" s="716"/>
    </row>
    <row r="32" spans="1:18" ht="18.75" outlineLevel="1">
      <c r="A32" s="279">
        <f t="shared" si="4"/>
        <v>45898</v>
      </c>
      <c r="B32" s="276">
        <f>'（１）收支狀況'!F33</f>
        <v>5760799.9100000001</v>
      </c>
      <c r="C32" s="277">
        <v>13931.158699999993</v>
      </c>
      <c r="D32" s="372">
        <f t="shared" si="0"/>
        <v>2.4182681081870785E-3</v>
      </c>
      <c r="E32" s="277">
        <v>44372.037199999984</v>
      </c>
      <c r="F32" s="272">
        <f t="shared" si="1"/>
        <v>7.7024090218748772E-3</v>
      </c>
      <c r="G32" s="276">
        <v>4345.5272000000004</v>
      </c>
      <c r="H32" s="272">
        <f t="shared" si="2"/>
        <v>0.3119286265829419</v>
      </c>
      <c r="I32" s="278">
        <v>13543.466400000008</v>
      </c>
      <c r="J32" s="272">
        <f t="shared" si="3"/>
        <v>0.30522525569324127</v>
      </c>
      <c r="K32" s="410"/>
      <c r="L32" s="411"/>
      <c r="M32" s="716"/>
      <c r="N32" s="716"/>
    </row>
    <row r="33" spans="1:17" ht="18.75" outlineLevel="1">
      <c r="A33" s="279">
        <f t="shared" si="4"/>
        <v>45899</v>
      </c>
      <c r="B33" s="276">
        <f>'（１）收支狀況'!F34</f>
        <v>6161593.7999999998</v>
      </c>
      <c r="C33" s="277">
        <v>14887.156199999994</v>
      </c>
      <c r="D33" s="372">
        <f t="shared" si="0"/>
        <v>2.4161210042765225E-3</v>
      </c>
      <c r="E33" s="277">
        <v>46839.279499999997</v>
      </c>
      <c r="F33" s="272">
        <f t="shared" si="1"/>
        <v>7.6018122940853389E-3</v>
      </c>
      <c r="G33" s="276">
        <v>3050.8293999999996</v>
      </c>
      <c r="H33" s="272">
        <f t="shared" si="2"/>
        <v>0.20493030092610978</v>
      </c>
      <c r="I33" s="278">
        <v>15095.027400000017</v>
      </c>
      <c r="J33" s="272">
        <f t="shared" si="3"/>
        <v>0.32227283513189009</v>
      </c>
      <c r="K33" s="410"/>
      <c r="L33" s="411"/>
      <c r="M33" s="716"/>
      <c r="N33" s="716"/>
    </row>
    <row r="34" spans="1:17" ht="18.75" outlineLevel="1">
      <c r="A34" s="279">
        <f t="shared" si="4"/>
        <v>45900</v>
      </c>
      <c r="B34" s="276">
        <f>'（１）收支狀況'!F35</f>
        <v>7725142.3700000001</v>
      </c>
      <c r="C34" s="277">
        <v>18650.440099999996</v>
      </c>
      <c r="D34" s="372">
        <f t="shared" si="0"/>
        <v>2.4142519589577475E-3</v>
      </c>
      <c r="E34" s="277">
        <v>57442.341900000007</v>
      </c>
      <c r="F34" s="272">
        <f t="shared" si="1"/>
        <v>7.4357648246164308E-3</v>
      </c>
      <c r="G34" s="276">
        <v>3612.8209000000002</v>
      </c>
      <c r="H34" s="272">
        <f t="shared" si="2"/>
        <v>0.19371236714140599</v>
      </c>
      <c r="I34" s="278">
        <v>13612.390700000018</v>
      </c>
      <c r="J34" s="272">
        <f t="shared" si="3"/>
        <v>0.23697485599903817</v>
      </c>
      <c r="K34" s="410"/>
      <c r="L34" s="411"/>
      <c r="M34" s="716"/>
      <c r="N34" s="716"/>
    </row>
    <row r="35" spans="1:17" ht="18.75">
      <c r="A35" s="279">
        <f t="shared" si="4"/>
        <v>45901</v>
      </c>
      <c r="B35" s="276">
        <f>'（１）收支狀況'!F36</f>
        <v>7806641.3300000001</v>
      </c>
      <c r="C35" s="277">
        <v>18890.799099999997</v>
      </c>
      <c r="D35" s="372">
        <f t="shared" ref="D35:D45" si="5">C35/B35</f>
        <v>2.4198369441420201E-3</v>
      </c>
      <c r="E35" s="277">
        <f>VLOOKUP("總計",'[1]0901'!$N:$R,5,0)</f>
        <v>57786.602399999967</v>
      </c>
      <c r="F35" s="272">
        <f t="shared" ref="F35:F45" si="6">E35/B35</f>
        <v>7.4022361163094408E-3</v>
      </c>
      <c r="G35" s="276">
        <v>4046.0188999999996</v>
      </c>
      <c r="H35" s="272">
        <f t="shared" ref="H35:H45" si="7">G35/C35</f>
        <v>0.21417934088346746</v>
      </c>
      <c r="I35" s="278">
        <v>13156.282299999972</v>
      </c>
      <c r="J35" s="272">
        <f t="shared" ref="J35:J45" si="8">I35/E35</f>
        <v>0.22767011302952081</v>
      </c>
      <c r="K35" s="410">
        <v>2627.0036999999998</v>
      </c>
      <c r="L35" s="411">
        <f>K35/A4</f>
        <v>5.7270627861347283E-2</v>
      </c>
      <c r="M35" s="716"/>
      <c r="N35" s="716"/>
    </row>
    <row r="36" spans="1:17" ht="18.75">
      <c r="A36" s="275">
        <f>A35+1</f>
        <v>45902</v>
      </c>
      <c r="B36" s="276">
        <f>'（１）收支狀況'!F37</f>
        <v>8169292.4199999999</v>
      </c>
      <c r="C36" s="277">
        <v>19804.523799999995</v>
      </c>
      <c r="D36" s="372">
        <f t="shared" si="5"/>
        <v>2.4242642791822105E-3</v>
      </c>
      <c r="E36" s="277">
        <v>60496.908400000029</v>
      </c>
      <c r="F36" s="272">
        <f t="shared" si="6"/>
        <v>7.405403710594562E-3</v>
      </c>
      <c r="G36" s="276">
        <v>4567.9904999999999</v>
      </c>
      <c r="H36" s="272">
        <f t="shared" si="7"/>
        <v>0.23065389231928923</v>
      </c>
      <c r="I36" s="278">
        <v>16402.992699999995</v>
      </c>
      <c r="J36" s="272">
        <f t="shared" si="8"/>
        <v>0.27113770164162615</v>
      </c>
      <c r="K36" s="410">
        <v>2613.1788999999999</v>
      </c>
      <c r="L36" s="411">
        <f>K36/A5</f>
        <v>5.6967995029539358E-2</v>
      </c>
      <c r="M36" s="716">
        <f>SUM(C36:C42)</f>
        <v>122591.37309999998</v>
      </c>
      <c r="N36" s="716">
        <f>SUM(E36:E42)</f>
        <v>370305.19310000003</v>
      </c>
    </row>
    <row r="37" spans="1:17" ht="18.75">
      <c r="A37" s="275">
        <f t="shared" ref="A37:A69" si="9">A36+1</f>
        <v>45903</v>
      </c>
      <c r="B37" s="276">
        <f>'（１）收支狀況'!F38</f>
        <v>7774607.1799999997</v>
      </c>
      <c r="C37" s="277">
        <v>18796.060799999996</v>
      </c>
      <c r="D37" s="372">
        <f t="shared" si="5"/>
        <v>2.4176219280058848E-3</v>
      </c>
      <c r="E37" s="277">
        <v>57180.863099999995</v>
      </c>
      <c r="F37" s="272">
        <f t="shared" si="6"/>
        <v>7.3548234368800607E-3</v>
      </c>
      <c r="G37" s="276">
        <v>4000.8862999999997</v>
      </c>
      <c r="H37" s="272">
        <f t="shared" si="7"/>
        <v>0.21285770154563452</v>
      </c>
      <c r="I37" s="278">
        <v>14191.893499999982</v>
      </c>
      <c r="J37" s="272">
        <f t="shared" si="8"/>
        <v>0.24819306198964988</v>
      </c>
      <c r="K37" s="410">
        <v>2163.5178999999998</v>
      </c>
      <c r="L37" s="411">
        <f t="shared" ref="L37:L45" si="10">K37/A6</f>
        <v>4.7164237443320538E-2</v>
      </c>
      <c r="M37" s="716"/>
      <c r="N37" s="716"/>
    </row>
    <row r="38" spans="1:17" ht="18.75">
      <c r="A38" s="275">
        <f t="shared" si="9"/>
        <v>45904</v>
      </c>
      <c r="B38" s="276">
        <f>'（１）收支狀況'!F39</f>
        <v>6925705.3300000001</v>
      </c>
      <c r="C38" s="277">
        <v>16721.350999999999</v>
      </c>
      <c r="D38" s="372">
        <f t="shared" si="5"/>
        <v>2.414389611346632E-3</v>
      </c>
      <c r="E38" s="277">
        <v>50847.621100000004</v>
      </c>
      <c r="F38" s="272">
        <f t="shared" si="6"/>
        <v>7.3418689761090379E-3</v>
      </c>
      <c r="G38" s="276">
        <v>4283.4052999999994</v>
      </c>
      <c r="H38" s="272">
        <f t="shared" si="7"/>
        <v>0.25616382910687058</v>
      </c>
      <c r="I38" s="278">
        <v>19270.510699999992</v>
      </c>
      <c r="J38" s="272">
        <f t="shared" si="8"/>
        <v>0.37898549200760917</v>
      </c>
      <c r="K38" s="410">
        <v>2640.4545999999996</v>
      </c>
      <c r="L38" s="411">
        <f t="shared" si="10"/>
        <v>5.7560102892769159E-2</v>
      </c>
      <c r="M38" s="716"/>
      <c r="N38" s="716"/>
    </row>
    <row r="39" spans="1:17" ht="18.75">
      <c r="A39" s="275">
        <f t="shared" si="9"/>
        <v>45905</v>
      </c>
      <c r="B39" s="276">
        <f>'（１）收支狀況'!F40</f>
        <v>5813361.7999999998</v>
      </c>
      <c r="C39" s="277">
        <v>14011.297800000006</v>
      </c>
      <c r="D39" s="372">
        <f t="shared" si="5"/>
        <v>2.4101885074484797E-3</v>
      </c>
      <c r="E39" s="277">
        <v>41910.745399999978</v>
      </c>
      <c r="F39" s="272">
        <f t="shared" si="6"/>
        <v>7.2093819104807793E-3</v>
      </c>
      <c r="G39" s="276">
        <v>3162.0397999999996</v>
      </c>
      <c r="H39" s="272">
        <f t="shared" si="7"/>
        <v>0.2256778668996671</v>
      </c>
      <c r="I39" s="278">
        <v>16692.995599999987</v>
      </c>
      <c r="J39" s="272">
        <f t="shared" si="8"/>
        <v>0.39829870456085936</v>
      </c>
      <c r="K39" s="410">
        <v>2269.5210999999999</v>
      </c>
      <c r="L39" s="411">
        <f t="shared" si="10"/>
        <v>4.9472928020229325E-2</v>
      </c>
      <c r="M39" s="716"/>
      <c r="N39" s="716"/>
    </row>
    <row r="40" spans="1:17" ht="18.75">
      <c r="A40" s="275">
        <f t="shared" si="9"/>
        <v>45906</v>
      </c>
      <c r="B40" s="276">
        <f>'（１）收支狀況'!F41</f>
        <v>6064269.0899999999</v>
      </c>
      <c r="C40" s="277">
        <v>14614.187100000005</v>
      </c>
      <c r="D40" s="372">
        <f t="shared" si="5"/>
        <v>2.4098843377677367E-3</v>
      </c>
      <c r="E40" s="277">
        <v>43815.584400000014</v>
      </c>
      <c r="F40" s="272">
        <f t="shared" si="6"/>
        <v>7.2252045134758381E-3</v>
      </c>
      <c r="G40" s="276">
        <v>4195.5953999999992</v>
      </c>
      <c r="H40" s="272">
        <f t="shared" si="7"/>
        <v>0.28709057652614822</v>
      </c>
      <c r="I40" s="278">
        <v>19012.177499999976</v>
      </c>
      <c r="J40" s="272">
        <f t="shared" si="8"/>
        <v>0.43391358943052166</v>
      </c>
      <c r="K40" s="410">
        <v>2184.1961000000001</v>
      </c>
      <c r="L40" s="411">
        <f t="shared" si="10"/>
        <v>4.7611904087193464E-2</v>
      </c>
      <c r="M40" s="716"/>
      <c r="N40" s="716"/>
    </row>
    <row r="41" spans="1:17" ht="18.75">
      <c r="A41" s="275">
        <f t="shared" si="9"/>
        <v>45907</v>
      </c>
      <c r="B41" s="276">
        <f>'（１）收支狀況'!F42</f>
        <v>8031264.3600000003</v>
      </c>
      <c r="C41" s="277">
        <v>19417.672999999999</v>
      </c>
      <c r="D41" s="372">
        <f t="shared" si="5"/>
        <v>2.4177604085242684E-3</v>
      </c>
      <c r="E41" s="277">
        <v>58646.033500000012</v>
      </c>
      <c r="F41" s="272">
        <f t="shared" si="6"/>
        <v>7.3022167956627955E-3</v>
      </c>
      <c r="G41" s="276">
        <v>2976.0915</v>
      </c>
      <c r="H41" s="272">
        <f t="shared" si="7"/>
        <v>0.15326715513233743</v>
      </c>
      <c r="I41" s="278">
        <v>18030.284100000012</v>
      </c>
      <c r="J41" s="272">
        <f t="shared" si="8"/>
        <v>0.30744251612515289</v>
      </c>
      <c r="K41" s="410">
        <v>2858.7592</v>
      </c>
      <c r="L41" s="411">
        <f t="shared" si="10"/>
        <v>6.2314918475891531E-2</v>
      </c>
      <c r="M41" s="716"/>
      <c r="N41" s="716"/>
    </row>
    <row r="42" spans="1:17" ht="18.75">
      <c r="A42" s="275">
        <f t="shared" si="9"/>
        <v>45908</v>
      </c>
      <c r="B42" s="276">
        <f>'（１）收支狀況'!F43</f>
        <v>7945762.29</v>
      </c>
      <c r="C42" s="277">
        <v>19226.279599999991</v>
      </c>
      <c r="D42" s="372">
        <f t="shared" si="5"/>
        <v>2.4196897538952163E-3</v>
      </c>
      <c r="E42" s="277">
        <v>57407.437200000008</v>
      </c>
      <c r="F42" s="272">
        <f t="shared" si="6"/>
        <v>7.2249124885411095E-3</v>
      </c>
      <c r="G42" s="276">
        <v>3542.9085999999998</v>
      </c>
      <c r="H42" s="272">
        <f t="shared" si="7"/>
        <v>0.18427426801803098</v>
      </c>
      <c r="I42" s="278">
        <v>15998.349600000021</v>
      </c>
      <c r="J42" s="272">
        <f t="shared" si="8"/>
        <v>0.27868078388979223</v>
      </c>
      <c r="K42" s="410">
        <v>2450.7745</v>
      </c>
      <c r="L42" s="411">
        <f t="shared" si="10"/>
        <v>5.3420548422957036E-2</v>
      </c>
      <c r="M42" s="716"/>
      <c r="N42" s="716"/>
    </row>
    <row r="43" spans="1:17" ht="18.75">
      <c r="A43" s="275">
        <f t="shared" si="9"/>
        <v>45909</v>
      </c>
      <c r="B43" s="276">
        <f>'（１）收支狀況'!F44</f>
        <v>7852972.2199999997</v>
      </c>
      <c r="C43" s="277">
        <v>18989.067600000009</v>
      </c>
      <c r="D43" s="372">
        <f t="shared" si="5"/>
        <v>2.4180739556977585E-3</v>
      </c>
      <c r="E43" s="277">
        <v>56792.052099999979</v>
      </c>
      <c r="F43" s="272">
        <f t="shared" si="6"/>
        <v>7.2319181208054728E-3</v>
      </c>
      <c r="G43" s="276">
        <v>6211.8667999999998</v>
      </c>
      <c r="H43" s="272">
        <f t="shared" si="7"/>
        <v>0.32712858423864882</v>
      </c>
      <c r="I43" s="278">
        <v>13180.341699999964</v>
      </c>
      <c r="J43" s="272">
        <f t="shared" si="8"/>
        <v>0.23208074391803796</v>
      </c>
      <c r="K43" s="410">
        <v>3586.7374</v>
      </c>
      <c r="L43" s="411">
        <f t="shared" si="10"/>
        <v>7.817989886219974E-2</v>
      </c>
      <c r="M43" s="716">
        <f>SUM(C43:C49)</f>
        <v>121363.05830000003</v>
      </c>
      <c r="N43" s="716">
        <f>SUM(E43:E49)</f>
        <v>359261.94510000001</v>
      </c>
    </row>
    <row r="44" spans="1:17" ht="18.75">
      <c r="A44" s="275">
        <f t="shared" si="9"/>
        <v>45910</v>
      </c>
      <c r="B44" s="276">
        <f>'（１）收支狀況'!F45</f>
        <v>7585453.29</v>
      </c>
      <c r="C44" s="277">
        <v>18325.580500000011</v>
      </c>
      <c r="D44" s="372">
        <f t="shared" si="5"/>
        <v>2.4158846939521541E-3</v>
      </c>
      <c r="E44" s="277">
        <v>54158.092599999996</v>
      </c>
      <c r="F44" s="272">
        <f t="shared" si="6"/>
        <v>7.1397305512904945E-3</v>
      </c>
      <c r="G44" s="276">
        <v>4007.0427999999997</v>
      </c>
      <c r="H44" s="272">
        <f t="shared" si="7"/>
        <v>0.21865843758673825</v>
      </c>
      <c r="I44" s="278">
        <v>14337.106299999992</v>
      </c>
      <c r="J44" s="272">
        <f t="shared" si="8"/>
        <v>0.26472694313462569</v>
      </c>
      <c r="K44" s="410">
        <v>2265.1703000000002</v>
      </c>
      <c r="L44" s="411">
        <f t="shared" si="10"/>
        <v>4.9372704287364594E-2</v>
      </c>
      <c r="M44" s="716"/>
      <c r="N44" s="716"/>
    </row>
    <row r="45" spans="1:17" ht="18.75">
      <c r="A45" s="275">
        <f t="shared" si="9"/>
        <v>45911</v>
      </c>
      <c r="B45" s="276">
        <f>'（１）收支狀況'!F46</f>
        <v>6980689.6500000004</v>
      </c>
      <c r="C45" s="277">
        <v>16847.966100000005</v>
      </c>
      <c r="D45" s="372">
        <f t="shared" si="5"/>
        <v>2.4135102611244153E-3</v>
      </c>
      <c r="E45" s="277">
        <v>49744.601600000045</v>
      </c>
      <c r="F45" s="272">
        <f t="shared" si="6"/>
        <v>7.1260296753057981E-3</v>
      </c>
      <c r="G45" s="276">
        <v>3838.4941999999996</v>
      </c>
      <c r="H45" s="272">
        <f t="shared" si="7"/>
        <v>0.2278313107479483</v>
      </c>
      <c r="I45" s="278">
        <v>19399.405400000018</v>
      </c>
      <c r="J45" s="272">
        <f t="shared" si="8"/>
        <v>0.38998011394265542</v>
      </c>
      <c r="K45" s="410">
        <v>2555.1956</v>
      </c>
      <c r="L45" s="411">
        <f t="shared" si="10"/>
        <v>5.5693016564952048E-2</v>
      </c>
      <c r="M45" s="716"/>
      <c r="N45" s="716"/>
    </row>
    <row r="46" spans="1:17" ht="18.75">
      <c r="A46" s="275">
        <f t="shared" si="9"/>
        <v>45912</v>
      </c>
      <c r="B46" s="276">
        <f>'（１）收支狀況'!F47</f>
        <v>5798799.4400000004</v>
      </c>
      <c r="C46" s="277">
        <v>13984.8614</v>
      </c>
      <c r="D46" s="372">
        <f t="shared" ref="D46:D48" si="11">C46/B46</f>
        <v>2.4116822015834366E-3</v>
      </c>
      <c r="E46" s="277">
        <v>41420.317699999992</v>
      </c>
      <c r="F46" s="272">
        <f t="shared" ref="F46:F48" si="12">E46/B46</f>
        <v>7.1429126198577393E-3</v>
      </c>
      <c r="G46" s="276">
        <v>6707.2371999999996</v>
      </c>
      <c r="H46" s="272">
        <f t="shared" ref="H46:H48" si="13">G46/C46</f>
        <v>0.4796069841636042</v>
      </c>
      <c r="I46" s="278">
        <v>18841.757600000001</v>
      </c>
      <c r="J46" s="272">
        <f t="shared" ref="J46:J48" si="14">I46/E46</f>
        <v>0.45489167264402719</v>
      </c>
      <c r="K46" s="410">
        <v>1633.6051</v>
      </c>
      <c r="L46" s="411">
        <f t="shared" ref="L46:L64" si="15">K46/A15</f>
        <v>3.5605263616747672E-2</v>
      </c>
      <c r="M46" s="716"/>
      <c r="N46" s="716"/>
    </row>
    <row r="47" spans="1:17" ht="18.75">
      <c r="A47" s="275">
        <f t="shared" si="9"/>
        <v>45913</v>
      </c>
      <c r="B47" s="276">
        <f>'（１）收支狀況'!F48</f>
        <v>6087959.3799999999</v>
      </c>
      <c r="C47" s="277">
        <v>14694.912599999998</v>
      </c>
      <c r="D47" s="372">
        <f t="shared" si="11"/>
        <v>2.4137665320625051E-3</v>
      </c>
      <c r="E47" s="277">
        <v>43322.470899999993</v>
      </c>
      <c r="F47" s="272">
        <f t="shared" si="12"/>
        <v>7.1160906628782395E-3</v>
      </c>
      <c r="G47" s="276">
        <v>5166.7465999999995</v>
      </c>
      <c r="H47" s="272">
        <f t="shared" si="13"/>
        <v>0.35160104320729341</v>
      </c>
      <c r="I47" s="278">
        <v>15600.561199999976</v>
      </c>
      <c r="J47" s="272">
        <f t="shared" si="14"/>
        <v>0.36010321839699083</v>
      </c>
      <c r="K47" s="410">
        <v>1361.5699</v>
      </c>
      <c r="L47" s="411">
        <f t="shared" si="15"/>
        <v>2.9675469683100125E-2</v>
      </c>
      <c r="M47" s="716"/>
      <c r="N47" s="716"/>
    </row>
    <row r="48" spans="1:17" ht="18.75">
      <c r="A48" s="275">
        <f t="shared" si="9"/>
        <v>45914</v>
      </c>
      <c r="B48" s="276">
        <f>'（１）收支狀況'!F49</f>
        <v>8034432.2199999997</v>
      </c>
      <c r="C48" s="277">
        <v>19430.677900000002</v>
      </c>
      <c r="D48" s="372">
        <f t="shared" si="11"/>
        <v>2.4184257664943004E-3</v>
      </c>
      <c r="E48" s="277">
        <v>57482.400700000006</v>
      </c>
      <c r="F48" s="272">
        <f t="shared" si="12"/>
        <v>7.1545068930832312E-3</v>
      </c>
      <c r="G48" s="276">
        <v>4041.6025</v>
      </c>
      <c r="H48" s="272">
        <f t="shared" si="13"/>
        <v>0.20800110633299107</v>
      </c>
      <c r="I48" s="278">
        <v>12757.079400000017</v>
      </c>
      <c r="J48" s="272">
        <f t="shared" si="14"/>
        <v>0.22193017766566622</v>
      </c>
      <c r="K48" s="410">
        <v>2790.8796000000002</v>
      </c>
      <c r="L48" s="411">
        <f t="shared" si="15"/>
        <v>6.0826005274284597E-2</v>
      </c>
      <c r="M48" s="716"/>
      <c r="N48" s="716"/>
      <c r="Q48" s="273">
        <v>121363.05830000003</v>
      </c>
    </row>
    <row r="49" spans="1:14" ht="18.75">
      <c r="A49" s="275">
        <f t="shared" si="9"/>
        <v>45915</v>
      </c>
      <c r="B49" s="276">
        <f>'（１）收支狀況'!F50</f>
        <v>7902070.0300000003</v>
      </c>
      <c r="C49" s="277">
        <v>19089.992200000001</v>
      </c>
      <c r="D49" s="372">
        <f t="shared" ref="D49:D55" si="16">C49/B49</f>
        <v>2.4158216932430804E-3</v>
      </c>
      <c r="E49" s="277">
        <v>56342.009499999986</v>
      </c>
      <c r="F49" s="272">
        <f t="shared" ref="F49:F55" si="17">E49/B49</f>
        <v>7.1300316608305207E-3</v>
      </c>
      <c r="G49" s="276">
        <v>4866.0187999999998</v>
      </c>
      <c r="H49" s="272">
        <f t="shared" ref="H49:H55" si="18">G49/C49</f>
        <v>0.25489894123686441</v>
      </c>
      <c r="I49" s="278">
        <v>20849.636099999992</v>
      </c>
      <c r="J49" s="272">
        <f t="shared" ref="J49:J55" si="19">I49/E49</f>
        <v>0.37005488950478416</v>
      </c>
      <c r="K49" s="410">
        <v>3670.1785</v>
      </c>
      <c r="L49" s="411">
        <f t="shared" si="15"/>
        <v>7.998819850056664E-2</v>
      </c>
      <c r="M49" s="716"/>
      <c r="N49" s="716"/>
    </row>
    <row r="50" spans="1:14" ht="18.75">
      <c r="A50" s="275">
        <f t="shared" si="9"/>
        <v>45916</v>
      </c>
      <c r="B50" s="276">
        <f>'（１）收支狀況'!F51</f>
        <v>0</v>
      </c>
      <c r="C50" s="277"/>
      <c r="D50" s="372" t="e">
        <f t="shared" si="16"/>
        <v>#DIV/0!</v>
      </c>
      <c r="E50" s="277"/>
      <c r="F50" s="272" t="e">
        <f t="shared" si="17"/>
        <v>#DIV/0!</v>
      </c>
      <c r="G50" s="276"/>
      <c r="H50" s="272" t="e">
        <f t="shared" si="18"/>
        <v>#DIV/0!</v>
      </c>
      <c r="I50" s="278"/>
      <c r="J50" s="272" t="e">
        <f t="shared" si="19"/>
        <v>#DIV/0!</v>
      </c>
      <c r="K50" s="410"/>
      <c r="L50" s="411">
        <f t="shared" si="15"/>
        <v>0</v>
      </c>
      <c r="M50" s="716">
        <f>SUM(C50:C56)</f>
        <v>0</v>
      </c>
      <c r="N50" s="716">
        <f>SUM(E50:E56)</f>
        <v>0</v>
      </c>
    </row>
    <row r="51" spans="1:14" ht="18.75">
      <c r="A51" s="275">
        <f t="shared" si="9"/>
        <v>45917</v>
      </c>
      <c r="B51" s="276">
        <f>'（１）收支狀況'!F52</f>
        <v>0</v>
      </c>
      <c r="C51" s="277"/>
      <c r="D51" s="372" t="e">
        <f t="shared" si="16"/>
        <v>#DIV/0!</v>
      </c>
      <c r="E51" s="277"/>
      <c r="F51" s="272" t="e">
        <f t="shared" si="17"/>
        <v>#DIV/0!</v>
      </c>
      <c r="G51" s="276"/>
      <c r="H51" s="272" t="e">
        <f t="shared" si="18"/>
        <v>#DIV/0!</v>
      </c>
      <c r="I51" s="278"/>
      <c r="J51" s="272" t="e">
        <f t="shared" si="19"/>
        <v>#DIV/0!</v>
      </c>
      <c r="K51" s="410"/>
      <c r="L51" s="411">
        <f t="shared" si="15"/>
        <v>0</v>
      </c>
      <c r="M51" s="716"/>
      <c r="N51" s="716"/>
    </row>
    <row r="52" spans="1:14" ht="18.75">
      <c r="A52" s="275">
        <f t="shared" si="9"/>
        <v>45918</v>
      </c>
      <c r="B52" s="276">
        <f>'（１）收支狀況'!F53</f>
        <v>0</v>
      </c>
      <c r="C52" s="277"/>
      <c r="D52" s="372" t="e">
        <f t="shared" si="16"/>
        <v>#DIV/0!</v>
      </c>
      <c r="E52" s="277"/>
      <c r="F52" s="272" t="e">
        <f t="shared" si="17"/>
        <v>#DIV/0!</v>
      </c>
      <c r="G52" s="276"/>
      <c r="H52" s="272" t="e">
        <f t="shared" si="18"/>
        <v>#DIV/0!</v>
      </c>
      <c r="I52" s="278"/>
      <c r="J52" s="272" t="e">
        <f t="shared" si="19"/>
        <v>#DIV/0!</v>
      </c>
      <c r="K52" s="410"/>
      <c r="L52" s="411">
        <f t="shared" si="15"/>
        <v>0</v>
      </c>
      <c r="M52" s="716"/>
      <c r="N52" s="716"/>
    </row>
    <row r="53" spans="1:14" ht="18.75">
      <c r="A53" s="275">
        <f>A52+1</f>
        <v>45919</v>
      </c>
      <c r="B53" s="276">
        <f>'（１）收支狀況'!F54</f>
        <v>0</v>
      </c>
      <c r="C53" s="277"/>
      <c r="D53" s="372" t="e">
        <f t="shared" si="16"/>
        <v>#DIV/0!</v>
      </c>
      <c r="E53" s="277"/>
      <c r="F53" s="272" t="e">
        <f t="shared" si="17"/>
        <v>#DIV/0!</v>
      </c>
      <c r="G53" s="276"/>
      <c r="H53" s="272" t="e">
        <f t="shared" si="18"/>
        <v>#DIV/0!</v>
      </c>
      <c r="I53" s="278"/>
      <c r="J53" s="272" t="e">
        <f t="shared" si="19"/>
        <v>#DIV/0!</v>
      </c>
      <c r="K53" s="410"/>
      <c r="L53" s="411">
        <f t="shared" si="15"/>
        <v>0</v>
      </c>
      <c r="M53" s="716"/>
      <c r="N53" s="716"/>
    </row>
    <row r="54" spans="1:14" ht="18.75">
      <c r="A54" s="275">
        <f t="shared" si="9"/>
        <v>45920</v>
      </c>
      <c r="B54" s="276">
        <f>'（１）收支狀況'!F55</f>
        <v>0</v>
      </c>
      <c r="C54" s="277"/>
      <c r="D54" s="372" t="e">
        <f t="shared" si="16"/>
        <v>#DIV/0!</v>
      </c>
      <c r="E54" s="277"/>
      <c r="F54" s="272" t="e">
        <f t="shared" si="17"/>
        <v>#DIV/0!</v>
      </c>
      <c r="G54" s="276"/>
      <c r="H54" s="272" t="e">
        <f t="shared" si="18"/>
        <v>#DIV/0!</v>
      </c>
      <c r="I54" s="278"/>
      <c r="J54" s="272" t="e">
        <f t="shared" si="19"/>
        <v>#DIV/0!</v>
      </c>
      <c r="K54" s="410"/>
      <c r="L54" s="411">
        <f t="shared" si="15"/>
        <v>0</v>
      </c>
      <c r="M54" s="716"/>
      <c r="N54" s="716"/>
    </row>
    <row r="55" spans="1:14" ht="18.75">
      <c r="A55" s="275">
        <f t="shared" si="9"/>
        <v>45921</v>
      </c>
      <c r="B55" s="276">
        <f>'（１）收支狀況'!F56</f>
        <v>0</v>
      </c>
      <c r="C55" s="277"/>
      <c r="D55" s="372" t="e">
        <f t="shared" si="16"/>
        <v>#DIV/0!</v>
      </c>
      <c r="E55" s="277"/>
      <c r="F55" s="272" t="e">
        <f t="shared" si="17"/>
        <v>#DIV/0!</v>
      </c>
      <c r="G55" s="276"/>
      <c r="H55" s="272" t="e">
        <f t="shared" si="18"/>
        <v>#DIV/0!</v>
      </c>
      <c r="I55" s="278"/>
      <c r="J55" s="272" t="e">
        <f t="shared" si="19"/>
        <v>#DIV/0!</v>
      </c>
      <c r="K55" s="410"/>
      <c r="L55" s="411">
        <f t="shared" si="15"/>
        <v>0</v>
      </c>
      <c r="M55" s="716"/>
      <c r="N55" s="716"/>
    </row>
    <row r="56" spans="1:14" ht="18.75">
      <c r="A56" s="275">
        <f t="shared" si="9"/>
        <v>45922</v>
      </c>
      <c r="B56" s="276">
        <f>'（１）收支狀況'!F57</f>
        <v>0</v>
      </c>
      <c r="C56" s="277"/>
      <c r="D56" s="372" t="e">
        <f t="shared" ref="D56:D70" si="20">C56/B56</f>
        <v>#DIV/0!</v>
      </c>
      <c r="E56" s="277"/>
      <c r="F56" s="272" t="e">
        <f t="shared" ref="F56:F70" si="21">E56/B56</f>
        <v>#DIV/0!</v>
      </c>
      <c r="G56" s="276"/>
      <c r="H56" s="272" t="e">
        <f t="shared" ref="H56:H70" si="22">G56/C56</f>
        <v>#DIV/0!</v>
      </c>
      <c r="I56" s="278"/>
      <c r="J56" s="272" t="e">
        <f t="shared" ref="J56:J70" si="23">I56/E56</f>
        <v>#DIV/0!</v>
      </c>
      <c r="K56" s="410"/>
      <c r="L56" s="411">
        <f t="shared" si="15"/>
        <v>0</v>
      </c>
      <c r="M56" s="716"/>
      <c r="N56" s="716"/>
    </row>
    <row r="57" spans="1:14" ht="18.75">
      <c r="A57" s="275">
        <f t="shared" si="9"/>
        <v>45923</v>
      </c>
      <c r="B57" s="276">
        <f>'（１）收支狀況'!F58</f>
        <v>0</v>
      </c>
      <c r="C57" s="277"/>
      <c r="D57" s="372" t="e">
        <f t="shared" si="20"/>
        <v>#DIV/0!</v>
      </c>
      <c r="E57" s="277"/>
      <c r="F57" s="272" t="e">
        <f t="shared" si="21"/>
        <v>#DIV/0!</v>
      </c>
      <c r="G57" s="276"/>
      <c r="H57" s="272" t="e">
        <f t="shared" si="22"/>
        <v>#DIV/0!</v>
      </c>
      <c r="I57" s="278"/>
      <c r="J57" s="272" t="e">
        <f t="shared" si="23"/>
        <v>#DIV/0!</v>
      </c>
      <c r="K57" s="410"/>
      <c r="L57" s="411">
        <f t="shared" si="15"/>
        <v>0</v>
      </c>
      <c r="M57" s="716">
        <f>SUM(C57:C63)</f>
        <v>0</v>
      </c>
      <c r="N57" s="716">
        <f>SUM(E57:E63)</f>
        <v>0</v>
      </c>
    </row>
    <row r="58" spans="1:14" ht="18.75">
      <c r="A58" s="275">
        <f t="shared" si="9"/>
        <v>45924</v>
      </c>
      <c r="B58" s="276">
        <f>'（１）收支狀況'!F59</f>
        <v>0</v>
      </c>
      <c r="C58" s="277"/>
      <c r="D58" s="372" t="e">
        <f t="shared" si="20"/>
        <v>#DIV/0!</v>
      </c>
      <c r="E58" s="277"/>
      <c r="F58" s="272" t="e">
        <f t="shared" si="21"/>
        <v>#DIV/0!</v>
      </c>
      <c r="G58" s="276"/>
      <c r="H58" s="272" t="e">
        <f t="shared" si="22"/>
        <v>#DIV/0!</v>
      </c>
      <c r="I58" s="278"/>
      <c r="J58" s="272" t="e">
        <f t="shared" si="23"/>
        <v>#DIV/0!</v>
      </c>
      <c r="K58" s="410"/>
      <c r="L58" s="411">
        <f t="shared" si="15"/>
        <v>0</v>
      </c>
      <c r="M58" s="716"/>
      <c r="N58" s="716"/>
    </row>
    <row r="59" spans="1:14" ht="18.75">
      <c r="A59" s="275">
        <f t="shared" si="9"/>
        <v>45925</v>
      </c>
      <c r="B59" s="276">
        <f>'（１）收支狀況'!F60</f>
        <v>0</v>
      </c>
      <c r="C59" s="277"/>
      <c r="D59" s="372" t="e">
        <f t="shared" si="20"/>
        <v>#DIV/0!</v>
      </c>
      <c r="E59" s="277"/>
      <c r="F59" s="272" t="e">
        <f t="shared" si="21"/>
        <v>#DIV/0!</v>
      </c>
      <c r="G59" s="276"/>
      <c r="H59" s="272" t="e">
        <f t="shared" si="22"/>
        <v>#DIV/0!</v>
      </c>
      <c r="I59" s="278"/>
      <c r="J59" s="272" t="e">
        <f t="shared" si="23"/>
        <v>#DIV/0!</v>
      </c>
      <c r="K59" s="410"/>
      <c r="L59" s="411">
        <f t="shared" si="15"/>
        <v>0</v>
      </c>
      <c r="M59" s="716"/>
      <c r="N59" s="716"/>
    </row>
    <row r="60" spans="1:14" ht="18.75">
      <c r="A60" s="275">
        <f t="shared" si="9"/>
        <v>45926</v>
      </c>
      <c r="B60" s="276">
        <f>'（１）收支狀況'!F61</f>
        <v>0</v>
      </c>
      <c r="C60" s="277"/>
      <c r="D60" s="372" t="e">
        <f t="shared" si="20"/>
        <v>#DIV/0!</v>
      </c>
      <c r="E60" s="277"/>
      <c r="F60" s="272" t="e">
        <f t="shared" si="21"/>
        <v>#DIV/0!</v>
      </c>
      <c r="G60" s="276"/>
      <c r="H60" s="272" t="e">
        <f t="shared" si="22"/>
        <v>#DIV/0!</v>
      </c>
      <c r="I60" s="278"/>
      <c r="J60" s="272" t="e">
        <f t="shared" si="23"/>
        <v>#DIV/0!</v>
      </c>
      <c r="K60" s="410"/>
      <c r="L60" s="411">
        <f t="shared" si="15"/>
        <v>0</v>
      </c>
      <c r="M60" s="716"/>
      <c r="N60" s="716"/>
    </row>
    <row r="61" spans="1:14" ht="18.75">
      <c r="A61" s="275">
        <f t="shared" si="9"/>
        <v>45927</v>
      </c>
      <c r="B61" s="276">
        <f>'（１）收支狀況'!F62</f>
        <v>0</v>
      </c>
      <c r="C61" s="277"/>
      <c r="D61" s="372" t="e">
        <f t="shared" si="20"/>
        <v>#DIV/0!</v>
      </c>
      <c r="E61" s="277"/>
      <c r="F61" s="272" t="e">
        <f t="shared" si="21"/>
        <v>#DIV/0!</v>
      </c>
      <c r="G61" s="276"/>
      <c r="H61" s="272" t="e">
        <f t="shared" si="22"/>
        <v>#DIV/0!</v>
      </c>
      <c r="I61" s="278"/>
      <c r="J61" s="272" t="e">
        <f t="shared" si="23"/>
        <v>#DIV/0!</v>
      </c>
      <c r="K61" s="410"/>
      <c r="L61" s="411">
        <f t="shared" si="15"/>
        <v>0</v>
      </c>
      <c r="M61" s="716"/>
      <c r="N61" s="716"/>
    </row>
    <row r="62" spans="1:14" ht="18.75">
      <c r="A62" s="275">
        <f t="shared" si="9"/>
        <v>45928</v>
      </c>
      <c r="B62" s="276">
        <f>'（１）收支狀況'!F63</f>
        <v>0</v>
      </c>
      <c r="C62" s="277"/>
      <c r="D62" s="372" t="e">
        <f t="shared" si="20"/>
        <v>#DIV/0!</v>
      </c>
      <c r="E62" s="277"/>
      <c r="F62" s="272" t="e">
        <f t="shared" si="21"/>
        <v>#DIV/0!</v>
      </c>
      <c r="G62" s="276"/>
      <c r="H62" s="272" t="e">
        <f t="shared" si="22"/>
        <v>#DIV/0!</v>
      </c>
      <c r="I62" s="278"/>
      <c r="J62" s="272" t="e">
        <f t="shared" si="23"/>
        <v>#DIV/0!</v>
      </c>
      <c r="K62" s="410"/>
      <c r="L62" s="411">
        <f t="shared" si="15"/>
        <v>0</v>
      </c>
      <c r="M62" s="716"/>
      <c r="N62" s="716"/>
    </row>
    <row r="63" spans="1:14" ht="18.75">
      <c r="A63" s="275">
        <f>A62+1</f>
        <v>45929</v>
      </c>
      <c r="B63" s="276">
        <f>'（１）收支狀況'!F64</f>
        <v>0</v>
      </c>
      <c r="C63" s="277"/>
      <c r="D63" s="372" t="e">
        <f t="shared" si="20"/>
        <v>#DIV/0!</v>
      </c>
      <c r="E63" s="277"/>
      <c r="F63" s="272" t="e">
        <f t="shared" si="21"/>
        <v>#DIV/0!</v>
      </c>
      <c r="G63" s="276"/>
      <c r="H63" s="272" t="e">
        <f t="shared" si="22"/>
        <v>#DIV/0!</v>
      </c>
      <c r="I63" s="278"/>
      <c r="J63" s="272" t="e">
        <f t="shared" si="23"/>
        <v>#DIV/0!</v>
      </c>
      <c r="K63" s="410"/>
      <c r="L63" s="411">
        <f t="shared" si="15"/>
        <v>0</v>
      </c>
      <c r="M63" s="716"/>
      <c r="N63" s="716"/>
    </row>
    <row r="64" spans="1:14" ht="18.75">
      <c r="A64" s="275">
        <f t="shared" si="9"/>
        <v>45930</v>
      </c>
      <c r="B64" s="276">
        <f>'（１）收支狀況'!F65</f>
        <v>0</v>
      </c>
      <c r="C64" s="277"/>
      <c r="D64" s="372" t="e">
        <f t="shared" si="20"/>
        <v>#DIV/0!</v>
      </c>
      <c r="E64" s="277"/>
      <c r="F64" s="272" t="e">
        <f t="shared" si="21"/>
        <v>#DIV/0!</v>
      </c>
      <c r="G64" s="276"/>
      <c r="H64" s="272" t="e">
        <f t="shared" si="22"/>
        <v>#DIV/0!</v>
      </c>
      <c r="I64" s="278"/>
      <c r="J64" s="272" t="e">
        <f t="shared" si="23"/>
        <v>#DIV/0!</v>
      </c>
      <c r="K64" s="410"/>
      <c r="L64" s="411">
        <f t="shared" si="15"/>
        <v>0</v>
      </c>
      <c r="M64" s="716">
        <f>SUM(C64:C70)</f>
        <v>0</v>
      </c>
      <c r="N64" s="716">
        <f>SUM(E64:E70)</f>
        <v>0</v>
      </c>
    </row>
    <row r="65" spans="1:14" ht="18.75">
      <c r="A65" s="275">
        <f t="shared" si="9"/>
        <v>45931</v>
      </c>
      <c r="B65" s="276">
        <f>'（１）收支狀況'!F66</f>
        <v>0</v>
      </c>
      <c r="C65" s="277"/>
      <c r="D65" s="372" t="e">
        <f t="shared" si="20"/>
        <v>#DIV/0!</v>
      </c>
      <c r="E65" s="277"/>
      <c r="F65" s="272" t="e">
        <f t="shared" si="21"/>
        <v>#DIV/0!</v>
      </c>
      <c r="G65" s="276"/>
      <c r="H65" s="272" t="e">
        <f t="shared" si="22"/>
        <v>#DIV/0!</v>
      </c>
      <c r="I65" s="278"/>
      <c r="J65" s="272" t="e">
        <f t="shared" si="23"/>
        <v>#DIV/0!</v>
      </c>
      <c r="K65" s="410"/>
      <c r="L65" s="411"/>
      <c r="M65" s="716"/>
      <c r="N65" s="716"/>
    </row>
    <row r="66" spans="1:14" ht="18.75">
      <c r="A66" s="275">
        <f t="shared" si="9"/>
        <v>45932</v>
      </c>
      <c r="B66" s="276">
        <f>'（１）收支狀況'!F67</f>
        <v>0</v>
      </c>
      <c r="C66" s="277"/>
      <c r="D66" s="372" t="e">
        <f t="shared" si="20"/>
        <v>#DIV/0!</v>
      </c>
      <c r="E66" s="277"/>
      <c r="F66" s="272" t="e">
        <f t="shared" si="21"/>
        <v>#DIV/0!</v>
      </c>
      <c r="G66" s="276"/>
      <c r="H66" s="272" t="e">
        <f t="shared" si="22"/>
        <v>#DIV/0!</v>
      </c>
      <c r="I66" s="278"/>
      <c r="J66" s="272" t="e">
        <f t="shared" si="23"/>
        <v>#DIV/0!</v>
      </c>
      <c r="M66" s="716"/>
      <c r="N66" s="716"/>
    </row>
    <row r="67" spans="1:14" ht="18.75">
      <c r="A67" s="275">
        <f t="shared" si="9"/>
        <v>45933</v>
      </c>
      <c r="B67" s="276">
        <f>'（１）收支狀況'!F68</f>
        <v>0</v>
      </c>
      <c r="C67" s="277"/>
      <c r="D67" s="372" t="e">
        <f t="shared" si="20"/>
        <v>#DIV/0!</v>
      </c>
      <c r="E67" s="277"/>
      <c r="F67" s="272" t="e">
        <f t="shared" si="21"/>
        <v>#DIV/0!</v>
      </c>
      <c r="G67" s="276"/>
      <c r="H67" s="272" t="e">
        <f t="shared" si="22"/>
        <v>#DIV/0!</v>
      </c>
      <c r="I67" s="278"/>
      <c r="J67" s="272" t="e">
        <f t="shared" si="23"/>
        <v>#DIV/0!</v>
      </c>
      <c r="M67" s="716"/>
      <c r="N67" s="716"/>
    </row>
    <row r="68" spans="1:14" ht="18.75">
      <c r="A68" s="275">
        <f t="shared" si="9"/>
        <v>45934</v>
      </c>
      <c r="B68" s="276">
        <f>'（１）收支狀況'!F69</f>
        <v>0</v>
      </c>
      <c r="C68" s="277"/>
      <c r="D68" s="372" t="e">
        <f t="shared" si="20"/>
        <v>#DIV/0!</v>
      </c>
      <c r="E68" s="277"/>
      <c r="F68" s="272" t="e">
        <f t="shared" si="21"/>
        <v>#DIV/0!</v>
      </c>
      <c r="G68" s="276"/>
      <c r="H68" s="272" t="e">
        <f t="shared" si="22"/>
        <v>#DIV/0!</v>
      </c>
      <c r="I68" s="278"/>
      <c r="J68" s="272" t="e">
        <f t="shared" si="23"/>
        <v>#DIV/0!</v>
      </c>
      <c r="M68" s="716"/>
      <c r="N68" s="716"/>
    </row>
    <row r="69" spans="1:14" ht="18.75">
      <c r="A69" s="275">
        <f t="shared" si="9"/>
        <v>45935</v>
      </c>
      <c r="B69" s="276">
        <f>'（１）收支狀況'!F70</f>
        <v>0</v>
      </c>
      <c r="C69" s="277"/>
      <c r="D69" s="372" t="e">
        <f t="shared" si="20"/>
        <v>#DIV/0!</v>
      </c>
      <c r="E69" s="277"/>
      <c r="F69" s="272" t="e">
        <f t="shared" si="21"/>
        <v>#DIV/0!</v>
      </c>
      <c r="G69" s="276"/>
      <c r="H69" s="272" t="e">
        <f t="shared" si="22"/>
        <v>#DIV/0!</v>
      </c>
      <c r="I69" s="278"/>
      <c r="J69" s="272" t="e">
        <f t="shared" si="23"/>
        <v>#DIV/0!</v>
      </c>
      <c r="M69" s="716"/>
      <c r="N69" s="716"/>
    </row>
    <row r="70" spans="1:14" ht="18.75">
      <c r="B70" s="276">
        <f>'（１）收支狀況'!F71</f>
        <v>0</v>
      </c>
      <c r="C70" s="277"/>
      <c r="D70" s="372" t="e">
        <f t="shared" si="20"/>
        <v>#DIV/0!</v>
      </c>
      <c r="E70" s="277"/>
      <c r="F70" s="272" t="e">
        <f t="shared" si="21"/>
        <v>#DIV/0!</v>
      </c>
      <c r="G70" s="276"/>
      <c r="H70" s="272" t="e">
        <f t="shared" si="22"/>
        <v>#DIV/0!</v>
      </c>
      <c r="I70" s="278"/>
      <c r="J70" s="272" t="e">
        <f t="shared" si="23"/>
        <v>#DIV/0!</v>
      </c>
      <c r="M70" s="716"/>
      <c r="N70" s="716"/>
    </row>
  </sheetData>
  <mergeCells count="32">
    <mergeCell ref="K2:L2"/>
    <mergeCell ref="M57:M63"/>
    <mergeCell ref="N57:N63"/>
    <mergeCell ref="M64:M70"/>
    <mergeCell ref="N64:N70"/>
    <mergeCell ref="M36:M42"/>
    <mergeCell ref="N36:N42"/>
    <mergeCell ref="M43:M49"/>
    <mergeCell ref="N43:N49"/>
    <mergeCell ref="M50:M56"/>
    <mergeCell ref="N50:N56"/>
    <mergeCell ref="N8:N14"/>
    <mergeCell ref="M15:M21"/>
    <mergeCell ref="N15:N21"/>
    <mergeCell ref="M22:M28"/>
    <mergeCell ref="N22:N28"/>
    <mergeCell ref="M29:M35"/>
    <mergeCell ref="N29:N35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M8:M14"/>
  </mergeCells>
  <phoneticPr fontId="10" type="noConversion"/>
  <conditionalFormatting sqref="D4:D70">
    <cfRule type="cellIs" dxfId="2" priority="12" operator="greaterThan">
      <formula>0.0025</formula>
    </cfRule>
  </conditionalFormatting>
  <conditionalFormatting sqref="H4:J70">
    <cfRule type="cellIs" dxfId="1" priority="4" operator="greaterThan">
      <formula>0.16</formula>
    </cfRule>
  </conditionalFormatting>
  <conditionalFormatting sqref="L4:L65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I306"/>
  <sheetViews>
    <sheetView zoomScale="70" zoomScaleNormal="70" workbookViewId="0">
      <pane xSplit="4" ySplit="6" topLeftCell="E82" activePane="bottomRight" state="frozen"/>
      <selection pane="bottomRight" activeCell="U100" sqref="U100"/>
      <selection pane="bottomLeft" activeCell="K94" sqref="K94:L94"/>
      <selection pane="topRight" activeCell="K94" sqref="K94:L94"/>
    </sheetView>
  </sheetViews>
  <sheetFormatPr defaultColWidth="8.85546875" defaultRowHeight="16.5"/>
  <cols>
    <col min="1" max="1" width="8.85546875" style="152"/>
    <col min="2" max="2" width="12.42578125" style="152" customWidth="1"/>
    <col min="3" max="3" width="9.7109375" style="152" bestFit="1" customWidth="1"/>
    <col min="4" max="4" width="6.85546875" style="152" customWidth="1"/>
    <col min="5" max="5" width="27" style="152" customWidth="1"/>
    <col min="6" max="6" width="22.5703125" style="152" customWidth="1"/>
    <col min="7" max="7" width="14.140625" style="152" customWidth="1"/>
    <col min="8" max="8" width="14" style="152" customWidth="1"/>
    <col min="9" max="9" width="16.85546875" style="152" customWidth="1"/>
    <col min="10" max="12" width="14" style="152" customWidth="1"/>
    <col min="13" max="13" width="19.42578125" style="152" customWidth="1"/>
    <col min="14" max="17" width="14" style="152" customWidth="1"/>
    <col min="18" max="18" width="8.85546875" style="152"/>
    <col min="19" max="19" width="10.42578125" style="152" bestFit="1" customWidth="1"/>
    <col min="20" max="20" width="10.140625" style="152" customWidth="1"/>
    <col min="21" max="21" width="16.42578125" style="152" bestFit="1" customWidth="1"/>
    <col min="22" max="22" width="33.42578125" style="152" bestFit="1" customWidth="1"/>
    <col min="23" max="23" width="7.42578125" style="152" bestFit="1" customWidth="1"/>
    <col min="24" max="24" width="37.7109375" style="152" bestFit="1" customWidth="1"/>
    <col min="25" max="25" width="8.85546875" style="152"/>
    <col min="26" max="27" width="21.5703125" style="152" customWidth="1"/>
    <col min="28" max="33" width="14.42578125" style="152" customWidth="1"/>
    <col min="34" max="34" width="11.42578125" style="152" bestFit="1" customWidth="1"/>
    <col min="35" max="35" width="9.5703125" style="152" bestFit="1" customWidth="1"/>
    <col min="36" max="16384" width="8.85546875" style="152"/>
  </cols>
  <sheetData>
    <row r="2" spans="2:35" ht="41.1" customHeight="1">
      <c r="B2" s="732" t="s">
        <v>494</v>
      </c>
      <c r="C2" s="733"/>
      <c r="D2" s="733"/>
      <c r="E2" s="733"/>
      <c r="F2" s="733"/>
      <c r="G2" s="733"/>
      <c r="H2" s="733"/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3"/>
      <c r="W2" s="733"/>
      <c r="X2" s="733"/>
      <c r="Z2" s="153"/>
      <c r="AA2" s="157">
        <v>1</v>
      </c>
      <c r="AB2" s="157">
        <v>2</v>
      </c>
      <c r="AC2" s="157">
        <v>3</v>
      </c>
      <c r="AD2" s="157">
        <v>4</v>
      </c>
      <c r="AE2" s="157">
        <v>5</v>
      </c>
      <c r="AF2" s="157">
        <v>6</v>
      </c>
      <c r="AG2" s="157">
        <v>7</v>
      </c>
      <c r="AH2" s="157">
        <v>8</v>
      </c>
    </row>
    <row r="3" spans="2:35" ht="17.100000000000001" customHeight="1">
      <c r="B3" s="734" t="s">
        <v>77</v>
      </c>
      <c r="C3" s="735"/>
      <c r="D3" s="740" t="s">
        <v>495</v>
      </c>
      <c r="E3" s="741"/>
      <c r="F3" s="742"/>
      <c r="G3" s="740" t="s">
        <v>496</v>
      </c>
      <c r="H3" s="741"/>
      <c r="I3" s="741"/>
      <c r="J3" s="741"/>
      <c r="K3" s="741"/>
      <c r="L3" s="741"/>
      <c r="M3" s="741"/>
      <c r="N3" s="741"/>
      <c r="O3" s="741"/>
      <c r="P3" s="741"/>
      <c r="Q3" s="741"/>
      <c r="R3" s="741"/>
      <c r="S3" s="742"/>
      <c r="T3" s="743" t="s">
        <v>497</v>
      </c>
      <c r="U3" s="743" t="s">
        <v>498</v>
      </c>
      <c r="V3" s="743" t="s">
        <v>499</v>
      </c>
      <c r="W3" s="743" t="s">
        <v>500</v>
      </c>
      <c r="X3" s="746" t="s">
        <v>501</v>
      </c>
      <c r="Z3" s="731" t="s">
        <v>502</v>
      </c>
      <c r="AA3" s="731"/>
      <c r="AB3" s="731"/>
      <c r="AC3" s="731"/>
      <c r="AD3" s="731"/>
      <c r="AE3" s="731"/>
      <c r="AF3" s="731"/>
      <c r="AG3" s="731"/>
      <c r="AH3" s="731"/>
    </row>
    <row r="4" spans="2:35" ht="17.100000000000001" customHeight="1">
      <c r="B4" s="736"/>
      <c r="C4" s="737"/>
      <c r="D4" s="749" t="s">
        <v>503</v>
      </c>
      <c r="E4" s="740" t="s">
        <v>504</v>
      </c>
      <c r="F4" s="742"/>
      <c r="G4" s="740" t="s">
        <v>505</v>
      </c>
      <c r="H4" s="741"/>
      <c r="I4" s="741"/>
      <c r="J4" s="741"/>
      <c r="K4" s="741"/>
      <c r="L4" s="741"/>
      <c r="M4" s="741"/>
      <c r="N4" s="742"/>
      <c r="O4" s="740" t="s">
        <v>506</v>
      </c>
      <c r="P4" s="741"/>
      <c r="Q4" s="741"/>
      <c r="R4" s="741"/>
      <c r="S4" s="742"/>
      <c r="T4" s="744"/>
      <c r="U4" s="744"/>
      <c r="V4" s="744"/>
      <c r="W4" s="744"/>
      <c r="X4" s="747"/>
      <c r="Z4" s="731"/>
      <c r="AA4" s="731"/>
      <c r="AB4" s="731"/>
      <c r="AC4" s="731"/>
      <c r="AD4" s="731"/>
      <c r="AE4" s="731"/>
      <c r="AF4" s="731"/>
      <c r="AG4" s="731"/>
      <c r="AH4" s="731"/>
    </row>
    <row r="5" spans="2:35" ht="17.100000000000001" customHeight="1">
      <c r="B5" s="736"/>
      <c r="C5" s="737"/>
      <c r="D5" s="754"/>
      <c r="E5" s="749" t="s">
        <v>507</v>
      </c>
      <c r="F5" s="746" t="s">
        <v>508</v>
      </c>
      <c r="G5" s="751" t="s">
        <v>509</v>
      </c>
      <c r="H5" s="752"/>
      <c r="I5" s="752"/>
      <c r="J5" s="752"/>
      <c r="K5" s="752"/>
      <c r="L5" s="752"/>
      <c r="M5" s="752"/>
      <c r="N5" s="753"/>
      <c r="O5" s="751" t="s">
        <v>510</v>
      </c>
      <c r="P5" s="753"/>
      <c r="Q5" s="751" t="s">
        <v>511</v>
      </c>
      <c r="R5" s="752"/>
      <c r="S5" s="753"/>
      <c r="T5" s="744"/>
      <c r="U5" s="744"/>
      <c r="V5" s="744"/>
      <c r="W5" s="744"/>
      <c r="X5" s="747"/>
      <c r="Z5" s="731"/>
      <c r="AA5" s="731"/>
      <c r="AB5" s="731"/>
      <c r="AC5" s="731"/>
      <c r="AD5" s="731"/>
      <c r="AE5" s="731"/>
      <c r="AF5" s="731"/>
      <c r="AG5" s="731"/>
      <c r="AH5" s="731"/>
    </row>
    <row r="6" spans="2:35" ht="38.450000000000003" customHeight="1">
      <c r="B6" s="738"/>
      <c r="C6" s="739"/>
      <c r="D6" s="750"/>
      <c r="E6" s="750"/>
      <c r="F6" s="748"/>
      <c r="G6" s="163" t="s">
        <v>512</v>
      </c>
      <c r="H6" s="163" t="s">
        <v>513</v>
      </c>
      <c r="I6" s="163" t="s">
        <v>514</v>
      </c>
      <c r="J6" s="163" t="s">
        <v>515</v>
      </c>
      <c r="K6" s="163" t="s">
        <v>516</v>
      </c>
      <c r="L6" s="163" t="s">
        <v>517</v>
      </c>
      <c r="M6" s="163" t="s">
        <v>518</v>
      </c>
      <c r="N6" s="163" t="s">
        <v>519</v>
      </c>
      <c r="O6" s="164" t="s">
        <v>520</v>
      </c>
      <c r="P6" s="164" t="s">
        <v>521</v>
      </c>
      <c r="Q6" s="164" t="s">
        <v>520</v>
      </c>
      <c r="R6" s="164" t="s">
        <v>521</v>
      </c>
      <c r="S6" s="163" t="s">
        <v>522</v>
      </c>
      <c r="T6" s="745"/>
      <c r="U6" s="745"/>
      <c r="V6" s="745"/>
      <c r="W6" s="745"/>
      <c r="X6" s="748"/>
      <c r="Z6" s="183" t="s">
        <v>523</v>
      </c>
      <c r="AA6" s="183" t="s">
        <v>524</v>
      </c>
      <c r="AB6" s="175" t="s">
        <v>525</v>
      </c>
      <c r="AC6" s="175" t="s">
        <v>526</v>
      </c>
      <c r="AD6" s="175" t="s">
        <v>527</v>
      </c>
      <c r="AE6" s="175" t="s">
        <v>528</v>
      </c>
      <c r="AF6" s="175" t="s">
        <v>529</v>
      </c>
      <c r="AG6" s="175" t="s">
        <v>451</v>
      </c>
      <c r="AH6" s="175" t="s">
        <v>530</v>
      </c>
    </row>
    <row r="7" spans="2:35">
      <c r="B7" s="728">
        <v>45901</v>
      </c>
      <c r="C7" s="725" t="str">
        <f>CHOOSE(WEEKDAY(B7,2),"一","二","三","四","五","六","日")</f>
        <v>一</v>
      </c>
      <c r="D7" s="165">
        <v>1</v>
      </c>
      <c r="E7" s="154" t="s">
        <v>435</v>
      </c>
      <c r="F7" s="155">
        <v>818.17600000000004</v>
      </c>
      <c r="G7" s="154">
        <v>565.26</v>
      </c>
      <c r="H7" s="154">
        <v>562.76</v>
      </c>
      <c r="I7" s="167">
        <f t="shared" ref="I7:I16" si="0">H7/G7</f>
        <v>0.99557725648374196</v>
      </c>
      <c r="J7" s="154">
        <v>8.9</v>
      </c>
      <c r="K7" s="167">
        <f t="shared" ref="K7:K16" si="1">J7/G7</f>
        <v>1.5744966917878498E-2</v>
      </c>
      <c r="L7" s="155">
        <v>127.84</v>
      </c>
      <c r="M7" s="167">
        <f t="shared" ref="M7:M16" si="2">(H7+J7)/G7</f>
        <v>1.0113222234016204</v>
      </c>
      <c r="N7" s="155">
        <v>818.17599999999709</v>
      </c>
      <c r="O7" s="154">
        <v>6.4</v>
      </c>
      <c r="P7" s="156">
        <v>1.1322223401620495E-2</v>
      </c>
      <c r="Q7" s="374">
        <v>-2.3092638912203256E-14</v>
      </c>
      <c r="R7" s="156">
        <v>-4.0853127608893704E-17</v>
      </c>
      <c r="S7" s="155">
        <v>-2.9521629585360644E-12</v>
      </c>
      <c r="T7" s="154" t="s">
        <v>531</v>
      </c>
      <c r="U7" s="154" t="s">
        <v>432</v>
      </c>
      <c r="V7" s="154"/>
      <c r="W7" s="161">
        <v>1</v>
      </c>
      <c r="X7" s="154" t="s">
        <v>406</v>
      </c>
      <c r="Y7" s="157" t="s">
        <v>532</v>
      </c>
      <c r="Z7" s="181">
        <f>SUM(W17:W86)</f>
        <v>70</v>
      </c>
      <c r="AA7" s="180">
        <f>SUMIF($U$17:$U$86,TRIM(AA6),$W$17:$W$86)</f>
        <v>17</v>
      </c>
      <c r="AB7" s="180">
        <f>SUMIF($U$17:$U$86,TRIM(AB6),$W$17:$W$86)</f>
        <v>0</v>
      </c>
      <c r="AC7" s="180">
        <f t="shared" ref="AC7:AH7" si="3">SUMIF($U$17:$U$86,TRIM(AC6),$W$17:$W$86)</f>
        <v>16</v>
      </c>
      <c r="AD7" s="180">
        <f t="shared" si="3"/>
        <v>22</v>
      </c>
      <c r="AE7" s="180">
        <f t="shared" si="3"/>
        <v>8</v>
      </c>
      <c r="AF7" s="180">
        <f t="shared" si="3"/>
        <v>7</v>
      </c>
      <c r="AG7" s="180">
        <f t="shared" si="3"/>
        <v>0</v>
      </c>
      <c r="AH7" s="180">
        <f t="shared" si="3"/>
        <v>0</v>
      </c>
    </row>
    <row r="8" spans="2:35">
      <c r="B8" s="729"/>
      <c r="C8" s="726"/>
      <c r="D8" s="165">
        <v>2</v>
      </c>
      <c r="E8" s="154" t="s">
        <v>449</v>
      </c>
      <c r="F8" s="155">
        <v>664.35</v>
      </c>
      <c r="G8" s="154">
        <v>4217</v>
      </c>
      <c r="H8" s="154">
        <v>4260</v>
      </c>
      <c r="I8" s="167">
        <f t="shared" si="0"/>
        <v>1.0101968223855822</v>
      </c>
      <c r="J8" s="154">
        <v>0</v>
      </c>
      <c r="K8" s="167">
        <f t="shared" si="1"/>
        <v>0</v>
      </c>
      <c r="L8" s="155">
        <v>15.45</v>
      </c>
      <c r="M8" s="167">
        <f t="shared" si="2"/>
        <v>1.0101968223855822</v>
      </c>
      <c r="N8" s="155">
        <v>664.35</v>
      </c>
      <c r="O8" s="154">
        <v>43</v>
      </c>
      <c r="P8" s="156">
        <v>1.0196822385582168E-2</v>
      </c>
      <c r="Q8" s="374">
        <v>0</v>
      </c>
      <c r="R8" s="156">
        <v>0</v>
      </c>
      <c r="S8" s="155">
        <v>0</v>
      </c>
      <c r="T8" s="154" t="s">
        <v>531</v>
      </c>
      <c r="U8" s="154" t="s">
        <v>448</v>
      </c>
      <c r="V8" s="154" t="s">
        <v>533</v>
      </c>
      <c r="W8" s="161">
        <v>1</v>
      </c>
      <c r="X8" s="154" t="s">
        <v>180</v>
      </c>
      <c r="Y8" s="184" t="s">
        <v>534</v>
      </c>
      <c r="Z8" s="268"/>
      <c r="AA8" s="182">
        <f>SUMIF($U$17:$U$86,TRIM(AA6),$F$17:$F$86)</f>
        <v>5967.2545</v>
      </c>
      <c r="AB8" s="182">
        <f t="shared" ref="AB8:AH8" si="4">SUMIF($U$17:$U$86,TRIM(AB6),$F$17:$F$86)</f>
        <v>0</v>
      </c>
      <c r="AC8" s="182">
        <f t="shared" si="4"/>
        <v>6113.0399999999991</v>
      </c>
      <c r="AD8" s="182">
        <f t="shared" si="4"/>
        <v>6774.1388999999999</v>
      </c>
      <c r="AE8" s="182">
        <f t="shared" si="4"/>
        <v>2436.0839999999998</v>
      </c>
      <c r="AF8" s="182">
        <f t="shared" si="4"/>
        <v>5438.4</v>
      </c>
      <c r="AG8" s="182">
        <f t="shared" si="4"/>
        <v>0</v>
      </c>
      <c r="AH8" s="182">
        <f t="shared" si="4"/>
        <v>0</v>
      </c>
      <c r="AI8" s="245"/>
    </row>
    <row r="9" spans="2:35">
      <c r="B9" s="729"/>
      <c r="C9" s="726"/>
      <c r="D9" s="165">
        <v>3</v>
      </c>
      <c r="E9" s="154" t="s">
        <v>404</v>
      </c>
      <c r="F9" s="155">
        <v>624.6</v>
      </c>
      <c r="G9" s="154">
        <v>4488</v>
      </c>
      <c r="H9" s="154">
        <v>4548</v>
      </c>
      <c r="I9" s="167">
        <f t="shared" si="0"/>
        <v>1.0133689839572193</v>
      </c>
      <c r="J9" s="154">
        <v>0</v>
      </c>
      <c r="K9" s="167">
        <f t="shared" si="1"/>
        <v>0</v>
      </c>
      <c r="L9" s="155">
        <v>10.41</v>
      </c>
      <c r="M9" s="167">
        <f t="shared" si="2"/>
        <v>1.0133689839572193</v>
      </c>
      <c r="N9" s="155">
        <v>624.6</v>
      </c>
      <c r="O9" s="154">
        <v>60</v>
      </c>
      <c r="P9" s="156">
        <v>1.3368983957219251E-2</v>
      </c>
      <c r="Q9" s="374">
        <v>0</v>
      </c>
      <c r="R9" s="156">
        <v>0</v>
      </c>
      <c r="S9" s="155">
        <v>0</v>
      </c>
      <c r="T9" s="154" t="s">
        <v>531</v>
      </c>
      <c r="U9" s="154" t="s">
        <v>535</v>
      </c>
      <c r="V9" s="154"/>
      <c r="W9" s="161">
        <v>1</v>
      </c>
      <c r="X9" s="154" t="s">
        <v>270</v>
      </c>
      <c r="Z9" s="154"/>
      <c r="AA9" s="154"/>
      <c r="AB9" s="154"/>
      <c r="AC9" s="154"/>
      <c r="AD9" s="154"/>
      <c r="AE9" s="154"/>
      <c r="AF9" s="154"/>
      <c r="AG9" s="154"/>
      <c r="AH9" s="154"/>
    </row>
    <row r="10" spans="2:35">
      <c r="B10" s="729"/>
      <c r="C10" s="726"/>
      <c r="D10" s="165">
        <v>4</v>
      </c>
      <c r="E10" s="154" t="s">
        <v>390</v>
      </c>
      <c r="F10" s="155">
        <v>314.04149999999998</v>
      </c>
      <c r="G10" s="154">
        <v>54.81</v>
      </c>
      <c r="H10" s="154">
        <v>57.96</v>
      </c>
      <c r="I10" s="167">
        <f t="shared" si="0"/>
        <v>1.0574712643678161</v>
      </c>
      <c r="J10" s="154">
        <v>0</v>
      </c>
      <c r="K10" s="167">
        <f t="shared" si="1"/>
        <v>0</v>
      </c>
      <c r="L10" s="155">
        <v>183.65</v>
      </c>
      <c r="M10" s="167">
        <f t="shared" si="2"/>
        <v>1.0574712643678161</v>
      </c>
      <c r="N10" s="155">
        <v>578.49749999999972</v>
      </c>
      <c r="O10" s="154">
        <v>1.71</v>
      </c>
      <c r="P10" s="156">
        <v>3.1198686371100161E-2</v>
      </c>
      <c r="Q10" s="374">
        <v>1.4399999999999986</v>
      </c>
      <c r="R10" s="156">
        <v>2.6272577996715903E-2</v>
      </c>
      <c r="S10" s="155">
        <v>264.45599999999973</v>
      </c>
      <c r="T10" s="154" t="s">
        <v>531</v>
      </c>
      <c r="U10" s="154" t="s">
        <v>536</v>
      </c>
      <c r="V10" s="154"/>
      <c r="W10" s="161">
        <v>1</v>
      </c>
      <c r="X10" s="154" t="s">
        <v>274</v>
      </c>
      <c r="Y10" s="157" t="s">
        <v>537</v>
      </c>
      <c r="Z10" s="269">
        <f>SUM(W87:W156)</f>
        <v>69</v>
      </c>
      <c r="AA10" s="270">
        <f>SUMIF($U$87:$U$156,TRIM(AA6),$W$87:$W$156)</f>
        <v>16</v>
      </c>
      <c r="AB10" s="270">
        <f t="shared" ref="AB10:AH10" si="5">SUMIF($U$87:$U$156,TRIM(AB6),$W$87:$W$156)</f>
        <v>0</v>
      </c>
      <c r="AC10" s="270">
        <f t="shared" si="5"/>
        <v>11</v>
      </c>
      <c r="AD10" s="270">
        <f t="shared" si="5"/>
        <v>29</v>
      </c>
      <c r="AE10" s="270">
        <f t="shared" si="5"/>
        <v>5</v>
      </c>
      <c r="AF10" s="270">
        <f t="shared" si="5"/>
        <v>7</v>
      </c>
      <c r="AG10" s="270">
        <f t="shared" si="5"/>
        <v>1</v>
      </c>
      <c r="AH10" s="270">
        <f t="shared" si="5"/>
        <v>0</v>
      </c>
    </row>
    <row r="11" spans="2:35">
      <c r="B11" s="729"/>
      <c r="C11" s="726"/>
      <c r="D11" s="165">
        <v>5</v>
      </c>
      <c r="E11" s="154" t="s">
        <v>387</v>
      </c>
      <c r="F11" s="155">
        <v>306.38</v>
      </c>
      <c r="G11" s="154">
        <v>50.15</v>
      </c>
      <c r="H11" s="154">
        <v>53.69</v>
      </c>
      <c r="I11" s="167">
        <f t="shared" si="0"/>
        <v>1.0705882352941176</v>
      </c>
      <c r="J11" s="154">
        <v>0</v>
      </c>
      <c r="K11" s="167">
        <f t="shared" si="1"/>
        <v>0</v>
      </c>
      <c r="L11" s="155">
        <v>153.19</v>
      </c>
      <c r="M11" s="167">
        <f t="shared" si="2"/>
        <v>1.0705882352941176</v>
      </c>
      <c r="N11" s="155">
        <v>542.29259999999988</v>
      </c>
      <c r="O11" s="154">
        <v>2</v>
      </c>
      <c r="P11" s="156">
        <v>3.9880358923230309E-2</v>
      </c>
      <c r="Q11" s="374">
        <v>1.5399999999999991</v>
      </c>
      <c r="R11" s="156">
        <v>3.0707876370887323E-2</v>
      </c>
      <c r="S11" s="155">
        <v>235.91259999999986</v>
      </c>
      <c r="T11" s="154" t="s">
        <v>531</v>
      </c>
      <c r="U11" s="154" t="s">
        <v>536</v>
      </c>
      <c r="V11" s="154"/>
      <c r="W11" s="161">
        <v>1</v>
      </c>
      <c r="X11" s="154" t="s">
        <v>422</v>
      </c>
      <c r="Y11" s="184" t="s">
        <v>534</v>
      </c>
      <c r="Z11" s="180"/>
      <c r="AA11" s="182">
        <f>SUMIF($U$87:$U$156,TRIM(AA6),$F$87:$F$156)</f>
        <v>7394.098</v>
      </c>
      <c r="AB11" s="182">
        <f t="shared" ref="AB11:AH11" si="6">SUMIF($U$87:$U$156,TRIM(AB6),$F$87:$F$156)</f>
        <v>0</v>
      </c>
      <c r="AC11" s="182">
        <f t="shared" si="6"/>
        <v>5671.67</v>
      </c>
      <c r="AD11" s="182">
        <f t="shared" si="6"/>
        <v>11426.742999999999</v>
      </c>
      <c r="AE11" s="182">
        <f t="shared" si="6"/>
        <v>3004.7779000000005</v>
      </c>
      <c r="AF11" s="182">
        <f t="shared" si="6"/>
        <v>5376.5999999999995</v>
      </c>
      <c r="AG11" s="182">
        <f t="shared" si="6"/>
        <v>1965.12</v>
      </c>
      <c r="AH11" s="182">
        <f t="shared" si="6"/>
        <v>0</v>
      </c>
    </row>
    <row r="12" spans="2:35">
      <c r="B12" s="729"/>
      <c r="C12" s="726"/>
      <c r="D12" s="165">
        <v>6</v>
      </c>
      <c r="E12" s="154" t="s">
        <v>418</v>
      </c>
      <c r="F12" s="155">
        <v>287.39879999999999</v>
      </c>
      <c r="G12" s="154">
        <v>158.72</v>
      </c>
      <c r="H12" s="154">
        <v>158.01</v>
      </c>
      <c r="I12" s="167">
        <f t="shared" si="0"/>
        <v>0.99552671370967738</v>
      </c>
      <c r="J12" s="154">
        <v>3.05</v>
      </c>
      <c r="K12" s="167">
        <f t="shared" si="1"/>
        <v>1.9216229838709676E-2</v>
      </c>
      <c r="L12" s="155">
        <v>122.82</v>
      </c>
      <c r="M12" s="167">
        <f t="shared" si="2"/>
        <v>1.014742943548387</v>
      </c>
      <c r="N12" s="155">
        <v>287.39880000000039</v>
      </c>
      <c r="O12" s="154">
        <v>2.34</v>
      </c>
      <c r="P12" s="156">
        <v>1.4742943548387096E-2</v>
      </c>
      <c r="Q12" s="374">
        <v>3.5527136788005009E-15</v>
      </c>
      <c r="R12" s="156">
        <v>2.2383528722281384E-17</v>
      </c>
      <c r="S12" s="155">
        <v>4.363442940302775E-13</v>
      </c>
      <c r="T12" s="154" t="s">
        <v>531</v>
      </c>
      <c r="U12" s="154" t="s">
        <v>432</v>
      </c>
      <c r="V12" s="154"/>
      <c r="W12" s="161">
        <v>1</v>
      </c>
      <c r="X12" s="154" t="s">
        <v>417</v>
      </c>
      <c r="Y12" s="157"/>
      <c r="Z12" s="180"/>
      <c r="AA12" s="181"/>
      <c r="AB12" s="181"/>
      <c r="AC12" s="180"/>
      <c r="AD12" s="180"/>
      <c r="AE12" s="180"/>
      <c r="AF12" s="180"/>
      <c r="AG12" s="180"/>
      <c r="AH12" s="180"/>
    </row>
    <row r="13" spans="2:35">
      <c r="B13" s="729"/>
      <c r="C13" s="726"/>
      <c r="D13" s="165">
        <v>7</v>
      </c>
      <c r="E13" s="154" t="s">
        <v>441</v>
      </c>
      <c r="F13" s="155">
        <v>287.32339999999999</v>
      </c>
      <c r="G13" s="154">
        <v>376.59</v>
      </c>
      <c r="H13" s="154">
        <v>380.5</v>
      </c>
      <c r="I13" s="167">
        <f t="shared" si="0"/>
        <v>1.0103826442550254</v>
      </c>
      <c r="J13" s="154">
        <v>0</v>
      </c>
      <c r="K13" s="167">
        <f t="shared" si="1"/>
        <v>0</v>
      </c>
      <c r="L13" s="155">
        <v>157.87</v>
      </c>
      <c r="M13" s="167">
        <f t="shared" si="2"/>
        <v>1.0103826442550254</v>
      </c>
      <c r="N13" s="155">
        <v>617.27170000000399</v>
      </c>
      <c r="O13" s="154">
        <v>1.82</v>
      </c>
      <c r="P13" s="156">
        <v>4.8328420829018299E-3</v>
      </c>
      <c r="Q13" s="374">
        <v>2.0900000000000247</v>
      </c>
      <c r="R13" s="156">
        <v>5.5498021721235953E-3</v>
      </c>
      <c r="S13" s="155">
        <v>329.94830000000394</v>
      </c>
      <c r="T13" s="154" t="s">
        <v>531</v>
      </c>
      <c r="U13" s="154" t="s">
        <v>432</v>
      </c>
      <c r="V13" s="154"/>
      <c r="W13" s="161">
        <v>1</v>
      </c>
      <c r="X13" s="154" t="s">
        <v>406</v>
      </c>
      <c r="Y13" s="157" t="s">
        <v>538</v>
      </c>
      <c r="Z13" s="181">
        <f>SUM(W157:W226)</f>
        <v>0</v>
      </c>
      <c r="AA13" s="180">
        <f>SUMIF($U$157:$U$226,TRIM(AA6),$W$157:$W$226)</f>
        <v>0</v>
      </c>
      <c r="AB13" s="180">
        <f t="shared" ref="AB13:AH13" si="7">SUMIF($U$157:$U$226,TRIM(AB6),$W$157:$W$226)</f>
        <v>0</v>
      </c>
      <c r="AC13" s="180">
        <f t="shared" si="7"/>
        <v>0</v>
      </c>
      <c r="AD13" s="180">
        <f t="shared" si="7"/>
        <v>0</v>
      </c>
      <c r="AE13" s="180">
        <f t="shared" si="7"/>
        <v>0</v>
      </c>
      <c r="AF13" s="180">
        <f t="shared" si="7"/>
        <v>0</v>
      </c>
      <c r="AG13" s="180">
        <f t="shared" si="7"/>
        <v>0</v>
      </c>
      <c r="AH13" s="180">
        <f t="shared" si="7"/>
        <v>0</v>
      </c>
    </row>
    <row r="14" spans="2:35">
      <c r="B14" s="729"/>
      <c r="C14" s="726"/>
      <c r="D14" s="165">
        <v>8</v>
      </c>
      <c r="E14" s="154" t="s">
        <v>457</v>
      </c>
      <c r="F14" s="155">
        <v>261.0684</v>
      </c>
      <c r="G14" s="154">
        <v>104.44</v>
      </c>
      <c r="H14" s="154">
        <v>106.88</v>
      </c>
      <c r="I14" s="167">
        <f t="shared" si="0"/>
        <v>1.0233626962849482</v>
      </c>
      <c r="J14" s="154">
        <v>0</v>
      </c>
      <c r="K14" s="167">
        <f t="shared" si="1"/>
        <v>0</v>
      </c>
      <c r="L14" s="155">
        <v>189.18</v>
      </c>
      <c r="M14" s="167">
        <f t="shared" si="2"/>
        <v>1.0233626962849482</v>
      </c>
      <c r="N14" s="155">
        <v>461.5991999999996</v>
      </c>
      <c r="O14" s="154">
        <v>1.38</v>
      </c>
      <c r="P14" s="156">
        <v>1.3213328226733052E-2</v>
      </c>
      <c r="Q14" s="374">
        <v>1.0599999999999978</v>
      </c>
      <c r="R14" s="156">
        <v>1.0149368058215223E-2</v>
      </c>
      <c r="S14" s="155">
        <v>200.5307999999996</v>
      </c>
      <c r="T14" s="154" t="s">
        <v>531</v>
      </c>
      <c r="U14" s="154" t="s">
        <v>432</v>
      </c>
      <c r="V14" s="154"/>
      <c r="W14" s="161">
        <v>1</v>
      </c>
      <c r="X14" s="154" t="s">
        <v>281</v>
      </c>
      <c r="Y14" s="184" t="s">
        <v>534</v>
      </c>
      <c r="Z14" s="180"/>
      <c r="AA14" s="182">
        <f>SUMIF($U$157:$U$226,TRIM(AA6),$F$157:$F$226)</f>
        <v>0</v>
      </c>
      <c r="AB14" s="182">
        <f t="shared" ref="AB14:AH14" si="8">SUMIF($U$157:$U$226,TRIM(AB6),$F$157:$F$226)</f>
        <v>0</v>
      </c>
      <c r="AC14" s="182">
        <f t="shared" si="8"/>
        <v>0</v>
      </c>
      <c r="AD14" s="182">
        <f t="shared" si="8"/>
        <v>0</v>
      </c>
      <c r="AE14" s="182">
        <f t="shared" si="8"/>
        <v>0</v>
      </c>
      <c r="AF14" s="182">
        <f t="shared" si="8"/>
        <v>0</v>
      </c>
      <c r="AG14" s="182">
        <f t="shared" si="8"/>
        <v>0</v>
      </c>
      <c r="AH14" s="182">
        <f t="shared" si="8"/>
        <v>0</v>
      </c>
    </row>
    <row r="15" spans="2:35">
      <c r="B15" s="729"/>
      <c r="C15" s="726"/>
      <c r="D15" s="165">
        <v>9</v>
      </c>
      <c r="E15" s="154" t="s">
        <v>431</v>
      </c>
      <c r="F15" s="155">
        <v>242.98079999999999</v>
      </c>
      <c r="G15" s="154">
        <v>67.59</v>
      </c>
      <c r="H15" s="154">
        <v>67.11999999999999</v>
      </c>
      <c r="I15" s="167">
        <f t="shared" si="0"/>
        <v>0.99304630862553611</v>
      </c>
      <c r="J15" s="154">
        <v>2.7</v>
      </c>
      <c r="K15" s="167">
        <f t="shared" si="1"/>
        <v>3.9946737683089213E-2</v>
      </c>
      <c r="L15" s="155">
        <v>108.96</v>
      </c>
      <c r="M15" s="167">
        <f t="shared" si="2"/>
        <v>1.0329930463086254</v>
      </c>
      <c r="N15" s="155">
        <v>242.98079999999888</v>
      </c>
      <c r="O15" s="154">
        <v>2.23</v>
      </c>
      <c r="P15" s="156">
        <v>3.2993046308625533E-2</v>
      </c>
      <c r="Q15" s="374">
        <v>-1.021405182655144E-14</v>
      </c>
      <c r="R15" s="156">
        <v>-1.511177959247143E-16</v>
      </c>
      <c r="S15" s="155">
        <v>-1.1129230870210449E-12</v>
      </c>
      <c r="T15" s="154" t="s">
        <v>531</v>
      </c>
      <c r="U15" s="154" t="s">
        <v>432</v>
      </c>
      <c r="V15" s="154"/>
      <c r="W15" s="161">
        <v>1</v>
      </c>
      <c r="X15" s="154" t="s">
        <v>312</v>
      </c>
      <c r="Y15" s="157"/>
      <c r="Z15" s="180"/>
      <c r="AA15" s="181"/>
      <c r="AB15" s="181"/>
      <c r="AC15" s="180"/>
      <c r="AD15" s="180"/>
      <c r="AE15" s="180"/>
      <c r="AF15" s="180"/>
      <c r="AG15" s="180"/>
      <c r="AH15" s="180"/>
    </row>
    <row r="16" spans="2:35">
      <c r="B16" s="730"/>
      <c r="C16" s="727"/>
      <c r="D16" s="165">
        <v>10</v>
      </c>
      <c r="E16" s="154" t="s">
        <v>407</v>
      </c>
      <c r="F16" s="155">
        <v>239.7</v>
      </c>
      <c r="G16" s="154">
        <v>7974</v>
      </c>
      <c r="H16" s="154">
        <v>8256</v>
      </c>
      <c r="I16" s="167">
        <f t="shared" si="0"/>
        <v>1.0353649360421369</v>
      </c>
      <c r="J16" s="154">
        <v>0</v>
      </c>
      <c r="K16" s="167">
        <f t="shared" si="1"/>
        <v>0</v>
      </c>
      <c r="L16" s="155">
        <v>0.85</v>
      </c>
      <c r="M16" s="167">
        <f t="shared" si="2"/>
        <v>1.0353649360421369</v>
      </c>
      <c r="N16" s="155">
        <v>239.7</v>
      </c>
      <c r="O16" s="154">
        <v>282</v>
      </c>
      <c r="P16" s="156">
        <v>3.5364936042136946E-2</v>
      </c>
      <c r="Q16" s="374">
        <v>0</v>
      </c>
      <c r="R16" s="156">
        <v>0</v>
      </c>
      <c r="S16" s="155">
        <v>0</v>
      </c>
      <c r="T16" s="154" t="s">
        <v>531</v>
      </c>
      <c r="U16" s="154" t="s">
        <v>535</v>
      </c>
      <c r="V16" s="154"/>
      <c r="W16" s="161">
        <v>1</v>
      </c>
      <c r="X16" s="154" t="s">
        <v>310</v>
      </c>
      <c r="Y16" s="157" t="s">
        <v>539</v>
      </c>
      <c r="Z16" s="181">
        <f>SUM(W227:W296)</f>
        <v>0</v>
      </c>
      <c r="AA16" s="180">
        <f>SUMIF($U$227:$U$296,TRIM(AA6),$W$227:$W$296)</f>
        <v>0</v>
      </c>
      <c r="AB16" s="180">
        <f t="shared" ref="AB16:AH16" si="9">SUMIF($U$227:$U$296,TRIM(AB6),$W$227:$W$296)</f>
        <v>0</v>
      </c>
      <c r="AC16" s="180">
        <f t="shared" si="9"/>
        <v>0</v>
      </c>
      <c r="AD16" s="180">
        <f t="shared" si="9"/>
        <v>0</v>
      </c>
      <c r="AE16" s="180">
        <f t="shared" si="9"/>
        <v>0</v>
      </c>
      <c r="AF16" s="180">
        <f t="shared" si="9"/>
        <v>0</v>
      </c>
      <c r="AG16" s="180">
        <f t="shared" si="9"/>
        <v>0</v>
      </c>
      <c r="AH16" s="180">
        <f t="shared" si="9"/>
        <v>0</v>
      </c>
    </row>
    <row r="17" spans="2:34">
      <c r="B17" s="728">
        <f>B7+1</f>
        <v>45902</v>
      </c>
      <c r="C17" s="725" t="str">
        <f>CHOOSE(WEEKDAY(B17,2),"一","二","三","四","五","六","日")</f>
        <v>二</v>
      </c>
      <c r="D17" s="165">
        <v>1</v>
      </c>
      <c r="E17" s="154" t="s">
        <v>455</v>
      </c>
      <c r="F17" s="160">
        <v>861.91380000000004</v>
      </c>
      <c r="G17" s="161">
        <v>121.17</v>
      </c>
      <c r="H17" s="161">
        <v>126.72</v>
      </c>
      <c r="I17" s="166">
        <f t="shared" ref="I17:I71" si="10">H17/G17</f>
        <v>1.0458034166872987</v>
      </c>
      <c r="J17" s="161">
        <v>0</v>
      </c>
      <c r="K17" s="166">
        <f t="shared" ref="K17:K71" si="11">J17/G17</f>
        <v>0</v>
      </c>
      <c r="L17" s="160">
        <v>426.69</v>
      </c>
      <c r="M17" s="167">
        <f t="shared" ref="M17:M71" si="12">(H17+J17)/G17</f>
        <v>1.0458034166872987</v>
      </c>
      <c r="N17" s="160">
        <v>2368.1294999999986</v>
      </c>
      <c r="O17" s="161">
        <v>2.02</v>
      </c>
      <c r="P17" s="162">
        <v>1.667079310060246E-2</v>
      </c>
      <c r="Q17" s="374">
        <v>3.5299999999999971</v>
      </c>
      <c r="R17" s="162">
        <v>2.9132623586696355E-2</v>
      </c>
      <c r="S17" s="160">
        <v>1506.2156999999988</v>
      </c>
      <c r="T17" s="154" t="s">
        <v>531</v>
      </c>
      <c r="U17" s="161" t="s">
        <v>432</v>
      </c>
      <c r="V17" s="161"/>
      <c r="W17" s="161">
        <v>1</v>
      </c>
      <c r="X17" s="161" t="s">
        <v>454</v>
      </c>
      <c r="Y17" s="184" t="s">
        <v>534</v>
      </c>
      <c r="Z17" s="180"/>
      <c r="AA17" s="182">
        <f>SUMIF($U$227:$U$296,TRIM(AA6),$F$227:$F$296)</f>
        <v>0</v>
      </c>
      <c r="AB17" s="182">
        <f t="shared" ref="AB17:AH17" si="13">SUMIF($U$227:$U$296,TRIM(AB6),$F$227:$F$296)</f>
        <v>0</v>
      </c>
      <c r="AC17" s="182">
        <f t="shared" si="13"/>
        <v>0</v>
      </c>
      <c r="AD17" s="182">
        <f t="shared" si="13"/>
        <v>0</v>
      </c>
      <c r="AE17" s="182">
        <f t="shared" si="13"/>
        <v>0</v>
      </c>
      <c r="AF17" s="182">
        <f t="shared" si="13"/>
        <v>0</v>
      </c>
      <c r="AG17" s="182">
        <f t="shared" si="13"/>
        <v>0</v>
      </c>
      <c r="AH17" s="182">
        <f t="shared" si="13"/>
        <v>0</v>
      </c>
    </row>
    <row r="18" spans="2:34">
      <c r="B18" s="729"/>
      <c r="C18" s="726"/>
      <c r="D18" s="165">
        <v>2</v>
      </c>
      <c r="E18" s="154" t="s">
        <v>404</v>
      </c>
      <c r="F18" s="160">
        <v>811.98</v>
      </c>
      <c r="G18" s="161">
        <v>3918</v>
      </c>
      <c r="H18" s="161">
        <v>3996</v>
      </c>
      <c r="I18" s="166">
        <f t="shared" si="10"/>
        <v>1.0199081163859112</v>
      </c>
      <c r="J18" s="161">
        <v>0</v>
      </c>
      <c r="K18" s="166">
        <f t="shared" si="11"/>
        <v>0</v>
      </c>
      <c r="L18" s="160">
        <v>10.41</v>
      </c>
      <c r="M18" s="167">
        <f t="shared" si="12"/>
        <v>1.0199081163859112</v>
      </c>
      <c r="N18" s="160">
        <v>811.98</v>
      </c>
      <c r="O18" s="161">
        <v>78</v>
      </c>
      <c r="P18" s="162">
        <v>1.9908116385911178E-2</v>
      </c>
      <c r="Q18" s="374">
        <v>0</v>
      </c>
      <c r="R18" s="162">
        <v>0</v>
      </c>
      <c r="S18" s="160">
        <v>0</v>
      </c>
      <c r="T18" s="154" t="s">
        <v>531</v>
      </c>
      <c r="U18" s="161" t="s">
        <v>535</v>
      </c>
      <c r="V18" s="161"/>
      <c r="W18" s="161">
        <v>1</v>
      </c>
      <c r="X18" s="161" t="s">
        <v>270</v>
      </c>
      <c r="Y18" s="157"/>
      <c r="Z18" s="180"/>
      <c r="AA18" s="181"/>
      <c r="AB18" s="181"/>
      <c r="AC18" s="180"/>
      <c r="AD18" s="180"/>
      <c r="AE18" s="180"/>
      <c r="AF18" s="180"/>
      <c r="AG18" s="180"/>
      <c r="AH18" s="180"/>
    </row>
    <row r="19" spans="2:34">
      <c r="B19" s="729"/>
      <c r="C19" s="726"/>
      <c r="D19" s="165">
        <v>3</v>
      </c>
      <c r="E19" s="154" t="s">
        <v>449</v>
      </c>
      <c r="F19" s="160">
        <v>618</v>
      </c>
      <c r="G19" s="161">
        <v>5108</v>
      </c>
      <c r="H19" s="161">
        <v>5148</v>
      </c>
      <c r="I19" s="166">
        <f t="shared" si="10"/>
        <v>1.0078308535630385</v>
      </c>
      <c r="J19" s="161">
        <v>0</v>
      </c>
      <c r="K19" s="166">
        <f t="shared" si="11"/>
        <v>0</v>
      </c>
      <c r="L19" s="160">
        <v>15.45</v>
      </c>
      <c r="M19" s="167">
        <f t="shared" si="12"/>
        <v>1.0078308535630385</v>
      </c>
      <c r="N19" s="160">
        <v>618</v>
      </c>
      <c r="O19" s="161">
        <v>40</v>
      </c>
      <c r="P19" s="162">
        <v>7.8308535630383716E-3</v>
      </c>
      <c r="Q19" s="374">
        <v>0</v>
      </c>
      <c r="R19" s="162">
        <v>0</v>
      </c>
      <c r="S19" s="160">
        <v>0</v>
      </c>
      <c r="T19" s="154" t="s">
        <v>531</v>
      </c>
      <c r="U19" s="161" t="s">
        <v>448</v>
      </c>
      <c r="V19" s="161" t="s">
        <v>533</v>
      </c>
      <c r="W19" s="161">
        <v>1</v>
      </c>
      <c r="X19" s="161" t="s">
        <v>180</v>
      </c>
      <c r="Y19" s="157" t="s">
        <v>540</v>
      </c>
      <c r="Z19" s="181">
        <f>SUM(W297:W346)</f>
        <v>0</v>
      </c>
      <c r="AA19" s="180">
        <f>SUMIF($U$297:$U$346,TRIM(AA6),$W$297:$W$346)</f>
        <v>0</v>
      </c>
      <c r="AB19" s="180">
        <f t="shared" ref="AB19:AH19" si="14">SUMIF($U$297:$U$346,TRIM(AB6),$W$297:$W$346)</f>
        <v>0</v>
      </c>
      <c r="AC19" s="180">
        <f t="shared" si="14"/>
        <v>0</v>
      </c>
      <c r="AD19" s="180">
        <f t="shared" si="14"/>
        <v>0</v>
      </c>
      <c r="AE19" s="180">
        <f t="shared" si="14"/>
        <v>0</v>
      </c>
      <c r="AF19" s="180">
        <f t="shared" si="14"/>
        <v>0</v>
      </c>
      <c r="AG19" s="180">
        <f t="shared" si="14"/>
        <v>0</v>
      </c>
      <c r="AH19" s="180">
        <f t="shared" si="14"/>
        <v>0</v>
      </c>
    </row>
    <row r="20" spans="2:34">
      <c r="B20" s="729"/>
      <c r="C20" s="726"/>
      <c r="D20" s="165">
        <v>4</v>
      </c>
      <c r="E20" s="154" t="s">
        <v>390</v>
      </c>
      <c r="F20" s="160">
        <v>420.55850000000004</v>
      </c>
      <c r="G20" s="161">
        <v>52.1</v>
      </c>
      <c r="H20" s="161">
        <v>55.44</v>
      </c>
      <c r="I20" s="166">
        <f t="shared" si="10"/>
        <v>1.0641074856046064</v>
      </c>
      <c r="J20" s="161">
        <v>0</v>
      </c>
      <c r="K20" s="166">
        <f t="shared" si="11"/>
        <v>0</v>
      </c>
      <c r="L20" s="160">
        <v>183.65</v>
      </c>
      <c r="M20" s="167">
        <f t="shared" si="12"/>
        <v>1.0641074856046064</v>
      </c>
      <c r="N20" s="160">
        <v>613.39099999999939</v>
      </c>
      <c r="O20" s="161">
        <v>2.29</v>
      </c>
      <c r="P20" s="162">
        <v>4.3953934740882918E-2</v>
      </c>
      <c r="Q20" s="374">
        <v>1.0499999999999963</v>
      </c>
      <c r="R20" s="162">
        <v>2.0153550863723536E-2</v>
      </c>
      <c r="S20" s="160">
        <v>192.83249999999933</v>
      </c>
      <c r="T20" s="154" t="s">
        <v>531</v>
      </c>
      <c r="U20" s="161" t="s">
        <v>536</v>
      </c>
      <c r="V20" s="161"/>
      <c r="W20" s="161">
        <v>1</v>
      </c>
      <c r="X20" s="161" t="s">
        <v>274</v>
      </c>
      <c r="Y20" s="184" t="s">
        <v>534</v>
      </c>
      <c r="Z20" s="180"/>
      <c r="AA20" s="182">
        <f>SUMIF($U$297:$U$346,TRIM(AA6),$F$297:$F$346)</f>
        <v>0</v>
      </c>
      <c r="AB20" s="182">
        <f t="shared" ref="AB20:AH20" si="15">SUMIF($U$297:$U$346,TRIM(AB6),$F$297:$F$346)</f>
        <v>0</v>
      </c>
      <c r="AC20" s="182">
        <f t="shared" si="15"/>
        <v>0</v>
      </c>
      <c r="AD20" s="182">
        <f t="shared" si="15"/>
        <v>0</v>
      </c>
      <c r="AE20" s="182">
        <f t="shared" si="15"/>
        <v>0</v>
      </c>
      <c r="AF20" s="182">
        <f t="shared" si="15"/>
        <v>0</v>
      </c>
      <c r="AG20" s="182">
        <f t="shared" si="15"/>
        <v>0</v>
      </c>
      <c r="AH20" s="182">
        <f t="shared" si="15"/>
        <v>0</v>
      </c>
    </row>
    <row r="21" spans="2:34">
      <c r="B21" s="729"/>
      <c r="C21" s="726"/>
      <c r="D21" s="165">
        <v>5</v>
      </c>
      <c r="E21" s="154" t="s">
        <v>387</v>
      </c>
      <c r="F21" s="160">
        <v>353.8689</v>
      </c>
      <c r="G21" s="161">
        <v>52.75</v>
      </c>
      <c r="H21" s="161">
        <v>56.18</v>
      </c>
      <c r="I21" s="166">
        <f t="shared" si="10"/>
        <v>1.0650236966824644</v>
      </c>
      <c r="J21" s="161">
        <v>0</v>
      </c>
      <c r="K21" s="166">
        <f t="shared" si="11"/>
        <v>0</v>
      </c>
      <c r="L21" s="160">
        <v>153.19</v>
      </c>
      <c r="M21" s="167">
        <f t="shared" si="12"/>
        <v>1.0650236966824644</v>
      </c>
      <c r="N21" s="160">
        <v>525.44169999999997</v>
      </c>
      <c r="O21" s="161">
        <v>2.31</v>
      </c>
      <c r="P21" s="162">
        <v>4.3791469194312795E-2</v>
      </c>
      <c r="Q21" s="374">
        <v>1.1199999999999997</v>
      </c>
      <c r="R21" s="162">
        <v>2.1232227488151654E-2</v>
      </c>
      <c r="S21" s="160">
        <v>171.57279999999994</v>
      </c>
      <c r="T21" s="154" t="s">
        <v>531</v>
      </c>
      <c r="U21" s="161" t="s">
        <v>536</v>
      </c>
      <c r="V21" s="161"/>
      <c r="W21" s="161">
        <v>1</v>
      </c>
      <c r="X21" s="161" t="s">
        <v>422</v>
      </c>
      <c r="Y21" s="157"/>
      <c r="Z21" s="180"/>
      <c r="AA21" s="181"/>
      <c r="AB21" s="181"/>
      <c r="AC21" s="180"/>
      <c r="AD21" s="180"/>
      <c r="AE21" s="180"/>
      <c r="AF21" s="180"/>
      <c r="AG21" s="180"/>
      <c r="AH21" s="180"/>
    </row>
    <row r="22" spans="2:34">
      <c r="B22" s="729"/>
      <c r="C22" s="726"/>
      <c r="D22" s="165">
        <v>6</v>
      </c>
      <c r="E22" s="154" t="s">
        <v>415</v>
      </c>
      <c r="F22" s="160">
        <v>332.93640000000005</v>
      </c>
      <c r="G22" s="161">
        <v>34.119999999999997</v>
      </c>
      <c r="H22" s="161">
        <v>36.020000000000003</v>
      </c>
      <c r="I22" s="166">
        <f t="shared" si="10"/>
        <v>1.0556858147713952</v>
      </c>
      <c r="J22" s="161">
        <v>0</v>
      </c>
      <c r="K22" s="166">
        <f t="shared" si="11"/>
        <v>0</v>
      </c>
      <c r="L22" s="160">
        <v>248.46</v>
      </c>
      <c r="M22" s="167">
        <f t="shared" si="12"/>
        <v>1.0556858147713952</v>
      </c>
      <c r="N22" s="160">
        <v>472.07400000000143</v>
      </c>
      <c r="O22" s="161">
        <v>1.34</v>
      </c>
      <c r="P22" s="162">
        <v>3.9273153575615477E-2</v>
      </c>
      <c r="Q22" s="374">
        <v>0.5600000000000056</v>
      </c>
      <c r="R22" s="162">
        <v>1.6412661195779766E-2</v>
      </c>
      <c r="S22" s="160">
        <v>139.13760000000138</v>
      </c>
      <c r="T22" s="154" t="s">
        <v>531</v>
      </c>
      <c r="U22" s="161" t="s">
        <v>536</v>
      </c>
      <c r="V22" s="161"/>
      <c r="W22" s="161">
        <v>1</v>
      </c>
      <c r="X22" s="161" t="s">
        <v>406</v>
      </c>
      <c r="Y22" s="157"/>
      <c r="Z22" s="158"/>
      <c r="AA22" s="158"/>
      <c r="AB22" s="158"/>
      <c r="AC22" s="158"/>
      <c r="AD22" s="158"/>
      <c r="AE22" s="158"/>
      <c r="AF22" s="158"/>
      <c r="AG22" s="158"/>
      <c r="AH22" s="158"/>
    </row>
    <row r="23" spans="2:34">
      <c r="B23" s="729"/>
      <c r="C23" s="726"/>
      <c r="D23" s="165">
        <v>7</v>
      </c>
      <c r="E23" s="154" t="s">
        <v>418</v>
      </c>
      <c r="F23" s="160">
        <v>295.99619999999999</v>
      </c>
      <c r="G23" s="161">
        <v>156.22</v>
      </c>
      <c r="H23" s="161">
        <v>155.39000000000001</v>
      </c>
      <c r="I23" s="166">
        <f t="shared" si="10"/>
        <v>0.99468697990014088</v>
      </c>
      <c r="J23" s="161">
        <v>3.24</v>
      </c>
      <c r="K23" s="166">
        <f t="shared" si="11"/>
        <v>2.0739982076558701E-2</v>
      </c>
      <c r="L23" s="160">
        <v>122.82</v>
      </c>
      <c r="M23" s="167">
        <f t="shared" si="12"/>
        <v>1.0154269619766998</v>
      </c>
      <c r="N23" s="160">
        <v>295.99620000000306</v>
      </c>
      <c r="O23" s="161">
        <v>2.41</v>
      </c>
      <c r="P23" s="162">
        <v>1.5426961976699528E-2</v>
      </c>
      <c r="Q23" s="374">
        <v>2.4868995751603507E-14</v>
      </c>
      <c r="R23" s="162">
        <v>1.5919213770070097E-16</v>
      </c>
      <c r="S23" s="160">
        <v>3.0544100582119427E-12</v>
      </c>
      <c r="T23" s="154" t="s">
        <v>531</v>
      </c>
      <c r="U23" s="161" t="s">
        <v>432</v>
      </c>
      <c r="V23" s="161"/>
      <c r="W23" s="161">
        <v>1</v>
      </c>
      <c r="X23" s="161" t="s">
        <v>417</v>
      </c>
      <c r="Y23" s="185" t="s">
        <v>541</v>
      </c>
      <c r="Z23" s="180">
        <f>SUM(W7:W9958)</f>
        <v>149</v>
      </c>
      <c r="AA23" s="181">
        <f t="shared" ref="AA23:AH23" si="16">SUMIF($U$7:$U$9958,TRIM(AA6),$W$7:$W$9958)</f>
        <v>35</v>
      </c>
      <c r="AB23" s="181">
        <f t="shared" si="16"/>
        <v>0</v>
      </c>
      <c r="AC23" s="180">
        <f t="shared" si="16"/>
        <v>29</v>
      </c>
      <c r="AD23" s="180">
        <f t="shared" si="16"/>
        <v>56</v>
      </c>
      <c r="AE23" s="180">
        <f t="shared" si="16"/>
        <v>13</v>
      </c>
      <c r="AF23" s="180">
        <f t="shared" si="16"/>
        <v>15</v>
      </c>
      <c r="AG23" s="180">
        <f t="shared" si="16"/>
        <v>1</v>
      </c>
      <c r="AH23" s="180">
        <f t="shared" si="16"/>
        <v>0</v>
      </c>
    </row>
    <row r="24" spans="2:34">
      <c r="B24" s="729"/>
      <c r="C24" s="726"/>
      <c r="D24" s="165">
        <v>8</v>
      </c>
      <c r="E24" s="154" t="s">
        <v>407</v>
      </c>
      <c r="F24" s="160">
        <v>292.39999999999998</v>
      </c>
      <c r="G24" s="161">
        <v>7356</v>
      </c>
      <c r="H24" s="161">
        <v>7220</v>
      </c>
      <c r="I24" s="166">
        <f t="shared" si="10"/>
        <v>0.98151169113648717</v>
      </c>
      <c r="J24" s="161">
        <v>480</v>
      </c>
      <c r="K24" s="166">
        <f t="shared" si="11"/>
        <v>6.5252854812398037E-2</v>
      </c>
      <c r="L24" s="160">
        <v>0.85</v>
      </c>
      <c r="M24" s="167">
        <f t="shared" si="12"/>
        <v>1.0467645459488852</v>
      </c>
      <c r="N24" s="160">
        <v>292.39999999999998</v>
      </c>
      <c r="O24" s="161">
        <v>344</v>
      </c>
      <c r="P24" s="162">
        <v>4.6764545948885267E-2</v>
      </c>
      <c r="Q24" s="374">
        <v>0</v>
      </c>
      <c r="R24" s="162">
        <v>0</v>
      </c>
      <c r="S24" s="160">
        <v>0</v>
      </c>
      <c r="T24" s="154" t="s">
        <v>531</v>
      </c>
      <c r="U24" s="161" t="s">
        <v>535</v>
      </c>
      <c r="V24" s="161"/>
      <c r="W24" s="161">
        <v>1</v>
      </c>
      <c r="X24" s="161" t="s">
        <v>310</v>
      </c>
      <c r="Y24" s="184" t="s">
        <v>534</v>
      </c>
      <c r="Z24" s="180"/>
      <c r="AA24" s="182">
        <f t="shared" ref="AA24:AH24" si="17">SUMIF($U$7:$U$9958,TRIM(AA6),$F$7:$F$9958)</f>
        <v>13981.774000000001</v>
      </c>
      <c r="AB24" s="182">
        <f t="shared" si="17"/>
        <v>0</v>
      </c>
      <c r="AC24" s="182">
        <f t="shared" si="17"/>
        <v>12649.010000000002</v>
      </c>
      <c r="AD24" s="182">
        <f t="shared" si="17"/>
        <v>20097.829300000005</v>
      </c>
      <c r="AE24" s="182">
        <f t="shared" si="17"/>
        <v>5440.861899999999</v>
      </c>
      <c r="AF24" s="182">
        <f t="shared" si="17"/>
        <v>11479.35</v>
      </c>
      <c r="AG24" s="182">
        <f t="shared" si="17"/>
        <v>1965.12</v>
      </c>
      <c r="AH24" s="182">
        <f t="shared" si="17"/>
        <v>0</v>
      </c>
    </row>
    <row r="25" spans="2:34">
      <c r="B25" s="729"/>
      <c r="C25" s="726"/>
      <c r="D25" s="165">
        <v>9</v>
      </c>
      <c r="E25" s="154" t="s">
        <v>433</v>
      </c>
      <c r="F25" s="160">
        <v>291.84019999999998</v>
      </c>
      <c r="G25" s="161">
        <v>116.21</v>
      </c>
      <c r="H25" s="161">
        <v>119.62</v>
      </c>
      <c r="I25" s="166">
        <f t="shared" si="10"/>
        <v>1.0293434299974185</v>
      </c>
      <c r="J25" s="161">
        <v>0</v>
      </c>
      <c r="K25" s="166">
        <f t="shared" si="11"/>
        <v>0</v>
      </c>
      <c r="L25" s="160">
        <v>141.66999999999999</v>
      </c>
      <c r="M25" s="167">
        <f t="shared" si="12"/>
        <v>1.0293434299974185</v>
      </c>
      <c r="N25" s="160">
        <v>483.09470000000147</v>
      </c>
      <c r="O25" s="161">
        <v>2.06</v>
      </c>
      <c r="P25" s="162">
        <v>1.7726529558557785E-2</v>
      </c>
      <c r="Q25" s="374">
        <v>1.3500000000000107</v>
      </c>
      <c r="R25" s="162">
        <v>1.1616900438860777E-2</v>
      </c>
      <c r="S25" s="160">
        <v>191.25450000000151</v>
      </c>
      <c r="T25" s="154" t="s">
        <v>531</v>
      </c>
      <c r="U25" s="161" t="s">
        <v>432</v>
      </c>
      <c r="V25" s="161"/>
      <c r="W25" s="161">
        <v>1</v>
      </c>
      <c r="X25" s="161" t="s">
        <v>250</v>
      </c>
    </row>
    <row r="26" spans="2:34">
      <c r="B26" s="730"/>
      <c r="C26" s="727"/>
      <c r="D26" s="165">
        <v>10</v>
      </c>
      <c r="E26" s="154" t="s">
        <v>398</v>
      </c>
      <c r="F26" s="160">
        <v>288.49649999999997</v>
      </c>
      <c r="G26" s="161">
        <v>18.07</v>
      </c>
      <c r="H26" s="161">
        <v>20.41</v>
      </c>
      <c r="I26" s="166">
        <f t="shared" si="10"/>
        <v>1.1294964028776979</v>
      </c>
      <c r="J26" s="161">
        <v>0</v>
      </c>
      <c r="K26" s="166">
        <f t="shared" si="11"/>
        <v>0</v>
      </c>
      <c r="L26" s="160">
        <v>140.72999999999999</v>
      </c>
      <c r="M26" s="167">
        <f t="shared" si="12"/>
        <v>1.1294964028776979</v>
      </c>
      <c r="N26" s="160">
        <v>329.30819999999994</v>
      </c>
      <c r="O26" s="161">
        <v>2.0499999999999998</v>
      </c>
      <c r="P26" s="162">
        <v>0.11344770337576092</v>
      </c>
      <c r="Q26" s="374">
        <v>0.29000000000000004</v>
      </c>
      <c r="R26" s="162">
        <v>1.6048699501936915E-2</v>
      </c>
      <c r="S26" s="160">
        <v>40.811700000000002</v>
      </c>
      <c r="T26" s="154" t="s">
        <v>531</v>
      </c>
      <c r="U26" s="161" t="s">
        <v>536</v>
      </c>
      <c r="V26" s="161"/>
      <c r="W26" s="161">
        <v>1</v>
      </c>
      <c r="X26" s="161" t="s">
        <v>183</v>
      </c>
    </row>
    <row r="27" spans="2:34">
      <c r="B27" s="728">
        <f>B17+1</f>
        <v>45903</v>
      </c>
      <c r="C27" s="725" t="str">
        <f t="shared" ref="C27" si="18">CHOOSE(WEEKDAY(B27,2),"一","二","三","四","五","六","日")</f>
        <v>三</v>
      </c>
      <c r="D27" s="165">
        <v>1</v>
      </c>
      <c r="E27" s="154" t="s">
        <v>449</v>
      </c>
      <c r="F27" s="155">
        <v>1266.8999999999999</v>
      </c>
      <c r="G27" s="154">
        <v>4645</v>
      </c>
      <c r="H27" s="154">
        <v>4727</v>
      </c>
      <c r="I27" s="166">
        <f t="shared" si="10"/>
        <v>1.0176533907427341</v>
      </c>
      <c r="J27" s="154">
        <v>0</v>
      </c>
      <c r="K27" s="166">
        <f t="shared" si="11"/>
        <v>0</v>
      </c>
      <c r="L27" s="155">
        <v>15.45</v>
      </c>
      <c r="M27" s="167">
        <f t="shared" si="12"/>
        <v>1.0176533907427341</v>
      </c>
      <c r="N27" s="155">
        <v>1266.8999999999999</v>
      </c>
      <c r="O27" s="154">
        <v>82</v>
      </c>
      <c r="P27" s="156">
        <v>1.7653390742734122E-2</v>
      </c>
      <c r="Q27" s="374">
        <v>0</v>
      </c>
      <c r="R27" s="156">
        <v>0</v>
      </c>
      <c r="S27" s="155">
        <v>0</v>
      </c>
      <c r="T27" s="154" t="s">
        <v>531</v>
      </c>
      <c r="U27" s="161" t="s">
        <v>448</v>
      </c>
      <c r="V27" s="154" t="s">
        <v>533</v>
      </c>
      <c r="W27" s="161">
        <v>1</v>
      </c>
      <c r="X27" s="154" t="s">
        <v>180</v>
      </c>
    </row>
    <row r="28" spans="2:34">
      <c r="B28" s="729"/>
      <c r="C28" s="726"/>
      <c r="D28" s="165">
        <v>2</v>
      </c>
      <c r="E28" s="154" t="s">
        <v>424</v>
      </c>
      <c r="F28" s="155">
        <v>502.32</v>
      </c>
      <c r="G28" s="154">
        <v>11156</v>
      </c>
      <c r="H28" s="154">
        <v>10868</v>
      </c>
      <c r="I28" s="166">
        <f t="shared" si="10"/>
        <v>0.97418429544639651</v>
      </c>
      <c r="J28" s="154">
        <v>600</v>
      </c>
      <c r="K28" s="166">
        <f t="shared" si="11"/>
        <v>5.3782717820007174E-2</v>
      </c>
      <c r="L28" s="155">
        <v>5.46</v>
      </c>
      <c r="M28" s="167">
        <f t="shared" si="12"/>
        <v>1.0279670132664038</v>
      </c>
      <c r="N28" s="155">
        <v>1703.52</v>
      </c>
      <c r="O28" s="154">
        <v>92</v>
      </c>
      <c r="P28" s="156">
        <v>8.2466833990677661E-3</v>
      </c>
      <c r="Q28" s="374">
        <v>220</v>
      </c>
      <c r="R28" s="156">
        <v>1.9720329867335962E-2</v>
      </c>
      <c r="S28" s="155">
        <v>1201.2</v>
      </c>
      <c r="T28" s="154" t="s">
        <v>531</v>
      </c>
      <c r="U28" s="161" t="s">
        <v>535</v>
      </c>
      <c r="V28" s="154" t="s">
        <v>542</v>
      </c>
      <c r="W28" s="161">
        <v>1</v>
      </c>
      <c r="X28" s="154" t="s">
        <v>268</v>
      </c>
    </row>
    <row r="29" spans="2:34">
      <c r="B29" s="729"/>
      <c r="C29" s="726"/>
      <c r="D29" s="165">
        <v>3</v>
      </c>
      <c r="E29" s="154" t="s">
        <v>415</v>
      </c>
      <c r="F29" s="155">
        <v>320.51340000000005</v>
      </c>
      <c r="G29" s="154">
        <v>32.869999999999997</v>
      </c>
      <c r="H29" s="154">
        <v>34.700000000000003</v>
      </c>
      <c r="I29" s="166">
        <f t="shared" si="10"/>
        <v>1.0556738667477945</v>
      </c>
      <c r="J29" s="154">
        <v>0</v>
      </c>
      <c r="K29" s="166">
        <f t="shared" si="11"/>
        <v>0</v>
      </c>
      <c r="L29" s="155">
        <v>248.46</v>
      </c>
      <c r="M29" s="167">
        <f t="shared" si="12"/>
        <v>1.0556738667477945</v>
      </c>
      <c r="N29" s="155">
        <v>454.68180000000137</v>
      </c>
      <c r="O29" s="154">
        <v>1.29</v>
      </c>
      <c r="P29" s="156">
        <v>3.9245512625494375E-2</v>
      </c>
      <c r="Q29" s="374">
        <v>0.54000000000000536</v>
      </c>
      <c r="R29" s="156">
        <v>1.6428354122300134E-2</v>
      </c>
      <c r="S29" s="155">
        <v>134.16840000000133</v>
      </c>
      <c r="T29" s="154" t="s">
        <v>531</v>
      </c>
      <c r="U29" s="161" t="s">
        <v>536</v>
      </c>
      <c r="V29" s="154"/>
      <c r="W29" s="161">
        <v>1</v>
      </c>
      <c r="X29" s="154" t="s">
        <v>406</v>
      </c>
    </row>
    <row r="30" spans="2:34">
      <c r="B30" s="729"/>
      <c r="C30" s="726"/>
      <c r="D30" s="165">
        <v>4</v>
      </c>
      <c r="E30" s="154" t="s">
        <v>431</v>
      </c>
      <c r="F30" s="155">
        <v>295.28159999999997</v>
      </c>
      <c r="G30" s="154">
        <v>63.67</v>
      </c>
      <c r="H30" s="154">
        <v>66.41</v>
      </c>
      <c r="I30" s="166">
        <f t="shared" si="10"/>
        <v>1.043034396104916</v>
      </c>
      <c r="J30" s="154">
        <v>0</v>
      </c>
      <c r="K30" s="166">
        <f t="shared" si="11"/>
        <v>0</v>
      </c>
      <c r="L30" s="155">
        <v>108.96</v>
      </c>
      <c r="M30" s="167">
        <f t="shared" si="12"/>
        <v>1.043034396104916</v>
      </c>
      <c r="N30" s="155">
        <v>298.5503999999994</v>
      </c>
      <c r="O30" s="154">
        <v>2.71</v>
      </c>
      <c r="P30" s="156">
        <v>4.2563216585519079E-2</v>
      </c>
      <c r="Q30" s="374">
        <v>2.999999999999492E-2</v>
      </c>
      <c r="R30" s="156">
        <v>4.711795193968104E-4</v>
      </c>
      <c r="S30" s="155">
        <v>3.2687999999994464</v>
      </c>
      <c r="T30" s="154" t="s">
        <v>531</v>
      </c>
      <c r="U30" s="161" t="s">
        <v>432</v>
      </c>
      <c r="V30" s="154"/>
      <c r="W30" s="161">
        <v>1</v>
      </c>
      <c r="X30" s="154" t="s">
        <v>312</v>
      </c>
    </row>
    <row r="31" spans="2:34">
      <c r="B31" s="729"/>
      <c r="C31" s="726"/>
      <c r="D31" s="165">
        <v>5</v>
      </c>
      <c r="E31" s="154" t="s">
        <v>390</v>
      </c>
      <c r="F31" s="155">
        <v>282.82100000000003</v>
      </c>
      <c r="G31" s="154">
        <v>51.35</v>
      </c>
      <c r="H31" s="154">
        <v>54.27</v>
      </c>
      <c r="I31" s="166">
        <f t="shared" si="10"/>
        <v>1.0568646543330087</v>
      </c>
      <c r="J31" s="154">
        <v>0</v>
      </c>
      <c r="K31" s="166">
        <f t="shared" si="11"/>
        <v>0</v>
      </c>
      <c r="L31" s="155">
        <v>183.65</v>
      </c>
      <c r="M31" s="167">
        <f t="shared" si="12"/>
        <v>1.0568646543330087</v>
      </c>
      <c r="N31" s="155">
        <v>536.25800000000038</v>
      </c>
      <c r="O31" s="154">
        <v>1.54</v>
      </c>
      <c r="P31" s="156">
        <v>2.9990262901655306E-2</v>
      </c>
      <c r="Q31" s="374">
        <v>1.3800000000000017</v>
      </c>
      <c r="R31" s="156">
        <v>2.6874391431353489E-2</v>
      </c>
      <c r="S31" s="155">
        <v>253.43700000000032</v>
      </c>
      <c r="T31" s="154" t="s">
        <v>531</v>
      </c>
      <c r="U31" s="161" t="s">
        <v>536</v>
      </c>
      <c r="V31" s="154"/>
      <c r="W31" s="161">
        <v>1</v>
      </c>
      <c r="X31" s="154" t="s">
        <v>274</v>
      </c>
    </row>
    <row r="32" spans="2:34">
      <c r="B32" s="729"/>
      <c r="C32" s="726"/>
      <c r="D32" s="165">
        <v>6</v>
      </c>
      <c r="E32" s="154" t="s">
        <v>433</v>
      </c>
      <c r="F32" s="155">
        <v>272.00639999999999</v>
      </c>
      <c r="G32" s="154">
        <v>108.17</v>
      </c>
      <c r="H32" s="154">
        <v>111.32</v>
      </c>
      <c r="I32" s="166">
        <f t="shared" si="10"/>
        <v>1.0291208283257833</v>
      </c>
      <c r="J32" s="154">
        <v>0</v>
      </c>
      <c r="K32" s="166">
        <f t="shared" si="11"/>
        <v>0</v>
      </c>
      <c r="L32" s="155">
        <v>141.66999999999999</v>
      </c>
      <c r="M32" s="167">
        <f t="shared" si="12"/>
        <v>1.0291208283257833</v>
      </c>
      <c r="N32" s="155">
        <v>446.26049999999873</v>
      </c>
      <c r="O32" s="154">
        <v>1.92</v>
      </c>
      <c r="P32" s="156">
        <v>1.7749838217620412E-2</v>
      </c>
      <c r="Q32" s="374">
        <v>1.2299999999999915</v>
      </c>
      <c r="R32" s="156">
        <v>1.1370990108162999E-2</v>
      </c>
      <c r="S32" s="155">
        <v>174.2540999999988</v>
      </c>
      <c r="T32" s="154" t="s">
        <v>531</v>
      </c>
      <c r="U32" s="161" t="s">
        <v>432</v>
      </c>
      <c r="V32" s="154"/>
      <c r="W32" s="161">
        <v>1</v>
      </c>
      <c r="X32" s="154" t="s">
        <v>250</v>
      </c>
    </row>
    <row r="33" spans="2:24">
      <c r="B33" s="729"/>
      <c r="C33" s="726"/>
      <c r="D33" s="165">
        <v>7</v>
      </c>
      <c r="E33" s="154" t="s">
        <v>543</v>
      </c>
      <c r="F33" s="155">
        <v>270.73860000000002</v>
      </c>
      <c r="G33" s="154">
        <v>33.01</v>
      </c>
      <c r="H33" s="154">
        <v>33.9</v>
      </c>
      <c r="I33" s="166">
        <f t="shared" si="10"/>
        <v>1.0269615268100576</v>
      </c>
      <c r="J33" s="154">
        <v>0</v>
      </c>
      <c r="K33" s="166">
        <f t="shared" si="11"/>
        <v>0</v>
      </c>
      <c r="L33" s="155">
        <v>530.86</v>
      </c>
      <c r="M33" s="167">
        <f t="shared" si="12"/>
        <v>1.0269615268100576</v>
      </c>
      <c r="N33" s="155">
        <v>472.46540000000033</v>
      </c>
      <c r="O33" s="154">
        <v>0.51</v>
      </c>
      <c r="P33" s="156">
        <v>1.5449863677673434E-2</v>
      </c>
      <c r="Q33" s="374">
        <v>0.38000000000000056</v>
      </c>
      <c r="R33" s="156">
        <v>1.1511663132384144E-2</v>
      </c>
      <c r="S33" s="155">
        <v>201.72680000000031</v>
      </c>
      <c r="T33" s="154" t="s">
        <v>531</v>
      </c>
      <c r="U33" s="161" t="s">
        <v>432</v>
      </c>
      <c r="V33" s="154"/>
      <c r="W33" s="161">
        <v>1</v>
      </c>
      <c r="X33" s="154" t="s">
        <v>259</v>
      </c>
    </row>
    <row r="34" spans="2:24">
      <c r="B34" s="729"/>
      <c r="C34" s="726"/>
      <c r="D34" s="165">
        <v>8</v>
      </c>
      <c r="E34" s="154" t="s">
        <v>446</v>
      </c>
      <c r="F34" s="155">
        <v>267.84000000000003</v>
      </c>
      <c r="G34" s="154">
        <v>130.88</v>
      </c>
      <c r="H34" s="154">
        <v>127.39</v>
      </c>
      <c r="I34" s="166">
        <f t="shared" si="10"/>
        <v>0.9733343520782396</v>
      </c>
      <c r="J34" s="154">
        <v>11.5</v>
      </c>
      <c r="K34" s="166">
        <f t="shared" si="11"/>
        <v>8.7866748166259168E-2</v>
      </c>
      <c r="L34" s="155">
        <v>96</v>
      </c>
      <c r="M34" s="167">
        <f t="shared" si="12"/>
        <v>1.0612011002444988</v>
      </c>
      <c r="N34" s="155">
        <v>768.95999999999913</v>
      </c>
      <c r="O34" s="154">
        <v>2.79</v>
      </c>
      <c r="P34" s="156">
        <v>2.131723716381418E-2</v>
      </c>
      <c r="Q34" s="374">
        <v>5.2199999999999909</v>
      </c>
      <c r="R34" s="156">
        <v>3.9883863080684527E-2</v>
      </c>
      <c r="S34" s="155">
        <v>501.1199999999991</v>
      </c>
      <c r="T34" s="154" t="s">
        <v>531</v>
      </c>
      <c r="U34" s="161" t="s">
        <v>443</v>
      </c>
      <c r="V34" s="161"/>
      <c r="W34" s="161">
        <v>1</v>
      </c>
      <c r="X34" s="154" t="s">
        <v>282</v>
      </c>
    </row>
    <row r="35" spans="2:24">
      <c r="B35" s="729"/>
      <c r="C35" s="726"/>
      <c r="D35" s="165">
        <v>9</v>
      </c>
      <c r="E35" s="154" t="s">
        <v>396</v>
      </c>
      <c r="F35" s="155">
        <v>262.21530000000001</v>
      </c>
      <c r="G35" s="154">
        <v>21.67</v>
      </c>
      <c r="H35" s="154">
        <v>22.78</v>
      </c>
      <c r="I35" s="166">
        <f t="shared" si="10"/>
        <v>1.0512228887863406</v>
      </c>
      <c r="J35" s="154">
        <v>0</v>
      </c>
      <c r="K35" s="166">
        <f t="shared" si="11"/>
        <v>0</v>
      </c>
      <c r="L35" s="155">
        <v>236.23</v>
      </c>
      <c r="M35" s="167">
        <f t="shared" si="12"/>
        <v>1.0512228887863406</v>
      </c>
      <c r="N35" s="155">
        <v>262.21529999999984</v>
      </c>
      <c r="O35" s="154">
        <v>1.1100000000000001</v>
      </c>
      <c r="P35" s="156">
        <v>5.1222888786340563E-2</v>
      </c>
      <c r="Q35" s="374">
        <v>0</v>
      </c>
      <c r="R35" s="156">
        <v>0</v>
      </c>
      <c r="S35" s="155">
        <v>0</v>
      </c>
      <c r="T35" s="154" t="s">
        <v>531</v>
      </c>
      <c r="U35" s="161" t="s">
        <v>536</v>
      </c>
      <c r="V35" s="154"/>
      <c r="W35" s="161">
        <v>1</v>
      </c>
      <c r="X35" s="154" t="s">
        <v>267</v>
      </c>
    </row>
    <row r="36" spans="2:24">
      <c r="B36" s="730"/>
      <c r="C36" s="727"/>
      <c r="D36" s="165">
        <v>10</v>
      </c>
      <c r="E36" s="154" t="s">
        <v>404</v>
      </c>
      <c r="F36" s="155">
        <v>260.25</v>
      </c>
      <c r="G36" s="154">
        <v>3825</v>
      </c>
      <c r="H36" s="154">
        <v>3850</v>
      </c>
      <c r="I36" s="166">
        <f t="shared" si="10"/>
        <v>1.0065359477124183</v>
      </c>
      <c r="J36" s="154">
        <v>0</v>
      </c>
      <c r="K36" s="166">
        <f t="shared" si="11"/>
        <v>0</v>
      </c>
      <c r="L36" s="155">
        <v>10.41</v>
      </c>
      <c r="M36" s="167">
        <f t="shared" si="12"/>
        <v>1.0065359477124183</v>
      </c>
      <c r="N36" s="155">
        <v>260.25</v>
      </c>
      <c r="O36" s="154">
        <v>25</v>
      </c>
      <c r="P36" s="156">
        <v>6.5359477124183009E-3</v>
      </c>
      <c r="Q36" s="374">
        <v>0</v>
      </c>
      <c r="R36" s="156">
        <v>0</v>
      </c>
      <c r="S36" s="155">
        <v>0</v>
      </c>
      <c r="T36" s="154" t="s">
        <v>531</v>
      </c>
      <c r="U36" s="161" t="s">
        <v>535</v>
      </c>
      <c r="V36" s="154"/>
      <c r="W36" s="161">
        <v>1</v>
      </c>
      <c r="X36" s="154" t="s">
        <v>270</v>
      </c>
    </row>
    <row r="37" spans="2:24">
      <c r="B37" s="728">
        <f t="shared" ref="B37" si="19">B27+1</f>
        <v>45904</v>
      </c>
      <c r="C37" s="725" t="str">
        <f t="shared" ref="C37" si="20">CHOOSE(WEEKDAY(B37,2),"一","二","三","四","五","六","日")</f>
        <v>四</v>
      </c>
      <c r="D37" s="165">
        <v>1</v>
      </c>
      <c r="E37" s="154" t="s">
        <v>449</v>
      </c>
      <c r="F37" s="155">
        <v>1081.5</v>
      </c>
      <c r="G37" s="154">
        <v>4391</v>
      </c>
      <c r="H37" s="154">
        <v>4461</v>
      </c>
      <c r="I37" s="166">
        <f t="shared" si="10"/>
        <v>1.0159416989296288</v>
      </c>
      <c r="J37" s="154">
        <v>0</v>
      </c>
      <c r="K37" s="166">
        <f t="shared" si="11"/>
        <v>0</v>
      </c>
      <c r="L37" s="155">
        <v>15.45</v>
      </c>
      <c r="M37" s="167">
        <f t="shared" si="12"/>
        <v>1.0159416989296288</v>
      </c>
      <c r="N37" s="155">
        <v>1081.5</v>
      </c>
      <c r="O37" s="154">
        <v>70</v>
      </c>
      <c r="P37" s="156">
        <v>1.5941698929628788E-2</v>
      </c>
      <c r="Q37" s="374">
        <v>0</v>
      </c>
      <c r="R37" s="156">
        <v>0</v>
      </c>
      <c r="S37" s="155">
        <v>0</v>
      </c>
      <c r="T37" s="154" t="s">
        <v>531</v>
      </c>
      <c r="U37" s="161" t="s">
        <v>448</v>
      </c>
      <c r="V37" s="154" t="s">
        <v>533</v>
      </c>
      <c r="W37" s="161">
        <v>1</v>
      </c>
      <c r="X37" s="154" t="s">
        <v>180</v>
      </c>
    </row>
    <row r="38" spans="2:24">
      <c r="B38" s="729"/>
      <c r="C38" s="726"/>
      <c r="D38" s="165">
        <v>2</v>
      </c>
      <c r="E38" s="154" t="s">
        <v>404</v>
      </c>
      <c r="F38" s="155">
        <v>655.83</v>
      </c>
      <c r="G38" s="154">
        <v>3615</v>
      </c>
      <c r="H38" s="154">
        <v>3588</v>
      </c>
      <c r="I38" s="166">
        <f t="shared" si="10"/>
        <v>0.99253112033195023</v>
      </c>
      <c r="J38" s="154">
        <v>90</v>
      </c>
      <c r="K38" s="166">
        <f t="shared" si="11"/>
        <v>2.4896265560165973E-2</v>
      </c>
      <c r="L38" s="155">
        <v>10.41</v>
      </c>
      <c r="M38" s="167">
        <f t="shared" si="12"/>
        <v>1.0174273858921161</v>
      </c>
      <c r="N38" s="155">
        <v>655.83</v>
      </c>
      <c r="O38" s="154">
        <v>63</v>
      </c>
      <c r="P38" s="156">
        <v>1.7427385892116183E-2</v>
      </c>
      <c r="Q38" s="374">
        <v>0</v>
      </c>
      <c r="R38" s="156">
        <v>0</v>
      </c>
      <c r="S38" s="155">
        <v>0</v>
      </c>
      <c r="T38" s="154" t="s">
        <v>531</v>
      </c>
      <c r="U38" s="161" t="s">
        <v>535</v>
      </c>
      <c r="V38" s="154"/>
      <c r="W38" s="161">
        <v>1</v>
      </c>
      <c r="X38" s="154" t="s">
        <v>270</v>
      </c>
    </row>
    <row r="39" spans="2:24">
      <c r="B39" s="729"/>
      <c r="C39" s="726"/>
      <c r="D39" s="165">
        <v>3</v>
      </c>
      <c r="E39" s="154" t="s">
        <v>415</v>
      </c>
      <c r="F39" s="155">
        <v>449.71260000000001</v>
      </c>
      <c r="G39" s="154">
        <v>31.22</v>
      </c>
      <c r="H39" s="154">
        <v>33.54</v>
      </c>
      <c r="I39" s="166">
        <f t="shared" si="10"/>
        <v>1.07431133888533</v>
      </c>
      <c r="J39" s="154">
        <v>0</v>
      </c>
      <c r="K39" s="166">
        <f t="shared" si="11"/>
        <v>0</v>
      </c>
      <c r="L39" s="155">
        <v>248.46</v>
      </c>
      <c r="M39" s="167">
        <f t="shared" si="12"/>
        <v>1.07431133888533</v>
      </c>
      <c r="N39" s="155">
        <v>576.42720000000008</v>
      </c>
      <c r="O39" s="154">
        <v>1.81</v>
      </c>
      <c r="P39" s="156">
        <v>5.7975656630365156E-2</v>
      </c>
      <c r="Q39" s="374">
        <v>0.51000000000000023</v>
      </c>
      <c r="R39" s="156">
        <v>1.6335682254964776E-2</v>
      </c>
      <c r="S39" s="155">
        <v>126.71460000000006</v>
      </c>
      <c r="T39" s="154" t="s">
        <v>531</v>
      </c>
      <c r="U39" s="161" t="s">
        <v>536</v>
      </c>
      <c r="V39" s="154"/>
      <c r="W39" s="161">
        <v>1</v>
      </c>
      <c r="X39" s="154" t="s">
        <v>406</v>
      </c>
    </row>
    <row r="40" spans="2:24">
      <c r="B40" s="729"/>
      <c r="C40" s="726"/>
      <c r="D40" s="165">
        <v>4</v>
      </c>
      <c r="E40" s="154" t="s">
        <v>444</v>
      </c>
      <c r="F40" s="155">
        <v>429.02130000000005</v>
      </c>
      <c r="G40" s="154">
        <v>634.34</v>
      </c>
      <c r="H40" s="154">
        <v>615.46</v>
      </c>
      <c r="I40" s="166">
        <f t="shared" si="10"/>
        <v>0.97023678153671533</v>
      </c>
      <c r="J40" s="154">
        <v>45.5</v>
      </c>
      <c r="K40" s="166">
        <f t="shared" si="11"/>
        <v>7.1728095343191342E-2</v>
      </c>
      <c r="L40" s="155">
        <v>147.43</v>
      </c>
      <c r="M40" s="167">
        <f t="shared" si="12"/>
        <v>1.0419648768799066</v>
      </c>
      <c r="N40" s="155">
        <v>3924.586600000001</v>
      </c>
      <c r="O40" s="154">
        <v>2.91</v>
      </c>
      <c r="P40" s="156">
        <v>4.587445218652458E-3</v>
      </c>
      <c r="Q40" s="374">
        <v>23.710000000000004</v>
      </c>
      <c r="R40" s="156">
        <v>3.7377431661254221E-2</v>
      </c>
      <c r="S40" s="155">
        <v>3495.5653000000007</v>
      </c>
      <c r="T40" s="154" t="s">
        <v>531</v>
      </c>
      <c r="U40" s="161" t="s">
        <v>443</v>
      </c>
      <c r="V40" s="154" t="s">
        <v>544</v>
      </c>
      <c r="W40" s="161">
        <v>1</v>
      </c>
      <c r="X40" s="154" t="s">
        <v>406</v>
      </c>
    </row>
    <row r="41" spans="2:24">
      <c r="B41" s="729"/>
      <c r="C41" s="726"/>
      <c r="D41" s="165">
        <v>5</v>
      </c>
      <c r="E41" s="154" t="s">
        <v>424</v>
      </c>
      <c r="F41" s="155">
        <v>322.14</v>
      </c>
      <c r="G41" s="154">
        <v>4826</v>
      </c>
      <c r="H41" s="154">
        <v>4885</v>
      </c>
      <c r="I41" s="166">
        <f t="shared" si="10"/>
        <v>1.0122254455035227</v>
      </c>
      <c r="J41" s="154">
        <v>0</v>
      </c>
      <c r="K41" s="166">
        <f t="shared" si="11"/>
        <v>0</v>
      </c>
      <c r="L41" s="155">
        <v>5.46</v>
      </c>
      <c r="M41" s="167">
        <f t="shared" si="12"/>
        <v>1.0122254455035227</v>
      </c>
      <c r="N41" s="155">
        <v>322.14</v>
      </c>
      <c r="O41" s="154">
        <v>59</v>
      </c>
      <c r="P41" s="156">
        <v>1.2225445503522586E-2</v>
      </c>
      <c r="Q41" s="374">
        <v>0</v>
      </c>
      <c r="R41" s="156">
        <v>0</v>
      </c>
      <c r="S41" s="155">
        <v>0</v>
      </c>
      <c r="T41" s="154" t="s">
        <v>531</v>
      </c>
      <c r="U41" s="161" t="s">
        <v>535</v>
      </c>
      <c r="V41" s="154" t="s">
        <v>542</v>
      </c>
      <c r="W41" s="161">
        <v>1</v>
      </c>
      <c r="X41" s="154" t="s">
        <v>268</v>
      </c>
    </row>
    <row r="42" spans="2:24">
      <c r="B42" s="729"/>
      <c r="C42" s="726"/>
      <c r="D42" s="165">
        <v>6</v>
      </c>
      <c r="E42" s="154" t="s">
        <v>545</v>
      </c>
      <c r="F42" s="155">
        <v>277.38480000000004</v>
      </c>
      <c r="G42" s="154">
        <v>28.74</v>
      </c>
      <c r="H42" s="154">
        <v>30.02</v>
      </c>
      <c r="I42" s="166">
        <f t="shared" si="10"/>
        <v>1.0445372303409881</v>
      </c>
      <c r="J42" s="154">
        <v>2.4</v>
      </c>
      <c r="K42" s="166">
        <f t="shared" si="11"/>
        <v>8.3507306889352817E-2</v>
      </c>
      <c r="L42" s="155">
        <v>208.56</v>
      </c>
      <c r="M42" s="167">
        <f t="shared" si="12"/>
        <v>1.1280445372303411</v>
      </c>
      <c r="N42" s="155">
        <v>767.50080000000071</v>
      </c>
      <c r="O42" s="154">
        <v>1.33</v>
      </c>
      <c r="P42" s="156">
        <v>4.6276965901183027E-2</v>
      </c>
      <c r="Q42" s="374">
        <v>2.3500000000000032</v>
      </c>
      <c r="R42" s="156">
        <v>8.1767571329158087E-2</v>
      </c>
      <c r="S42" s="155">
        <v>490.11600000000067</v>
      </c>
      <c r="T42" s="154" t="s">
        <v>531</v>
      </c>
      <c r="U42" s="154" t="s">
        <v>536</v>
      </c>
      <c r="V42" s="154"/>
      <c r="W42" s="161">
        <v>1</v>
      </c>
      <c r="X42" s="154" t="s">
        <v>285</v>
      </c>
    </row>
    <row r="43" spans="2:24">
      <c r="B43" s="729"/>
      <c r="C43" s="726"/>
      <c r="D43" s="165">
        <v>7</v>
      </c>
      <c r="E43" s="154" t="s">
        <v>396</v>
      </c>
      <c r="F43" s="155">
        <v>271.66449999999998</v>
      </c>
      <c r="G43" s="154">
        <v>19.75</v>
      </c>
      <c r="H43" s="154">
        <v>20.95</v>
      </c>
      <c r="I43" s="166">
        <f t="shared" si="10"/>
        <v>1.060759493670886</v>
      </c>
      <c r="J43" s="154">
        <v>0</v>
      </c>
      <c r="K43" s="166">
        <f t="shared" si="11"/>
        <v>0</v>
      </c>
      <c r="L43" s="155">
        <v>236.23</v>
      </c>
      <c r="M43" s="167">
        <f t="shared" si="12"/>
        <v>1.060759493670886</v>
      </c>
      <c r="N43" s="155">
        <v>283.47599999999983</v>
      </c>
      <c r="O43" s="154">
        <v>1.1499999999999999</v>
      </c>
      <c r="P43" s="156">
        <v>5.8227848101265821E-2</v>
      </c>
      <c r="Q43" s="374">
        <v>4.9999999999999378E-2</v>
      </c>
      <c r="R43" s="156">
        <v>2.5316455696202216E-3</v>
      </c>
      <c r="S43" s="155">
        <v>11.811499999999853</v>
      </c>
      <c r="T43" s="154" t="s">
        <v>531</v>
      </c>
      <c r="U43" s="161" t="s">
        <v>536</v>
      </c>
      <c r="V43" s="154"/>
      <c r="W43" s="161">
        <v>1</v>
      </c>
      <c r="X43" s="154" t="s">
        <v>267</v>
      </c>
    </row>
    <row r="44" spans="2:24">
      <c r="B44" s="729"/>
      <c r="C44" s="726"/>
      <c r="D44" s="165">
        <v>8</v>
      </c>
      <c r="E44" s="154" t="s">
        <v>457</v>
      </c>
      <c r="F44" s="155">
        <v>268.63560000000001</v>
      </c>
      <c r="G44" s="154">
        <v>87.38</v>
      </c>
      <c r="H44" s="154">
        <v>89.76</v>
      </c>
      <c r="I44" s="166">
        <f t="shared" si="10"/>
        <v>1.0272373540856032</v>
      </c>
      <c r="J44" s="154">
        <v>0</v>
      </c>
      <c r="K44" s="166">
        <f t="shared" si="11"/>
        <v>0</v>
      </c>
      <c r="L44" s="155">
        <v>189.18</v>
      </c>
      <c r="M44" s="167">
        <f t="shared" si="12"/>
        <v>1.0272373540856032</v>
      </c>
      <c r="N44" s="155">
        <v>450.24840000000182</v>
      </c>
      <c r="O44" s="154">
        <v>1.42</v>
      </c>
      <c r="P44" s="156">
        <v>1.625085831998169E-2</v>
      </c>
      <c r="Q44" s="374">
        <v>0.96000000000000973</v>
      </c>
      <c r="R44" s="156">
        <v>1.0986495765621536E-2</v>
      </c>
      <c r="S44" s="155">
        <v>181.61280000000184</v>
      </c>
      <c r="T44" s="154" t="s">
        <v>531</v>
      </c>
      <c r="U44" s="161" t="s">
        <v>432</v>
      </c>
      <c r="V44" s="154"/>
      <c r="W44" s="161">
        <v>1</v>
      </c>
      <c r="X44" s="154" t="s">
        <v>281</v>
      </c>
    </row>
    <row r="45" spans="2:24">
      <c r="B45" s="729"/>
      <c r="C45" s="726"/>
      <c r="D45" s="165">
        <v>9</v>
      </c>
      <c r="E45" s="154" t="s">
        <v>433</v>
      </c>
      <c r="F45" s="155">
        <v>264.92289999999997</v>
      </c>
      <c r="G45" s="154">
        <v>98.5</v>
      </c>
      <c r="H45" s="154">
        <v>101.47</v>
      </c>
      <c r="I45" s="166">
        <f t="shared" si="10"/>
        <v>1.0301522842639594</v>
      </c>
      <c r="J45" s="154">
        <v>0</v>
      </c>
      <c r="K45" s="166">
        <f t="shared" si="11"/>
        <v>0</v>
      </c>
      <c r="L45" s="155">
        <v>141.66999999999999</v>
      </c>
      <c r="M45" s="167">
        <f t="shared" si="12"/>
        <v>1.0301522842639594</v>
      </c>
      <c r="N45" s="155">
        <v>420.75989999999979</v>
      </c>
      <c r="O45" s="154">
        <v>1.87</v>
      </c>
      <c r="P45" s="156">
        <v>1.8984771573604061E-2</v>
      </c>
      <c r="Q45" s="374">
        <v>1.0999999999999988</v>
      </c>
      <c r="R45" s="156">
        <v>1.1167512690355317E-2</v>
      </c>
      <c r="S45" s="155">
        <v>155.83699999999982</v>
      </c>
      <c r="T45" s="154" t="s">
        <v>531</v>
      </c>
      <c r="U45" s="161" t="s">
        <v>432</v>
      </c>
      <c r="V45" s="154"/>
      <c r="W45" s="161">
        <v>1</v>
      </c>
      <c r="X45" s="154" t="s">
        <v>250</v>
      </c>
    </row>
    <row r="46" spans="2:24">
      <c r="B46" s="730"/>
      <c r="C46" s="727"/>
      <c r="D46" s="165">
        <v>10</v>
      </c>
      <c r="E46" s="154" t="s">
        <v>431</v>
      </c>
      <c r="F46" s="155">
        <v>262.59359999999998</v>
      </c>
      <c r="G46" s="154">
        <v>55.08</v>
      </c>
      <c r="H46" s="154">
        <v>54.52</v>
      </c>
      <c r="I46" s="166">
        <f t="shared" si="10"/>
        <v>0.98983297022512717</v>
      </c>
      <c r="J46" s="154">
        <v>4.2</v>
      </c>
      <c r="K46" s="166">
        <f t="shared" si="11"/>
        <v>7.6252723311546852E-2</v>
      </c>
      <c r="L46" s="155">
        <v>108.96</v>
      </c>
      <c r="M46" s="167">
        <f t="shared" si="12"/>
        <v>1.066085693536674</v>
      </c>
      <c r="N46" s="155">
        <v>396.61440000000078</v>
      </c>
      <c r="O46" s="154">
        <v>2.41</v>
      </c>
      <c r="P46" s="156">
        <v>4.3754538852578073E-2</v>
      </c>
      <c r="Q46" s="374">
        <v>1.2300000000000075</v>
      </c>
      <c r="R46" s="156">
        <v>2.2331154684095997E-2</v>
      </c>
      <c r="S46" s="155">
        <v>134.0208000000008</v>
      </c>
      <c r="T46" s="154" t="s">
        <v>531</v>
      </c>
      <c r="U46" s="161" t="s">
        <v>536</v>
      </c>
      <c r="V46" s="161"/>
      <c r="W46" s="161">
        <v>1</v>
      </c>
      <c r="X46" s="154" t="s">
        <v>312</v>
      </c>
    </row>
    <row r="47" spans="2:24">
      <c r="B47" s="728">
        <f t="shared" ref="B47" si="21">B37+1</f>
        <v>45905</v>
      </c>
      <c r="C47" s="725" t="str">
        <f t="shared" ref="C47" si="22">CHOOSE(WEEKDAY(B47,2),"一","二","三","四","五","六","日")</f>
        <v>五</v>
      </c>
      <c r="D47" s="165">
        <v>1</v>
      </c>
      <c r="E47" s="154" t="s">
        <v>424</v>
      </c>
      <c r="F47" s="155">
        <v>338.52</v>
      </c>
      <c r="G47" s="154">
        <v>2400</v>
      </c>
      <c r="H47" s="154">
        <v>2462</v>
      </c>
      <c r="I47" s="166">
        <f t="shared" si="10"/>
        <v>1.0258333333333334</v>
      </c>
      <c r="J47" s="154">
        <v>0</v>
      </c>
      <c r="K47" s="166">
        <f t="shared" si="11"/>
        <v>0</v>
      </c>
      <c r="L47" s="155">
        <v>5.46</v>
      </c>
      <c r="M47" s="167">
        <f t="shared" si="12"/>
        <v>1.0258333333333334</v>
      </c>
      <c r="N47" s="155">
        <v>338.52</v>
      </c>
      <c r="O47" s="154">
        <v>62</v>
      </c>
      <c r="P47" s="156">
        <v>2.5833333333333333E-2</v>
      </c>
      <c r="Q47" s="374">
        <v>0</v>
      </c>
      <c r="R47" s="156">
        <v>0</v>
      </c>
      <c r="S47" s="155">
        <v>0</v>
      </c>
      <c r="T47" s="154" t="s">
        <v>531</v>
      </c>
      <c r="U47" s="154" t="s">
        <v>535</v>
      </c>
      <c r="V47" s="154" t="s">
        <v>542</v>
      </c>
      <c r="W47" s="161">
        <v>1</v>
      </c>
      <c r="X47" s="154" t="s">
        <v>268</v>
      </c>
    </row>
    <row r="48" spans="2:24">
      <c r="B48" s="729"/>
      <c r="C48" s="726"/>
      <c r="D48" s="165">
        <v>2</v>
      </c>
      <c r="E48" s="154" t="s">
        <v>404</v>
      </c>
      <c r="F48" s="155">
        <v>333.12</v>
      </c>
      <c r="G48" s="154">
        <v>2997</v>
      </c>
      <c r="H48" s="154">
        <v>2967</v>
      </c>
      <c r="I48" s="166">
        <f t="shared" si="10"/>
        <v>0.98998998998998999</v>
      </c>
      <c r="J48" s="154">
        <v>62</v>
      </c>
      <c r="K48" s="166">
        <f t="shared" si="11"/>
        <v>2.0687354020687353E-2</v>
      </c>
      <c r="L48" s="155">
        <v>10.41</v>
      </c>
      <c r="M48" s="167">
        <f t="shared" si="12"/>
        <v>1.0106773440106773</v>
      </c>
      <c r="N48" s="155">
        <v>333.12</v>
      </c>
      <c r="O48" s="154">
        <v>32</v>
      </c>
      <c r="P48" s="156">
        <v>1.0677344010677344E-2</v>
      </c>
      <c r="Q48" s="374">
        <v>0</v>
      </c>
      <c r="R48" s="156">
        <v>0</v>
      </c>
      <c r="S48" s="155">
        <v>0</v>
      </c>
      <c r="T48" s="154" t="s">
        <v>531</v>
      </c>
      <c r="U48" s="154" t="s">
        <v>535</v>
      </c>
      <c r="V48" s="154"/>
      <c r="W48" s="161">
        <v>1</v>
      </c>
      <c r="X48" s="154" t="s">
        <v>270</v>
      </c>
    </row>
    <row r="49" spans="2:24">
      <c r="B49" s="729"/>
      <c r="C49" s="726"/>
      <c r="D49" s="165">
        <v>3</v>
      </c>
      <c r="E49" s="154" t="s">
        <v>449</v>
      </c>
      <c r="F49" s="155">
        <v>324.45</v>
      </c>
      <c r="G49" s="154">
        <v>3435</v>
      </c>
      <c r="H49" s="154">
        <v>3456</v>
      </c>
      <c r="I49" s="166">
        <f t="shared" si="10"/>
        <v>1.006113537117904</v>
      </c>
      <c r="J49" s="154">
        <v>0</v>
      </c>
      <c r="K49" s="166">
        <f t="shared" si="11"/>
        <v>0</v>
      </c>
      <c r="L49" s="155">
        <v>15.45</v>
      </c>
      <c r="M49" s="167">
        <f t="shared" si="12"/>
        <v>1.006113537117904</v>
      </c>
      <c r="N49" s="155">
        <v>324.45</v>
      </c>
      <c r="O49" s="154">
        <v>21</v>
      </c>
      <c r="P49" s="156">
        <v>6.1135371179039302E-3</v>
      </c>
      <c r="Q49" s="374">
        <v>0</v>
      </c>
      <c r="R49" s="156">
        <v>0</v>
      </c>
      <c r="S49" s="155">
        <v>0</v>
      </c>
      <c r="T49" s="154" t="s">
        <v>531</v>
      </c>
      <c r="U49" s="154" t="s">
        <v>448</v>
      </c>
      <c r="V49" s="154" t="s">
        <v>533</v>
      </c>
      <c r="W49" s="161">
        <v>1</v>
      </c>
      <c r="X49" s="154" t="s">
        <v>180</v>
      </c>
    </row>
    <row r="50" spans="2:24">
      <c r="B50" s="729"/>
      <c r="C50" s="726"/>
      <c r="D50" s="165">
        <v>4</v>
      </c>
      <c r="E50" s="154" t="s">
        <v>407</v>
      </c>
      <c r="F50" s="155">
        <v>321.3</v>
      </c>
      <c r="G50" s="154">
        <v>6774</v>
      </c>
      <c r="H50" s="154">
        <v>7152</v>
      </c>
      <c r="I50" s="166">
        <f t="shared" si="10"/>
        <v>1.0558015943312666</v>
      </c>
      <c r="J50" s="154">
        <v>0</v>
      </c>
      <c r="K50" s="166">
        <f t="shared" si="11"/>
        <v>0</v>
      </c>
      <c r="L50" s="155">
        <v>0.85</v>
      </c>
      <c r="M50" s="167">
        <f t="shared" si="12"/>
        <v>1.0558015943312666</v>
      </c>
      <c r="N50" s="155">
        <v>321.3</v>
      </c>
      <c r="O50" s="154">
        <v>378</v>
      </c>
      <c r="P50" s="156">
        <v>5.5801594331266607E-2</v>
      </c>
      <c r="Q50" s="374">
        <v>0</v>
      </c>
      <c r="R50" s="156">
        <v>0</v>
      </c>
      <c r="S50" s="155">
        <v>0</v>
      </c>
      <c r="T50" s="154" t="s">
        <v>531</v>
      </c>
      <c r="U50" s="154" t="s">
        <v>535</v>
      </c>
      <c r="V50" s="154"/>
      <c r="W50" s="161">
        <v>1</v>
      </c>
      <c r="X50" s="154" t="s">
        <v>310</v>
      </c>
    </row>
    <row r="51" spans="2:24">
      <c r="B51" s="729"/>
      <c r="C51" s="726"/>
      <c r="D51" s="165">
        <v>5</v>
      </c>
      <c r="E51" s="154" t="s">
        <v>396</v>
      </c>
      <c r="F51" s="155">
        <v>316.54820000000001</v>
      </c>
      <c r="G51" s="154">
        <v>15.81</v>
      </c>
      <c r="H51" s="154">
        <v>17.149999999999999</v>
      </c>
      <c r="I51" s="166">
        <f t="shared" si="10"/>
        <v>1.0847564832384566</v>
      </c>
      <c r="J51" s="154">
        <v>0</v>
      </c>
      <c r="K51" s="166">
        <f t="shared" si="11"/>
        <v>0</v>
      </c>
      <c r="L51" s="155">
        <v>236.23</v>
      </c>
      <c r="M51" s="167">
        <f t="shared" si="12"/>
        <v>1.0847564832384566</v>
      </c>
      <c r="N51" s="155">
        <v>316.54819999999955</v>
      </c>
      <c r="O51" s="154">
        <v>1.34</v>
      </c>
      <c r="P51" s="156">
        <v>8.4756483238456679E-2</v>
      </c>
      <c r="Q51" s="374">
        <v>-1.9984014443252818E-15</v>
      </c>
      <c r="R51" s="156">
        <v>-1.2640110337288309E-16</v>
      </c>
      <c r="S51" s="155">
        <v>-4.7208237319296125E-13</v>
      </c>
      <c r="T51" s="154" t="s">
        <v>531</v>
      </c>
      <c r="U51" s="154" t="s">
        <v>536</v>
      </c>
      <c r="V51" s="154"/>
      <c r="W51" s="161">
        <v>1</v>
      </c>
      <c r="X51" s="154" t="s">
        <v>267</v>
      </c>
    </row>
    <row r="52" spans="2:24">
      <c r="B52" s="729"/>
      <c r="C52" s="726"/>
      <c r="D52" s="165">
        <v>6</v>
      </c>
      <c r="E52" s="154" t="s">
        <v>444</v>
      </c>
      <c r="F52" s="155">
        <v>309.60300000000001</v>
      </c>
      <c r="G52" s="154">
        <v>468.68</v>
      </c>
      <c r="H52" s="154">
        <v>443.61</v>
      </c>
      <c r="I52" s="166">
        <f t="shared" si="10"/>
        <v>0.94650934539557907</v>
      </c>
      <c r="J52" s="154">
        <v>52.52</v>
      </c>
      <c r="K52" s="166">
        <f t="shared" si="11"/>
        <v>0.11205940087053</v>
      </c>
      <c r="L52" s="155">
        <v>147.43</v>
      </c>
      <c r="M52" s="167">
        <f t="shared" si="12"/>
        <v>1.0585687462661091</v>
      </c>
      <c r="N52" s="155">
        <v>4046.9534999999987</v>
      </c>
      <c r="O52" s="154">
        <v>2.1</v>
      </c>
      <c r="P52" s="156">
        <v>4.4806691132542459E-3</v>
      </c>
      <c r="Q52" s="374">
        <v>25.349999999999987</v>
      </c>
      <c r="R52" s="156">
        <v>5.4088077152854797E-2</v>
      </c>
      <c r="S52" s="155">
        <v>3737.3504999999982</v>
      </c>
      <c r="T52" s="154" t="s">
        <v>531</v>
      </c>
      <c r="U52" s="154" t="s">
        <v>443</v>
      </c>
      <c r="V52" s="154" t="s">
        <v>544</v>
      </c>
      <c r="W52" s="161">
        <v>1</v>
      </c>
      <c r="X52" s="154" t="s">
        <v>406</v>
      </c>
    </row>
    <row r="53" spans="2:24">
      <c r="B53" s="729"/>
      <c r="C53" s="726"/>
      <c r="D53" s="165">
        <v>7</v>
      </c>
      <c r="E53" s="154" t="s">
        <v>415</v>
      </c>
      <c r="F53" s="155">
        <v>308.09039999999999</v>
      </c>
      <c r="G53" s="154">
        <v>27.23</v>
      </c>
      <c r="H53" s="154">
        <v>28.6</v>
      </c>
      <c r="I53" s="166">
        <f t="shared" si="10"/>
        <v>1.0503121557106134</v>
      </c>
      <c r="J53" s="154">
        <v>0</v>
      </c>
      <c r="K53" s="166">
        <f t="shared" si="11"/>
        <v>0</v>
      </c>
      <c r="L53" s="155">
        <v>248.46</v>
      </c>
      <c r="M53" s="167">
        <f t="shared" si="12"/>
        <v>1.0503121557106134</v>
      </c>
      <c r="N53" s="155">
        <v>340.39020000000028</v>
      </c>
      <c r="O53" s="154">
        <v>1.24</v>
      </c>
      <c r="P53" s="156">
        <v>4.5538009548292326E-2</v>
      </c>
      <c r="Q53" s="374">
        <v>0.130000000000001</v>
      </c>
      <c r="R53" s="156">
        <v>4.7741461623210064E-3</v>
      </c>
      <c r="S53" s="155">
        <v>32.299800000000253</v>
      </c>
      <c r="T53" s="154" t="s">
        <v>531</v>
      </c>
      <c r="U53" s="154" t="s">
        <v>432</v>
      </c>
      <c r="V53" s="154"/>
      <c r="W53" s="161">
        <v>1</v>
      </c>
      <c r="X53" s="154" t="s">
        <v>406</v>
      </c>
    </row>
    <row r="54" spans="2:24">
      <c r="B54" s="729"/>
      <c r="C54" s="726"/>
      <c r="D54" s="165">
        <v>8</v>
      </c>
      <c r="E54" s="154" t="s">
        <v>446</v>
      </c>
      <c r="F54" s="155">
        <v>307.20000000000005</v>
      </c>
      <c r="G54" s="154">
        <v>89.48</v>
      </c>
      <c r="H54" s="154">
        <v>92.78</v>
      </c>
      <c r="I54" s="166">
        <f t="shared" si="10"/>
        <v>1.0368797496647295</v>
      </c>
      <c r="J54" s="154">
        <v>0</v>
      </c>
      <c r="K54" s="166">
        <f t="shared" si="11"/>
        <v>0</v>
      </c>
      <c r="L54" s="155">
        <v>96</v>
      </c>
      <c r="M54" s="167">
        <f t="shared" si="12"/>
        <v>1.0368797496647295</v>
      </c>
      <c r="N54" s="155">
        <v>316.79999999999973</v>
      </c>
      <c r="O54" s="154">
        <v>3.2</v>
      </c>
      <c r="P54" s="156">
        <v>3.5762181493071081E-2</v>
      </c>
      <c r="Q54" s="374">
        <v>9.999999999999698E-2</v>
      </c>
      <c r="R54" s="156">
        <v>1.1175681716584375E-3</v>
      </c>
      <c r="S54" s="155">
        <v>9.5999999999997101</v>
      </c>
      <c r="T54" s="154" t="s">
        <v>531</v>
      </c>
      <c r="U54" s="154" t="s">
        <v>443</v>
      </c>
      <c r="V54" s="154"/>
      <c r="W54" s="161">
        <v>1</v>
      </c>
      <c r="X54" s="154" t="s">
        <v>282</v>
      </c>
    </row>
    <row r="55" spans="2:24">
      <c r="B55" s="729"/>
      <c r="C55" s="726"/>
      <c r="D55" s="165">
        <v>9</v>
      </c>
      <c r="E55" s="154" t="s">
        <v>545</v>
      </c>
      <c r="F55" s="155">
        <v>302.41199999999998</v>
      </c>
      <c r="G55" s="154">
        <v>24.72</v>
      </c>
      <c r="H55" s="154">
        <v>26.32</v>
      </c>
      <c r="I55" s="166">
        <f t="shared" si="10"/>
        <v>1.0647249190938513</v>
      </c>
      <c r="J55" s="154">
        <v>0</v>
      </c>
      <c r="K55" s="166">
        <f t="shared" si="11"/>
        <v>0</v>
      </c>
      <c r="L55" s="155">
        <v>208.56</v>
      </c>
      <c r="M55" s="167">
        <f t="shared" si="12"/>
        <v>1.0647249190938513</v>
      </c>
      <c r="N55" s="155">
        <v>333.69600000000031</v>
      </c>
      <c r="O55" s="154">
        <v>1.45</v>
      </c>
      <c r="P55" s="156">
        <v>5.8656957928802593E-2</v>
      </c>
      <c r="Q55" s="374">
        <v>0.15000000000000147</v>
      </c>
      <c r="R55" s="156">
        <v>6.0679611650486034E-3</v>
      </c>
      <c r="S55" s="155">
        <v>31.284000000000304</v>
      </c>
      <c r="T55" s="154" t="s">
        <v>531</v>
      </c>
      <c r="U55" s="154" t="s">
        <v>536</v>
      </c>
      <c r="V55" s="154"/>
      <c r="W55" s="161">
        <v>1</v>
      </c>
      <c r="X55" s="154" t="s">
        <v>285</v>
      </c>
    </row>
    <row r="56" spans="2:24">
      <c r="B56" s="730"/>
      <c r="C56" s="727"/>
      <c r="D56" s="165">
        <v>10</v>
      </c>
      <c r="E56" s="154" t="s">
        <v>457</v>
      </c>
      <c r="F56" s="155">
        <v>300.7962</v>
      </c>
      <c r="G56" s="154">
        <v>60.74</v>
      </c>
      <c r="H56" s="154">
        <v>62.44</v>
      </c>
      <c r="I56" s="166">
        <f t="shared" si="10"/>
        <v>1.0279881461969047</v>
      </c>
      <c r="J56" s="154">
        <v>0</v>
      </c>
      <c r="K56" s="166">
        <f t="shared" si="11"/>
        <v>0</v>
      </c>
      <c r="L56" s="155">
        <v>189.18</v>
      </c>
      <c r="M56" s="167">
        <f t="shared" si="12"/>
        <v>1.0279881461969047</v>
      </c>
      <c r="N56" s="155">
        <v>321.6059999999992</v>
      </c>
      <c r="O56" s="154">
        <v>1.59</v>
      </c>
      <c r="P56" s="156">
        <v>2.6177148501811E-2</v>
      </c>
      <c r="Q56" s="374">
        <v>0.10999999999999566</v>
      </c>
      <c r="R56" s="156">
        <v>1.8109976950937711E-3</v>
      </c>
      <c r="S56" s="155">
        <v>20.809799999999179</v>
      </c>
      <c r="T56" s="154" t="s">
        <v>531</v>
      </c>
      <c r="U56" s="154" t="s">
        <v>432</v>
      </c>
      <c r="V56" s="154"/>
      <c r="W56" s="161">
        <v>1</v>
      </c>
      <c r="X56" s="154" t="s">
        <v>281</v>
      </c>
    </row>
    <row r="57" spans="2:24">
      <c r="B57" s="728">
        <f t="shared" ref="B57" si="23">B47+1</f>
        <v>45906</v>
      </c>
      <c r="C57" s="725" t="str">
        <f t="shared" ref="C57" si="24">CHOOSE(WEEKDAY(B57,2),"一","二","三","四","五","六","日")</f>
        <v>六</v>
      </c>
      <c r="D57" s="165">
        <v>1</v>
      </c>
      <c r="E57" s="154" t="s">
        <v>418</v>
      </c>
      <c r="F57" s="155">
        <v>982.56</v>
      </c>
      <c r="G57" s="154">
        <v>103.27</v>
      </c>
      <c r="H57" s="154">
        <v>111.27</v>
      </c>
      <c r="I57" s="166">
        <f t="shared" si="10"/>
        <v>1.0774668345114748</v>
      </c>
      <c r="J57" s="154">
        <v>0</v>
      </c>
      <c r="K57" s="166">
        <f t="shared" si="11"/>
        <v>0</v>
      </c>
      <c r="L57" s="155">
        <v>122.82</v>
      </c>
      <c r="M57" s="167">
        <f t="shared" si="12"/>
        <v>1.0774668345114748</v>
      </c>
      <c r="N57" s="155">
        <v>982.56</v>
      </c>
      <c r="O57" s="154">
        <v>8</v>
      </c>
      <c r="P57" s="156">
        <v>7.7466834511474778E-2</v>
      </c>
      <c r="Q57" s="374">
        <v>0</v>
      </c>
      <c r="R57" s="156">
        <v>0</v>
      </c>
      <c r="S57" s="155">
        <v>0</v>
      </c>
      <c r="T57" s="154" t="s">
        <v>531</v>
      </c>
      <c r="U57" s="154" t="s">
        <v>536</v>
      </c>
      <c r="V57" s="154"/>
      <c r="W57" s="161">
        <v>1</v>
      </c>
      <c r="X57" s="154" t="s">
        <v>417</v>
      </c>
    </row>
    <row r="58" spans="2:24">
      <c r="B58" s="729"/>
      <c r="C58" s="726"/>
      <c r="D58" s="165">
        <v>2</v>
      </c>
      <c r="E58" s="154" t="s">
        <v>449</v>
      </c>
      <c r="F58" s="155">
        <v>942.44999999999993</v>
      </c>
      <c r="G58" s="154">
        <v>3235</v>
      </c>
      <c r="H58" s="154">
        <v>3296</v>
      </c>
      <c r="I58" s="166">
        <f t="shared" si="10"/>
        <v>1.0188562596599691</v>
      </c>
      <c r="J58" s="154">
        <v>0</v>
      </c>
      <c r="K58" s="166">
        <f t="shared" si="11"/>
        <v>0</v>
      </c>
      <c r="L58" s="155">
        <v>15.45</v>
      </c>
      <c r="M58" s="167">
        <f t="shared" si="12"/>
        <v>1.0188562596599691</v>
      </c>
      <c r="N58" s="155">
        <v>942.44999999999993</v>
      </c>
      <c r="O58" s="154">
        <v>61</v>
      </c>
      <c r="P58" s="156">
        <v>1.8856259659969087E-2</v>
      </c>
      <c r="Q58" s="374">
        <v>0</v>
      </c>
      <c r="R58" s="156">
        <v>0</v>
      </c>
      <c r="S58" s="155">
        <v>0</v>
      </c>
      <c r="T58" s="154" t="s">
        <v>531</v>
      </c>
      <c r="U58" s="154" t="s">
        <v>448</v>
      </c>
      <c r="V58" s="154" t="s">
        <v>533</v>
      </c>
      <c r="W58" s="161">
        <v>1</v>
      </c>
      <c r="X58" s="154" t="s">
        <v>180</v>
      </c>
    </row>
    <row r="59" spans="2:24">
      <c r="B59" s="729"/>
      <c r="C59" s="726"/>
      <c r="D59" s="165">
        <v>3</v>
      </c>
      <c r="E59" s="154" t="s">
        <v>404</v>
      </c>
      <c r="F59" s="155">
        <v>374.76</v>
      </c>
      <c r="G59" s="154">
        <v>3327</v>
      </c>
      <c r="H59" s="154">
        <v>3363</v>
      </c>
      <c r="I59" s="166">
        <f t="shared" si="10"/>
        <v>1.0108205590622181</v>
      </c>
      <c r="J59" s="154">
        <v>0</v>
      </c>
      <c r="K59" s="166">
        <f t="shared" si="11"/>
        <v>0</v>
      </c>
      <c r="L59" s="155">
        <v>10.41</v>
      </c>
      <c r="M59" s="167">
        <f t="shared" si="12"/>
        <v>1.0108205590622181</v>
      </c>
      <c r="N59" s="155">
        <v>374.76</v>
      </c>
      <c r="O59" s="154">
        <v>36</v>
      </c>
      <c r="P59" s="156">
        <v>1.0820559062218215E-2</v>
      </c>
      <c r="Q59" s="374">
        <v>0</v>
      </c>
      <c r="R59" s="156">
        <v>0</v>
      </c>
      <c r="S59" s="155">
        <v>0</v>
      </c>
      <c r="T59" s="154" t="s">
        <v>531</v>
      </c>
      <c r="U59" s="154" t="s">
        <v>535</v>
      </c>
      <c r="V59" s="154"/>
      <c r="W59" s="161">
        <v>1</v>
      </c>
      <c r="X59" s="154" t="s">
        <v>270</v>
      </c>
    </row>
    <row r="60" spans="2:24">
      <c r="B60" s="729"/>
      <c r="C60" s="726"/>
      <c r="D60" s="165">
        <v>4</v>
      </c>
      <c r="E60" s="154" t="s">
        <v>407</v>
      </c>
      <c r="F60" s="155">
        <v>280.5</v>
      </c>
      <c r="G60" s="154">
        <v>6657</v>
      </c>
      <c r="H60" s="154">
        <v>6987</v>
      </c>
      <c r="I60" s="166">
        <f t="shared" si="10"/>
        <v>1.049571879224876</v>
      </c>
      <c r="J60" s="154">
        <v>0</v>
      </c>
      <c r="K60" s="166">
        <f t="shared" si="11"/>
        <v>0</v>
      </c>
      <c r="L60" s="155">
        <v>0.85</v>
      </c>
      <c r="M60" s="167">
        <f t="shared" si="12"/>
        <v>1.049571879224876</v>
      </c>
      <c r="N60" s="155">
        <v>280.5</v>
      </c>
      <c r="O60" s="154">
        <v>330</v>
      </c>
      <c r="P60" s="156">
        <v>4.9571879224876068E-2</v>
      </c>
      <c r="Q60" s="374">
        <v>0</v>
      </c>
      <c r="R60" s="156">
        <v>0</v>
      </c>
      <c r="S60" s="155">
        <v>0</v>
      </c>
      <c r="T60" s="154" t="s">
        <v>531</v>
      </c>
      <c r="U60" s="154" t="s">
        <v>535</v>
      </c>
      <c r="V60" s="154"/>
      <c r="W60" s="161">
        <v>1</v>
      </c>
      <c r="X60" s="154" t="s">
        <v>310</v>
      </c>
    </row>
    <row r="61" spans="2:24">
      <c r="B61" s="729"/>
      <c r="C61" s="726"/>
      <c r="D61" s="165">
        <v>5</v>
      </c>
      <c r="E61" s="154" t="s">
        <v>444</v>
      </c>
      <c r="F61" s="155">
        <v>280.11700000000002</v>
      </c>
      <c r="G61" s="154">
        <v>493.35</v>
      </c>
      <c r="H61" s="154">
        <v>490.09</v>
      </c>
      <c r="I61" s="166">
        <f t="shared" si="10"/>
        <v>0.99339211513124548</v>
      </c>
      <c r="J61" s="154">
        <v>39.479999999999997</v>
      </c>
      <c r="K61" s="166">
        <f t="shared" si="11"/>
        <v>8.0024323502584357E-2</v>
      </c>
      <c r="L61" s="155">
        <v>147.43</v>
      </c>
      <c r="M61" s="167">
        <f t="shared" si="12"/>
        <v>1.0734164386338299</v>
      </c>
      <c r="N61" s="155">
        <v>5339.9145999999873</v>
      </c>
      <c r="O61" s="154">
        <v>1.9</v>
      </c>
      <c r="P61" s="156">
        <v>3.85122124252559E-3</v>
      </c>
      <c r="Q61" s="374">
        <v>34.319999999999915</v>
      </c>
      <c r="R61" s="156">
        <v>6.9565217391304168E-2</v>
      </c>
      <c r="S61" s="155">
        <v>5059.7975999999881</v>
      </c>
      <c r="T61" s="154" t="s">
        <v>531</v>
      </c>
      <c r="U61" s="154" t="s">
        <v>443</v>
      </c>
      <c r="V61" s="154" t="s">
        <v>544</v>
      </c>
      <c r="W61" s="161">
        <v>1</v>
      </c>
      <c r="X61" s="154" t="s">
        <v>406</v>
      </c>
    </row>
    <row r="62" spans="2:24">
      <c r="B62" s="729"/>
      <c r="C62" s="726"/>
      <c r="D62" s="165">
        <v>6</v>
      </c>
      <c r="E62" s="154" t="s">
        <v>424</v>
      </c>
      <c r="F62" s="155">
        <v>273</v>
      </c>
      <c r="G62" s="154">
        <v>3456</v>
      </c>
      <c r="H62" s="154">
        <v>3454</v>
      </c>
      <c r="I62" s="166">
        <f t="shared" si="10"/>
        <v>0.99942129629629628</v>
      </c>
      <c r="J62" s="154">
        <v>100</v>
      </c>
      <c r="K62" s="166">
        <f t="shared" si="11"/>
        <v>2.8935185185185185E-2</v>
      </c>
      <c r="L62" s="155">
        <v>5.46</v>
      </c>
      <c r="M62" s="167">
        <f t="shared" si="12"/>
        <v>1.0283564814814814</v>
      </c>
      <c r="N62" s="155">
        <v>535.08000000000004</v>
      </c>
      <c r="O62" s="154">
        <v>50</v>
      </c>
      <c r="P62" s="156">
        <v>1.4467592592592593E-2</v>
      </c>
      <c r="Q62" s="374">
        <v>48</v>
      </c>
      <c r="R62" s="156">
        <v>1.3888888888888888E-2</v>
      </c>
      <c r="S62" s="155">
        <v>262.08</v>
      </c>
      <c r="T62" s="154" t="s">
        <v>531</v>
      </c>
      <c r="U62" s="154" t="s">
        <v>535</v>
      </c>
      <c r="V62" s="154" t="s">
        <v>542</v>
      </c>
      <c r="W62" s="161">
        <v>1</v>
      </c>
      <c r="X62" s="154" t="s">
        <v>268</v>
      </c>
    </row>
    <row r="63" spans="2:24">
      <c r="B63" s="729"/>
      <c r="C63" s="726"/>
      <c r="D63" s="165">
        <v>7</v>
      </c>
      <c r="E63" s="154" t="s">
        <v>415</v>
      </c>
      <c r="F63" s="155">
        <v>270.82140000000004</v>
      </c>
      <c r="G63" s="154">
        <v>26.71</v>
      </c>
      <c r="H63" s="154">
        <v>27.91</v>
      </c>
      <c r="I63" s="166">
        <f t="shared" si="10"/>
        <v>1.0449269936353425</v>
      </c>
      <c r="J63" s="154">
        <v>0</v>
      </c>
      <c r="K63" s="166">
        <f t="shared" si="11"/>
        <v>0</v>
      </c>
      <c r="L63" s="155">
        <v>248.46</v>
      </c>
      <c r="M63" s="167">
        <f t="shared" si="12"/>
        <v>1.0449269936353425</v>
      </c>
      <c r="N63" s="155">
        <v>298.15199999999982</v>
      </c>
      <c r="O63" s="154">
        <v>1.0900000000000001</v>
      </c>
      <c r="P63" s="156">
        <v>4.0808685885436166E-2</v>
      </c>
      <c r="Q63" s="374">
        <v>0.10999999999999921</v>
      </c>
      <c r="R63" s="156">
        <v>4.1183077499063721E-3</v>
      </c>
      <c r="S63" s="155">
        <v>27.330599999999805</v>
      </c>
      <c r="T63" s="154" t="s">
        <v>531</v>
      </c>
      <c r="U63" s="154" t="s">
        <v>432</v>
      </c>
      <c r="V63" s="154"/>
      <c r="W63" s="161">
        <v>1</v>
      </c>
      <c r="X63" s="154" t="s">
        <v>406</v>
      </c>
    </row>
    <row r="64" spans="2:24">
      <c r="B64" s="729"/>
      <c r="C64" s="726"/>
      <c r="D64" s="165">
        <v>8</v>
      </c>
      <c r="E64" s="154" t="s">
        <v>546</v>
      </c>
      <c r="F64" s="155">
        <v>266.61599999999999</v>
      </c>
      <c r="G64" s="154">
        <v>30.79</v>
      </c>
      <c r="H64" s="154">
        <v>31.99</v>
      </c>
      <c r="I64" s="166">
        <f t="shared" si="10"/>
        <v>1.0389736927573887</v>
      </c>
      <c r="J64" s="154">
        <v>0</v>
      </c>
      <c r="K64" s="166">
        <f t="shared" si="11"/>
        <v>0</v>
      </c>
      <c r="L64" s="155">
        <v>253.92</v>
      </c>
      <c r="M64" s="167">
        <f t="shared" si="12"/>
        <v>1.0389736927573887</v>
      </c>
      <c r="N64" s="155">
        <v>304.70399999999978</v>
      </c>
      <c r="O64" s="154">
        <v>1.05</v>
      </c>
      <c r="P64" s="156">
        <v>3.4101981162715171E-2</v>
      </c>
      <c r="Q64" s="374">
        <v>0.14999999999999925</v>
      </c>
      <c r="R64" s="156">
        <v>4.8717115946735707E-3</v>
      </c>
      <c r="S64" s="155">
        <v>38.087999999999809</v>
      </c>
      <c r="T64" s="154" t="s">
        <v>531</v>
      </c>
      <c r="U64" s="154" t="s">
        <v>432</v>
      </c>
      <c r="V64" s="154"/>
      <c r="W64" s="161">
        <v>1</v>
      </c>
      <c r="X64" s="154" t="s">
        <v>274</v>
      </c>
    </row>
    <row r="65" spans="2:24">
      <c r="B65" s="729"/>
      <c r="C65" s="726"/>
      <c r="D65" s="165">
        <v>9</v>
      </c>
      <c r="E65" s="154" t="s">
        <v>547</v>
      </c>
      <c r="F65" s="155">
        <v>262.45999999999998</v>
      </c>
      <c r="G65" s="154">
        <v>229.43</v>
      </c>
      <c r="H65" s="154">
        <v>232.18</v>
      </c>
      <c r="I65" s="166">
        <f t="shared" si="10"/>
        <v>1.0119862267358235</v>
      </c>
      <c r="J65" s="154">
        <v>0</v>
      </c>
      <c r="K65" s="166">
        <f t="shared" si="11"/>
        <v>0</v>
      </c>
      <c r="L65" s="155">
        <v>95.44</v>
      </c>
      <c r="M65" s="167">
        <f t="shared" si="12"/>
        <v>1.0119862267358235</v>
      </c>
      <c r="N65" s="155">
        <v>262.45999999999998</v>
      </c>
      <c r="O65" s="154">
        <v>2.75</v>
      </c>
      <c r="P65" s="156">
        <v>1.1986226735823563E-2</v>
      </c>
      <c r="Q65" s="374">
        <v>0</v>
      </c>
      <c r="R65" s="156">
        <v>0</v>
      </c>
      <c r="S65" s="155">
        <v>0</v>
      </c>
      <c r="T65" s="154" t="s">
        <v>531</v>
      </c>
      <c r="U65" s="154" t="s">
        <v>432</v>
      </c>
      <c r="V65" s="154"/>
      <c r="W65" s="161">
        <v>1</v>
      </c>
      <c r="X65" s="154" t="s">
        <v>406</v>
      </c>
    </row>
    <row r="66" spans="2:24">
      <c r="B66" s="730"/>
      <c r="C66" s="727"/>
      <c r="D66" s="165">
        <v>10</v>
      </c>
      <c r="E66" s="154" t="s">
        <v>430</v>
      </c>
      <c r="F66" s="155">
        <v>262.31099999999998</v>
      </c>
      <c r="G66" s="154">
        <v>50.36</v>
      </c>
      <c r="H66" s="154">
        <v>52.6</v>
      </c>
      <c r="I66" s="166">
        <f t="shared" si="10"/>
        <v>1.0444797458300239</v>
      </c>
      <c r="J66" s="154">
        <v>0</v>
      </c>
      <c r="K66" s="166">
        <f t="shared" si="11"/>
        <v>0</v>
      </c>
      <c r="L66" s="155">
        <v>124.91</v>
      </c>
      <c r="M66" s="167">
        <f t="shared" si="12"/>
        <v>1.0444797458300239</v>
      </c>
      <c r="N66" s="155">
        <v>279.79840000000024</v>
      </c>
      <c r="O66" s="154">
        <v>2.1</v>
      </c>
      <c r="P66" s="156">
        <v>4.1699761715647342E-2</v>
      </c>
      <c r="Q66" s="374">
        <v>0.1400000000000019</v>
      </c>
      <c r="R66" s="156">
        <v>2.779984114376527E-3</v>
      </c>
      <c r="S66" s="155">
        <v>17.487400000000235</v>
      </c>
      <c r="T66" s="154" t="s">
        <v>531</v>
      </c>
      <c r="U66" s="154" t="s">
        <v>432</v>
      </c>
      <c r="V66" s="154"/>
      <c r="W66" s="161">
        <v>1</v>
      </c>
      <c r="X66" s="154" t="s">
        <v>236</v>
      </c>
    </row>
    <row r="67" spans="2:24">
      <c r="B67" s="728">
        <f t="shared" ref="B67" si="25">B57+1</f>
        <v>45907</v>
      </c>
      <c r="C67" s="725" t="str">
        <f t="shared" ref="C67" si="26">CHOOSE(WEEKDAY(B67,2),"一","二","三","四","五","六","日")</f>
        <v>日</v>
      </c>
      <c r="D67" s="165">
        <v>1</v>
      </c>
      <c r="E67" s="154" t="s">
        <v>449</v>
      </c>
      <c r="F67" s="155">
        <v>432.59999999999997</v>
      </c>
      <c r="G67" s="154">
        <v>4732</v>
      </c>
      <c r="H67" s="154">
        <v>4760</v>
      </c>
      <c r="I67" s="166">
        <f t="shared" si="10"/>
        <v>1.0059171597633136</v>
      </c>
      <c r="J67" s="154">
        <v>0</v>
      </c>
      <c r="K67" s="166">
        <f t="shared" si="11"/>
        <v>0</v>
      </c>
      <c r="L67" s="155">
        <v>15.45</v>
      </c>
      <c r="M67" s="167">
        <f t="shared" si="12"/>
        <v>1.0059171597633136</v>
      </c>
      <c r="N67" s="155">
        <v>432.59999999999997</v>
      </c>
      <c r="O67" s="154">
        <v>28</v>
      </c>
      <c r="P67" s="156">
        <v>5.9171597633136093E-3</v>
      </c>
      <c r="Q67" s="374">
        <v>0</v>
      </c>
      <c r="R67" s="156">
        <v>0</v>
      </c>
      <c r="S67" s="155">
        <v>0</v>
      </c>
      <c r="T67" s="154" t="s">
        <v>531</v>
      </c>
      <c r="U67" s="154" t="s">
        <v>448</v>
      </c>
      <c r="V67" s="154" t="s">
        <v>533</v>
      </c>
      <c r="W67" s="161">
        <v>1</v>
      </c>
      <c r="X67" s="154" t="s">
        <v>180</v>
      </c>
    </row>
    <row r="68" spans="2:24">
      <c r="B68" s="729"/>
      <c r="C68" s="726"/>
      <c r="D68" s="165">
        <v>2</v>
      </c>
      <c r="E68" s="154" t="s">
        <v>404</v>
      </c>
      <c r="F68" s="155">
        <v>312.3</v>
      </c>
      <c r="G68" s="154">
        <v>3960</v>
      </c>
      <c r="H68" s="154">
        <v>3930</v>
      </c>
      <c r="I68" s="166">
        <f t="shared" si="10"/>
        <v>0.99242424242424243</v>
      </c>
      <c r="J68" s="154">
        <v>60</v>
      </c>
      <c r="K68" s="166">
        <f t="shared" si="11"/>
        <v>1.5151515151515152E-2</v>
      </c>
      <c r="L68" s="155">
        <v>10.41</v>
      </c>
      <c r="M68" s="167">
        <f t="shared" si="12"/>
        <v>1.0075757575757576</v>
      </c>
      <c r="N68" s="155">
        <v>312.3</v>
      </c>
      <c r="O68" s="154">
        <v>30</v>
      </c>
      <c r="P68" s="156">
        <v>7.575757575757576E-3</v>
      </c>
      <c r="Q68" s="374">
        <v>0</v>
      </c>
      <c r="R68" s="156">
        <v>0</v>
      </c>
      <c r="S68" s="155">
        <v>0</v>
      </c>
      <c r="T68" s="154" t="s">
        <v>531</v>
      </c>
      <c r="U68" s="154" t="s">
        <v>535</v>
      </c>
      <c r="V68" s="154"/>
      <c r="W68" s="161">
        <v>1</v>
      </c>
      <c r="X68" s="154" t="s">
        <v>270</v>
      </c>
    </row>
    <row r="69" spans="2:24">
      <c r="B69" s="729"/>
      <c r="C69" s="726"/>
      <c r="D69" s="165">
        <v>3</v>
      </c>
      <c r="E69" s="154" t="s">
        <v>407</v>
      </c>
      <c r="F69" s="155">
        <v>309.39999999999998</v>
      </c>
      <c r="G69" s="154">
        <v>7872</v>
      </c>
      <c r="H69" s="154">
        <v>8236</v>
      </c>
      <c r="I69" s="166">
        <f t="shared" si="10"/>
        <v>1.0462398373983739</v>
      </c>
      <c r="J69" s="154">
        <v>0</v>
      </c>
      <c r="K69" s="166">
        <f t="shared" si="11"/>
        <v>0</v>
      </c>
      <c r="L69" s="155">
        <v>0.85</v>
      </c>
      <c r="M69" s="167">
        <f t="shared" si="12"/>
        <v>1.0462398373983739</v>
      </c>
      <c r="N69" s="155">
        <v>309.39999999999998</v>
      </c>
      <c r="O69" s="154">
        <v>364</v>
      </c>
      <c r="P69" s="156">
        <v>4.6239837398373985E-2</v>
      </c>
      <c r="Q69" s="374">
        <v>0</v>
      </c>
      <c r="R69" s="156">
        <v>0</v>
      </c>
      <c r="S69" s="155">
        <v>0</v>
      </c>
      <c r="T69" s="154" t="s">
        <v>531</v>
      </c>
      <c r="U69" s="154" t="s">
        <v>535</v>
      </c>
      <c r="V69" s="154"/>
      <c r="W69" s="161">
        <v>1</v>
      </c>
      <c r="X69" s="154" t="s">
        <v>310</v>
      </c>
    </row>
    <row r="70" spans="2:24">
      <c r="B70" s="729"/>
      <c r="C70" s="726"/>
      <c r="D70" s="165">
        <v>4</v>
      </c>
      <c r="E70" s="154" t="s">
        <v>444</v>
      </c>
      <c r="F70" s="155">
        <v>308.12869999999998</v>
      </c>
      <c r="G70" s="154">
        <v>794.48</v>
      </c>
      <c r="H70" s="154">
        <v>791.75</v>
      </c>
      <c r="I70" s="166">
        <f t="shared" si="10"/>
        <v>0.9965637901520491</v>
      </c>
      <c r="J70" s="154">
        <v>33.6</v>
      </c>
      <c r="K70" s="166">
        <f t="shared" si="11"/>
        <v>4.2291813513241364E-2</v>
      </c>
      <c r="L70" s="155">
        <v>147.43</v>
      </c>
      <c r="M70" s="167">
        <f t="shared" si="12"/>
        <v>1.0388556036652905</v>
      </c>
      <c r="N70" s="155">
        <v>4551.1641000000009</v>
      </c>
      <c r="O70" s="154">
        <v>2.09</v>
      </c>
      <c r="P70" s="156">
        <v>2.6306514953176917E-3</v>
      </c>
      <c r="Q70" s="374">
        <v>28.780000000000005</v>
      </c>
      <c r="R70" s="156">
        <v>3.6224952169972818E-2</v>
      </c>
      <c r="S70" s="155">
        <v>4243.0354000000007</v>
      </c>
      <c r="T70" s="154" t="s">
        <v>531</v>
      </c>
      <c r="U70" s="154" t="s">
        <v>443</v>
      </c>
      <c r="V70" s="154" t="s">
        <v>544</v>
      </c>
      <c r="W70" s="161">
        <v>1</v>
      </c>
      <c r="X70" s="154" t="s">
        <v>406</v>
      </c>
    </row>
    <row r="71" spans="2:24">
      <c r="B71" s="729"/>
      <c r="C71" s="726"/>
      <c r="D71" s="165">
        <v>5</v>
      </c>
      <c r="E71" s="154" t="s">
        <v>548</v>
      </c>
      <c r="F71" s="155">
        <v>289.60000000000002</v>
      </c>
      <c r="G71" s="154">
        <v>284.75</v>
      </c>
      <c r="H71" s="154">
        <v>289.64</v>
      </c>
      <c r="I71" s="166">
        <f t="shared" si="10"/>
        <v>1.017172958735733</v>
      </c>
      <c r="J71" s="154">
        <v>0</v>
      </c>
      <c r="K71" s="166">
        <f t="shared" si="11"/>
        <v>0</v>
      </c>
      <c r="L71" s="155">
        <v>144.80000000000001</v>
      </c>
      <c r="M71" s="167">
        <f t="shared" si="12"/>
        <v>1.017172958735733</v>
      </c>
      <c r="N71" s="155">
        <v>708.07199999999807</v>
      </c>
      <c r="O71" s="154">
        <v>2</v>
      </c>
      <c r="P71" s="156">
        <v>7.0237050043898156E-3</v>
      </c>
      <c r="Q71" s="374">
        <v>2.8899999999999864</v>
      </c>
      <c r="R71" s="156">
        <v>1.0149253731343236E-2</v>
      </c>
      <c r="S71" s="155">
        <v>418.47199999999805</v>
      </c>
      <c r="T71" s="154" t="s">
        <v>531</v>
      </c>
      <c r="U71" s="154" t="s">
        <v>432</v>
      </c>
      <c r="V71" s="154"/>
      <c r="W71" s="161">
        <v>1</v>
      </c>
      <c r="X71" s="154" t="s">
        <v>406</v>
      </c>
    </row>
    <row r="72" spans="2:24">
      <c r="B72" s="729"/>
      <c r="C72" s="726"/>
      <c r="D72" s="165">
        <v>6</v>
      </c>
      <c r="E72" s="154" t="s">
        <v>549</v>
      </c>
      <c r="F72" s="155">
        <v>270.10000000000002</v>
      </c>
      <c r="G72" s="154">
        <v>26.56</v>
      </c>
      <c r="H72" s="154">
        <v>27.3</v>
      </c>
      <c r="I72" s="166">
        <f t="shared" ref="I72:I116" si="27">H72/G72</f>
        <v>1.0278614457831325</v>
      </c>
      <c r="J72" s="154">
        <v>0</v>
      </c>
      <c r="K72" s="166">
        <f t="shared" ref="K72:K116" si="28">J72/G72</f>
        <v>0</v>
      </c>
      <c r="L72" s="155">
        <v>730</v>
      </c>
      <c r="M72" s="167">
        <f t="shared" ref="M72:M116" si="29">(H72+J72)/G72</f>
        <v>1.0278614457831325</v>
      </c>
      <c r="N72" s="155">
        <v>540.20000000000141</v>
      </c>
      <c r="O72" s="154">
        <v>0.37</v>
      </c>
      <c r="P72" s="156">
        <v>1.3930722891566265E-2</v>
      </c>
      <c r="Q72" s="374">
        <v>0.37000000000000199</v>
      </c>
      <c r="R72" s="156">
        <v>1.3930722891566341E-2</v>
      </c>
      <c r="S72" s="155">
        <v>270.10000000000144</v>
      </c>
      <c r="T72" s="154" t="s">
        <v>531</v>
      </c>
      <c r="U72" s="154" t="s">
        <v>432</v>
      </c>
      <c r="V72" s="154"/>
      <c r="W72" s="161">
        <v>1</v>
      </c>
      <c r="X72" s="154" t="s">
        <v>204</v>
      </c>
    </row>
    <row r="73" spans="2:24">
      <c r="B73" s="729"/>
      <c r="C73" s="726"/>
      <c r="D73" s="165">
        <v>7</v>
      </c>
      <c r="E73" s="154" t="s">
        <v>547</v>
      </c>
      <c r="F73" s="155">
        <v>270.09519999999998</v>
      </c>
      <c r="G73" s="154">
        <v>289.23</v>
      </c>
      <c r="H73" s="154">
        <v>286.33</v>
      </c>
      <c r="I73" s="166">
        <f t="shared" si="27"/>
        <v>0.98997337758877002</v>
      </c>
      <c r="J73" s="154">
        <v>6.76</v>
      </c>
      <c r="K73" s="166">
        <f t="shared" si="28"/>
        <v>2.337240258617709E-2</v>
      </c>
      <c r="L73" s="155">
        <v>95.44</v>
      </c>
      <c r="M73" s="167">
        <f t="shared" si="29"/>
        <v>1.013345780174947</v>
      </c>
      <c r="N73" s="155">
        <v>368.39839999999589</v>
      </c>
      <c r="O73" s="154">
        <v>2.83</v>
      </c>
      <c r="P73" s="156">
        <v>9.784600490958752E-3</v>
      </c>
      <c r="Q73" s="374">
        <v>1.0299999999999567</v>
      </c>
      <c r="R73" s="156">
        <v>3.5611796839883714E-3</v>
      </c>
      <c r="S73" s="155">
        <v>98.303199999995869</v>
      </c>
      <c r="T73" s="154" t="s">
        <v>531</v>
      </c>
      <c r="U73" s="154" t="s">
        <v>432</v>
      </c>
      <c r="V73" s="154"/>
      <c r="W73" s="161">
        <v>1</v>
      </c>
      <c r="X73" s="154" t="s">
        <v>406</v>
      </c>
    </row>
    <row r="74" spans="2:24">
      <c r="B74" s="729"/>
      <c r="C74" s="726"/>
      <c r="D74" s="165">
        <v>8</v>
      </c>
      <c r="E74" s="154" t="s">
        <v>446</v>
      </c>
      <c r="F74" s="155">
        <v>268.79999999999995</v>
      </c>
      <c r="G74" s="154">
        <v>161.28</v>
      </c>
      <c r="H74" s="154">
        <v>164.08</v>
      </c>
      <c r="I74" s="166">
        <f t="shared" si="27"/>
        <v>1.0173611111111112</v>
      </c>
      <c r="J74" s="154">
        <v>0</v>
      </c>
      <c r="K74" s="166">
        <f t="shared" si="28"/>
        <v>0</v>
      </c>
      <c r="L74" s="155">
        <v>96</v>
      </c>
      <c r="M74" s="167">
        <f t="shared" si="29"/>
        <v>1.0173611111111112</v>
      </c>
      <c r="N74" s="155">
        <v>268.80000000000109</v>
      </c>
      <c r="O74" s="154">
        <v>2.8</v>
      </c>
      <c r="P74" s="156">
        <v>1.7361111111111108E-2</v>
      </c>
      <c r="Q74" s="374">
        <v>1.1546319456101628E-14</v>
      </c>
      <c r="R74" s="156">
        <v>7.1591762500630139E-17</v>
      </c>
      <c r="S74" s="155">
        <v>1.1084466677857563E-12</v>
      </c>
      <c r="T74" s="154" t="s">
        <v>531</v>
      </c>
      <c r="U74" s="154" t="s">
        <v>443</v>
      </c>
      <c r="V74" s="154"/>
      <c r="W74" s="161">
        <v>1</v>
      </c>
      <c r="X74" s="154" t="s">
        <v>282</v>
      </c>
    </row>
    <row r="75" spans="2:24">
      <c r="B75" s="729"/>
      <c r="C75" s="726"/>
      <c r="D75" s="165">
        <v>9</v>
      </c>
      <c r="E75" s="154" t="s">
        <v>418</v>
      </c>
      <c r="F75" s="155">
        <v>257.92199999999997</v>
      </c>
      <c r="G75" s="154">
        <v>169.88</v>
      </c>
      <c r="H75" s="154">
        <v>168.04999999999998</v>
      </c>
      <c r="I75" s="166">
        <f t="shared" si="27"/>
        <v>0.9892276901342123</v>
      </c>
      <c r="J75" s="154">
        <v>4.83</v>
      </c>
      <c r="K75" s="166">
        <f t="shared" si="28"/>
        <v>2.8431834235931246E-2</v>
      </c>
      <c r="L75" s="155">
        <v>122.82</v>
      </c>
      <c r="M75" s="167">
        <f t="shared" si="29"/>
        <v>1.0176595243701436</v>
      </c>
      <c r="N75" s="155">
        <v>368.46</v>
      </c>
      <c r="O75" s="154">
        <v>2.1</v>
      </c>
      <c r="P75" s="156">
        <v>1.2361667059100542E-2</v>
      </c>
      <c r="Q75" s="374">
        <v>0.89999999999999991</v>
      </c>
      <c r="R75" s="156">
        <v>5.2978573110430893E-3</v>
      </c>
      <c r="S75" s="155">
        <v>110.53799999999998</v>
      </c>
      <c r="T75" s="154" t="s">
        <v>531</v>
      </c>
      <c r="U75" s="154" t="s">
        <v>432</v>
      </c>
      <c r="V75" s="154"/>
      <c r="W75" s="161">
        <v>1</v>
      </c>
      <c r="X75" s="154" t="s">
        <v>417</v>
      </c>
    </row>
    <row r="76" spans="2:24">
      <c r="B76" s="730"/>
      <c r="C76" s="727"/>
      <c r="D76" s="165">
        <v>10</v>
      </c>
      <c r="E76" s="154" t="s">
        <v>431</v>
      </c>
      <c r="F76" s="155">
        <v>257.14559999999994</v>
      </c>
      <c r="G76" s="154">
        <v>66.08</v>
      </c>
      <c r="H76" s="154">
        <v>69.099999999999994</v>
      </c>
      <c r="I76" s="166">
        <f t="shared" si="27"/>
        <v>1.0457021791767553</v>
      </c>
      <c r="J76" s="154">
        <v>0</v>
      </c>
      <c r="K76" s="166">
        <f t="shared" si="28"/>
        <v>0</v>
      </c>
      <c r="L76" s="155">
        <v>108.96</v>
      </c>
      <c r="M76" s="167">
        <f t="shared" si="29"/>
        <v>1.0457021791767553</v>
      </c>
      <c r="N76" s="155">
        <v>329.05919999999952</v>
      </c>
      <c r="O76" s="154">
        <v>2.36</v>
      </c>
      <c r="P76" s="156">
        <v>3.5714285714285712E-2</v>
      </c>
      <c r="Q76" s="374">
        <v>0.65999999999999615</v>
      </c>
      <c r="R76" s="156">
        <v>9.9878934624696748E-3</v>
      </c>
      <c r="S76" s="155">
        <v>71.913599999999576</v>
      </c>
      <c r="T76" s="154" t="s">
        <v>531</v>
      </c>
      <c r="U76" s="154" t="s">
        <v>432</v>
      </c>
      <c r="V76" s="154"/>
      <c r="W76" s="161">
        <v>1</v>
      </c>
      <c r="X76" s="154" t="s">
        <v>312</v>
      </c>
    </row>
    <row r="77" spans="2:24">
      <c r="B77" s="728">
        <f t="shared" ref="B77" si="30">B67+1</f>
        <v>45908</v>
      </c>
      <c r="C77" s="725" t="str">
        <f t="shared" ref="C77" si="31">CHOOSE(WEEKDAY(B77,2),"一","二","三","四","五","六","日")</f>
        <v>一</v>
      </c>
      <c r="D77" s="165">
        <v>1</v>
      </c>
      <c r="E77" s="154" t="s">
        <v>449</v>
      </c>
      <c r="F77" s="155">
        <v>772.5</v>
      </c>
      <c r="G77" s="154">
        <v>4554</v>
      </c>
      <c r="H77" s="154">
        <v>4604</v>
      </c>
      <c r="I77" s="166">
        <f t="shared" si="27"/>
        <v>1.0109793588054459</v>
      </c>
      <c r="J77" s="154">
        <v>0</v>
      </c>
      <c r="K77" s="166">
        <f t="shared" si="28"/>
        <v>0</v>
      </c>
      <c r="L77" s="155">
        <v>15.45</v>
      </c>
      <c r="M77" s="167">
        <f t="shared" si="29"/>
        <v>1.0109793588054459</v>
      </c>
      <c r="N77" s="155">
        <v>772.5</v>
      </c>
      <c r="O77" s="154">
        <v>50</v>
      </c>
      <c r="P77" s="156">
        <v>1.0979358805445762E-2</v>
      </c>
      <c r="Q77" s="374">
        <v>0</v>
      </c>
      <c r="R77" s="156">
        <v>0</v>
      </c>
      <c r="S77" s="155">
        <v>0</v>
      </c>
      <c r="T77" s="154" t="s">
        <v>531</v>
      </c>
      <c r="U77" s="154" t="s">
        <v>448</v>
      </c>
      <c r="V77" s="154" t="s">
        <v>533</v>
      </c>
      <c r="W77" s="161">
        <v>1</v>
      </c>
      <c r="X77" s="154" t="s">
        <v>180</v>
      </c>
    </row>
    <row r="78" spans="2:24">
      <c r="B78" s="729"/>
      <c r="C78" s="726"/>
      <c r="D78" s="165">
        <v>2</v>
      </c>
      <c r="E78" s="154" t="s">
        <v>424</v>
      </c>
      <c r="F78" s="155">
        <v>371.28</v>
      </c>
      <c r="G78" s="154">
        <v>5456</v>
      </c>
      <c r="H78" s="154">
        <v>5424</v>
      </c>
      <c r="I78" s="166">
        <f t="shared" si="27"/>
        <v>0.99413489736070382</v>
      </c>
      <c r="J78" s="154">
        <v>100</v>
      </c>
      <c r="K78" s="166">
        <f t="shared" si="28"/>
        <v>1.8328445747800588E-2</v>
      </c>
      <c r="L78" s="155">
        <v>5.46</v>
      </c>
      <c r="M78" s="167">
        <f t="shared" si="29"/>
        <v>1.0124633431085044</v>
      </c>
      <c r="N78" s="155">
        <v>371.28</v>
      </c>
      <c r="O78" s="154">
        <v>68</v>
      </c>
      <c r="P78" s="156">
        <v>1.2463343108504398E-2</v>
      </c>
      <c r="Q78" s="374">
        <v>0</v>
      </c>
      <c r="R78" s="156">
        <v>0</v>
      </c>
      <c r="S78" s="155">
        <v>0</v>
      </c>
      <c r="T78" s="154" t="s">
        <v>531</v>
      </c>
      <c r="U78" s="154" t="s">
        <v>535</v>
      </c>
      <c r="V78" s="154" t="s">
        <v>542</v>
      </c>
      <c r="W78" s="161">
        <v>1</v>
      </c>
      <c r="X78" s="154" t="s">
        <v>268</v>
      </c>
    </row>
    <row r="79" spans="2:24">
      <c r="B79" s="729"/>
      <c r="C79" s="726"/>
      <c r="D79" s="165">
        <v>3</v>
      </c>
      <c r="E79" s="154" t="s">
        <v>390</v>
      </c>
      <c r="F79" s="155">
        <v>361.79050000000001</v>
      </c>
      <c r="G79" s="154">
        <v>57.59</v>
      </c>
      <c r="H79" s="154">
        <v>60.43</v>
      </c>
      <c r="I79" s="166">
        <f t="shared" si="27"/>
        <v>1.0493141170342073</v>
      </c>
      <c r="J79" s="154">
        <v>0</v>
      </c>
      <c r="K79" s="166">
        <f t="shared" si="28"/>
        <v>0</v>
      </c>
      <c r="L79" s="155">
        <v>183.65</v>
      </c>
      <c r="M79" s="167">
        <f t="shared" si="29"/>
        <v>1.0493141170342073</v>
      </c>
      <c r="N79" s="155">
        <v>521.56599999999935</v>
      </c>
      <c r="O79" s="154">
        <v>1.97</v>
      </c>
      <c r="P79" s="156">
        <v>3.4207327661052264E-2</v>
      </c>
      <c r="Q79" s="374">
        <v>0.86999999999999633</v>
      </c>
      <c r="R79" s="156">
        <v>1.5106789373154997E-2</v>
      </c>
      <c r="S79" s="155">
        <v>159.77549999999934</v>
      </c>
      <c r="T79" s="154" t="s">
        <v>531</v>
      </c>
      <c r="U79" s="154" t="s">
        <v>432</v>
      </c>
      <c r="V79" s="154"/>
      <c r="W79" s="161">
        <v>1</v>
      </c>
      <c r="X79" s="154" t="s">
        <v>274</v>
      </c>
    </row>
    <row r="80" spans="2:24">
      <c r="B80" s="729"/>
      <c r="C80" s="726"/>
      <c r="D80" s="165">
        <v>4</v>
      </c>
      <c r="E80" s="154" t="s">
        <v>404</v>
      </c>
      <c r="F80" s="155">
        <v>353.94</v>
      </c>
      <c r="G80" s="154">
        <v>4074</v>
      </c>
      <c r="H80" s="154">
        <v>4018</v>
      </c>
      <c r="I80" s="166">
        <f t="shared" si="27"/>
        <v>0.9862542955326461</v>
      </c>
      <c r="J80" s="154">
        <v>90</v>
      </c>
      <c r="K80" s="166">
        <f t="shared" si="28"/>
        <v>2.2091310751104567E-2</v>
      </c>
      <c r="L80" s="155">
        <v>10.41</v>
      </c>
      <c r="M80" s="167">
        <f t="shared" si="29"/>
        <v>1.0083456062837506</v>
      </c>
      <c r="N80" s="155">
        <v>353.94</v>
      </c>
      <c r="O80" s="154">
        <v>34</v>
      </c>
      <c r="P80" s="156">
        <v>8.3456062837506135E-3</v>
      </c>
      <c r="Q80" s="374">
        <v>0</v>
      </c>
      <c r="R80" s="156">
        <v>0</v>
      </c>
      <c r="S80" s="155">
        <v>0</v>
      </c>
      <c r="T80" s="154" t="s">
        <v>531</v>
      </c>
      <c r="U80" s="154" t="s">
        <v>535</v>
      </c>
      <c r="V80" s="154"/>
      <c r="W80" s="161">
        <v>1</v>
      </c>
      <c r="X80" s="154" t="s">
        <v>270</v>
      </c>
    </row>
    <row r="81" spans="2:24">
      <c r="B81" s="729"/>
      <c r="C81" s="726"/>
      <c r="D81" s="165">
        <v>5</v>
      </c>
      <c r="E81" s="154" t="s">
        <v>387</v>
      </c>
      <c r="F81" s="155">
        <v>321.69900000000001</v>
      </c>
      <c r="G81" s="154">
        <v>52.83</v>
      </c>
      <c r="H81" s="154">
        <v>56.09</v>
      </c>
      <c r="I81" s="166">
        <f t="shared" si="27"/>
        <v>1.0617073632405831</v>
      </c>
      <c r="J81" s="154">
        <v>0</v>
      </c>
      <c r="K81" s="166">
        <f t="shared" si="28"/>
        <v>0</v>
      </c>
      <c r="L81" s="155">
        <v>153.19</v>
      </c>
      <c r="M81" s="167">
        <f t="shared" si="29"/>
        <v>1.0617073632405831</v>
      </c>
      <c r="N81" s="155">
        <v>499.39940000000075</v>
      </c>
      <c r="O81" s="154">
        <v>2.1</v>
      </c>
      <c r="P81" s="156">
        <v>3.9750141964792735E-2</v>
      </c>
      <c r="Q81" s="374">
        <v>1.160000000000005</v>
      </c>
      <c r="R81" s="156">
        <v>2.1957221275790365E-2</v>
      </c>
      <c r="S81" s="155">
        <v>177.70040000000077</v>
      </c>
      <c r="T81" s="154" t="s">
        <v>531</v>
      </c>
      <c r="U81" s="154" t="s">
        <v>536</v>
      </c>
      <c r="V81" s="154"/>
      <c r="W81" s="161">
        <v>1</v>
      </c>
      <c r="X81" s="154" t="s">
        <v>422</v>
      </c>
    </row>
    <row r="82" spans="2:24">
      <c r="B82" s="729"/>
      <c r="C82" s="726"/>
      <c r="D82" s="165">
        <v>6</v>
      </c>
      <c r="E82" s="154" t="s">
        <v>545</v>
      </c>
      <c r="F82" s="155">
        <v>312.84000000000003</v>
      </c>
      <c r="G82" s="154">
        <v>34.11</v>
      </c>
      <c r="H82" s="154">
        <v>35.700000000000003</v>
      </c>
      <c r="I82" s="166">
        <f t="shared" si="27"/>
        <v>1.046613896218118</v>
      </c>
      <c r="J82" s="154">
        <v>0</v>
      </c>
      <c r="K82" s="166">
        <f t="shared" si="28"/>
        <v>0</v>
      </c>
      <c r="L82" s="155">
        <v>208.56</v>
      </c>
      <c r="M82" s="167">
        <f t="shared" si="29"/>
        <v>1.046613896218118</v>
      </c>
      <c r="N82" s="155">
        <v>331.61040000000071</v>
      </c>
      <c r="O82" s="154">
        <v>1.5</v>
      </c>
      <c r="P82" s="156">
        <v>4.3975373790677223E-2</v>
      </c>
      <c r="Q82" s="374">
        <v>9.0000000000003411E-2</v>
      </c>
      <c r="R82" s="156">
        <v>2.6385224274407333E-3</v>
      </c>
      <c r="S82" s="155">
        <v>18.770400000000713</v>
      </c>
      <c r="T82" s="154" t="s">
        <v>531</v>
      </c>
      <c r="U82" s="154" t="s">
        <v>432</v>
      </c>
      <c r="V82" s="154"/>
      <c r="W82" s="161">
        <v>1</v>
      </c>
      <c r="X82" s="154" t="s">
        <v>285</v>
      </c>
    </row>
    <row r="83" spans="2:24">
      <c r="B83" s="729"/>
      <c r="C83" s="726"/>
      <c r="D83" s="165">
        <v>7</v>
      </c>
      <c r="E83" s="154" t="s">
        <v>444</v>
      </c>
      <c r="F83" s="155">
        <v>265.37400000000002</v>
      </c>
      <c r="G83" s="154">
        <v>782.16</v>
      </c>
      <c r="H83" s="154">
        <v>780.83</v>
      </c>
      <c r="I83" s="166">
        <f t="shared" si="27"/>
        <v>0.9982995806484608</v>
      </c>
      <c r="J83" s="154">
        <v>24.2</v>
      </c>
      <c r="K83" s="166">
        <f t="shared" si="28"/>
        <v>3.0939961133271965E-2</v>
      </c>
      <c r="L83" s="155">
        <v>147.43</v>
      </c>
      <c r="M83" s="167">
        <f t="shared" si="29"/>
        <v>1.0292395417817328</v>
      </c>
      <c r="N83" s="155">
        <v>3371.7241000000176</v>
      </c>
      <c r="O83" s="154">
        <v>1.8</v>
      </c>
      <c r="P83" s="156">
        <v>2.3013194231359313E-3</v>
      </c>
      <c r="Q83" s="374">
        <v>21.070000000000118</v>
      </c>
      <c r="R83" s="156">
        <v>2.6938222358596858E-2</v>
      </c>
      <c r="S83" s="155">
        <v>3106.3501000000174</v>
      </c>
      <c r="T83" s="154" t="s">
        <v>531</v>
      </c>
      <c r="U83" s="154" t="s">
        <v>443</v>
      </c>
      <c r="V83" s="154" t="s">
        <v>544</v>
      </c>
      <c r="W83" s="161">
        <v>1</v>
      </c>
      <c r="X83" s="154" t="s">
        <v>406</v>
      </c>
    </row>
    <row r="84" spans="2:24">
      <c r="B84" s="729"/>
      <c r="C84" s="726"/>
      <c r="D84" s="165">
        <v>8</v>
      </c>
      <c r="E84" s="154" t="s">
        <v>396</v>
      </c>
      <c r="F84" s="155">
        <v>262.21530000000001</v>
      </c>
      <c r="G84" s="154">
        <v>23.18</v>
      </c>
      <c r="H84" s="154">
        <v>24.29</v>
      </c>
      <c r="I84" s="166">
        <f t="shared" si="27"/>
        <v>1.0478861087144089</v>
      </c>
      <c r="J84" s="154">
        <v>0</v>
      </c>
      <c r="K84" s="166">
        <f t="shared" si="28"/>
        <v>0</v>
      </c>
      <c r="L84" s="155">
        <v>236.23</v>
      </c>
      <c r="M84" s="167">
        <f t="shared" si="29"/>
        <v>1.0478861087144089</v>
      </c>
      <c r="N84" s="155">
        <v>262.21529999999984</v>
      </c>
      <c r="O84" s="154">
        <v>1.1100000000000001</v>
      </c>
      <c r="P84" s="156">
        <v>4.788610871440898E-2</v>
      </c>
      <c r="Q84" s="374">
        <v>0</v>
      </c>
      <c r="R84" s="156">
        <v>0</v>
      </c>
      <c r="S84" s="155">
        <v>0</v>
      </c>
      <c r="T84" s="154" t="s">
        <v>531</v>
      </c>
      <c r="U84" s="154" t="s">
        <v>432</v>
      </c>
      <c r="V84" s="154"/>
      <c r="W84" s="161">
        <v>1</v>
      </c>
      <c r="X84" s="154" t="s">
        <v>267</v>
      </c>
    </row>
    <row r="85" spans="2:24">
      <c r="B85" s="729"/>
      <c r="C85" s="726"/>
      <c r="D85" s="165">
        <v>9</v>
      </c>
      <c r="E85" s="154" t="s">
        <v>431</v>
      </c>
      <c r="F85" s="155">
        <v>261.50399999999996</v>
      </c>
      <c r="G85" s="154">
        <v>65.97</v>
      </c>
      <c r="H85" s="154">
        <v>65.78</v>
      </c>
      <c r="I85" s="166">
        <f t="shared" si="27"/>
        <v>0.9971199029862059</v>
      </c>
      <c r="J85" s="154">
        <v>5.32</v>
      </c>
      <c r="K85" s="166">
        <f t="shared" si="28"/>
        <v>8.0642716386236171E-2</v>
      </c>
      <c r="L85" s="155">
        <v>108.96</v>
      </c>
      <c r="M85" s="167">
        <f t="shared" si="29"/>
        <v>1.0777626193724419</v>
      </c>
      <c r="N85" s="155">
        <v>558.96479999999951</v>
      </c>
      <c r="O85" s="154">
        <v>2.4</v>
      </c>
      <c r="P85" s="156">
        <v>3.6380172805820829E-2</v>
      </c>
      <c r="Q85" s="374">
        <v>2.7299999999999955</v>
      </c>
      <c r="R85" s="156">
        <v>4.1382446566621121E-2</v>
      </c>
      <c r="S85" s="155">
        <v>297.46079999999949</v>
      </c>
      <c r="T85" s="154" t="s">
        <v>531</v>
      </c>
      <c r="U85" s="154" t="s">
        <v>536</v>
      </c>
      <c r="V85" s="154"/>
      <c r="W85" s="161">
        <v>1</v>
      </c>
      <c r="X85" s="154" t="s">
        <v>312</v>
      </c>
    </row>
    <row r="86" spans="2:24">
      <c r="B86" s="730"/>
      <c r="C86" s="727"/>
      <c r="D86" s="165">
        <v>10</v>
      </c>
      <c r="E86" s="154" t="s">
        <v>550</v>
      </c>
      <c r="F86" s="155">
        <v>259.76580000000001</v>
      </c>
      <c r="G86" s="154">
        <v>41.38</v>
      </c>
      <c r="H86" s="154">
        <v>45</v>
      </c>
      <c r="I86" s="166">
        <f t="shared" si="27"/>
        <v>1.0874818753020783</v>
      </c>
      <c r="J86" s="154">
        <v>0</v>
      </c>
      <c r="K86" s="166">
        <f t="shared" si="28"/>
        <v>0</v>
      </c>
      <c r="L86" s="155">
        <v>102.27</v>
      </c>
      <c r="M86" s="167">
        <f t="shared" si="29"/>
        <v>1.0874818753020783</v>
      </c>
      <c r="N86" s="155">
        <v>370.21739999999971</v>
      </c>
      <c r="O86" s="154">
        <v>2.54</v>
      </c>
      <c r="P86" s="156">
        <v>6.1382310294828414E-2</v>
      </c>
      <c r="Q86" s="374">
        <v>1.0799999999999974</v>
      </c>
      <c r="R86" s="156">
        <v>2.6099565007249814E-2</v>
      </c>
      <c r="S86" s="155">
        <v>110.45159999999973</v>
      </c>
      <c r="T86" s="154" t="s">
        <v>531</v>
      </c>
      <c r="U86" s="154" t="s">
        <v>536</v>
      </c>
      <c r="V86" s="154"/>
      <c r="W86" s="161">
        <v>1</v>
      </c>
      <c r="X86" s="154" t="s">
        <v>237</v>
      </c>
    </row>
    <row r="87" spans="2:24">
      <c r="B87" s="728">
        <f t="shared" ref="B87" si="32">B77+1</f>
        <v>45909</v>
      </c>
      <c r="C87" s="725" t="str">
        <f t="shared" ref="C87" si="33">CHOOSE(WEEKDAY(B87,2),"一","二","三","四","五","六","日")</f>
        <v>二</v>
      </c>
      <c r="D87" s="165">
        <v>1</v>
      </c>
      <c r="E87" s="154" t="s">
        <v>449</v>
      </c>
      <c r="F87" s="155">
        <v>1236</v>
      </c>
      <c r="G87" s="154">
        <v>4583</v>
      </c>
      <c r="H87" s="154">
        <v>4663</v>
      </c>
      <c r="I87" s="166">
        <f t="shared" si="27"/>
        <v>1.0174558149683612</v>
      </c>
      <c r="J87" s="154">
        <v>0</v>
      </c>
      <c r="K87" s="166">
        <f t="shared" si="28"/>
        <v>0</v>
      </c>
      <c r="L87" s="155">
        <v>15.45</v>
      </c>
      <c r="M87" s="167">
        <f t="shared" si="29"/>
        <v>1.0174558149683612</v>
      </c>
      <c r="N87" s="155">
        <v>1236</v>
      </c>
      <c r="O87" s="154">
        <v>80</v>
      </c>
      <c r="P87" s="156">
        <v>1.7455814968361336E-2</v>
      </c>
      <c r="Q87" s="374">
        <v>0</v>
      </c>
      <c r="R87" s="156">
        <v>0</v>
      </c>
      <c r="S87" s="155">
        <v>0</v>
      </c>
      <c r="T87" s="154" t="s">
        <v>531</v>
      </c>
      <c r="U87" s="154" t="s">
        <v>448</v>
      </c>
      <c r="V87" s="154" t="s">
        <v>533</v>
      </c>
      <c r="W87" s="161">
        <v>1</v>
      </c>
      <c r="X87" s="154" t="s">
        <v>180</v>
      </c>
    </row>
    <row r="88" spans="2:24">
      <c r="B88" s="729"/>
      <c r="C88" s="726"/>
      <c r="D88" s="165">
        <v>2</v>
      </c>
      <c r="E88" s="154" t="s">
        <v>446</v>
      </c>
      <c r="F88" s="155">
        <v>1139.52</v>
      </c>
      <c r="G88" s="154">
        <v>147.52000000000001</v>
      </c>
      <c r="H88" s="154">
        <v>159.39000000000001</v>
      </c>
      <c r="I88" s="166">
        <f t="shared" si="27"/>
        <v>1.0804636659436009</v>
      </c>
      <c r="J88" s="154">
        <v>0</v>
      </c>
      <c r="K88" s="166">
        <f t="shared" si="28"/>
        <v>0</v>
      </c>
      <c r="L88" s="155">
        <v>96</v>
      </c>
      <c r="M88" s="167">
        <f t="shared" si="29"/>
        <v>1.0804636659436009</v>
      </c>
      <c r="N88" s="155">
        <v>1139.5200000000004</v>
      </c>
      <c r="O88" s="154">
        <v>11.87</v>
      </c>
      <c r="P88" s="156">
        <v>8.0463665943600854E-2</v>
      </c>
      <c r="Q88" s="374">
        <v>0</v>
      </c>
      <c r="R88" s="156">
        <v>0</v>
      </c>
      <c r="S88" s="155">
        <v>0</v>
      </c>
      <c r="T88" s="154" t="s">
        <v>531</v>
      </c>
      <c r="U88" s="154" t="s">
        <v>443</v>
      </c>
      <c r="V88" s="154"/>
      <c r="W88" s="161">
        <v>1</v>
      </c>
      <c r="X88" s="154" t="s">
        <v>282</v>
      </c>
    </row>
    <row r="89" spans="2:24">
      <c r="B89" s="729"/>
      <c r="C89" s="726"/>
      <c r="D89" s="165">
        <v>3</v>
      </c>
      <c r="E89" s="154" t="s">
        <v>430</v>
      </c>
      <c r="F89" s="155">
        <v>736.96900000000005</v>
      </c>
      <c r="G89" s="154">
        <v>90.26</v>
      </c>
      <c r="H89" s="154">
        <v>96.160000000000011</v>
      </c>
      <c r="I89" s="166">
        <f t="shared" si="27"/>
        <v>1.0653667183691558</v>
      </c>
      <c r="J89" s="154">
        <v>0</v>
      </c>
      <c r="K89" s="166">
        <f t="shared" si="28"/>
        <v>0</v>
      </c>
      <c r="L89" s="155">
        <v>124.91</v>
      </c>
      <c r="M89" s="167">
        <f t="shared" si="29"/>
        <v>1.0653667183691558</v>
      </c>
      <c r="N89" s="155">
        <v>736.96900000000073</v>
      </c>
      <c r="O89" s="154">
        <v>5.9</v>
      </c>
      <c r="P89" s="156">
        <v>6.5366718369155766E-2</v>
      </c>
      <c r="Q89" s="374">
        <v>0</v>
      </c>
      <c r="R89" s="156">
        <v>0</v>
      </c>
      <c r="S89" s="155">
        <v>0</v>
      </c>
      <c r="T89" s="154" t="s">
        <v>531</v>
      </c>
      <c r="U89" s="154" t="s">
        <v>536</v>
      </c>
      <c r="V89" s="154"/>
      <c r="W89" s="161">
        <v>1</v>
      </c>
      <c r="X89" s="154" t="s">
        <v>236</v>
      </c>
    </row>
    <row r="90" spans="2:24">
      <c r="B90" s="729"/>
      <c r="C90" s="726"/>
      <c r="D90" s="165">
        <v>4</v>
      </c>
      <c r="E90" s="154" t="s">
        <v>444</v>
      </c>
      <c r="F90" s="155">
        <v>654.58920000000012</v>
      </c>
      <c r="G90" s="154">
        <v>773.85</v>
      </c>
      <c r="H90" s="154">
        <v>783.43</v>
      </c>
      <c r="I90" s="166">
        <f t="shared" si="27"/>
        <v>1.0123796601408541</v>
      </c>
      <c r="J90" s="154">
        <v>5.8</v>
      </c>
      <c r="K90" s="166">
        <f t="shared" si="28"/>
        <v>7.4949925696194348E-3</v>
      </c>
      <c r="L90" s="155">
        <v>147.43</v>
      </c>
      <c r="M90" s="167">
        <f t="shared" si="29"/>
        <v>1.0198746527104734</v>
      </c>
      <c r="N90" s="155">
        <v>2267.4733999999826</v>
      </c>
      <c r="O90" s="154">
        <v>4.4400000000000004</v>
      </c>
      <c r="P90" s="156">
        <v>5.7375460360534992E-3</v>
      </c>
      <c r="Q90" s="374">
        <v>10.93999999999988</v>
      </c>
      <c r="R90" s="156">
        <v>1.4137106674419952E-2</v>
      </c>
      <c r="S90" s="155">
        <v>1612.8841999999825</v>
      </c>
      <c r="T90" s="154" t="s">
        <v>531</v>
      </c>
      <c r="U90" s="154" t="s">
        <v>443</v>
      </c>
      <c r="V90" s="154" t="s">
        <v>544</v>
      </c>
      <c r="W90" s="161">
        <v>1</v>
      </c>
      <c r="X90" s="154" t="s">
        <v>406</v>
      </c>
    </row>
    <row r="91" spans="2:24">
      <c r="B91" s="729"/>
      <c r="C91" s="726"/>
      <c r="D91" s="165">
        <v>5</v>
      </c>
      <c r="E91" s="154" t="s">
        <v>547</v>
      </c>
      <c r="F91" s="155">
        <v>515.37599999999998</v>
      </c>
      <c r="G91" s="154">
        <v>263.61</v>
      </c>
      <c r="H91" s="154">
        <v>260.21000000000004</v>
      </c>
      <c r="I91" s="166">
        <f t="shared" si="27"/>
        <v>0.98710215849171135</v>
      </c>
      <c r="J91" s="154">
        <v>8.8000000000000007</v>
      </c>
      <c r="K91" s="166">
        <f t="shared" si="28"/>
        <v>3.3382648609688557E-2</v>
      </c>
      <c r="L91" s="155">
        <v>95.44</v>
      </c>
      <c r="M91" s="167">
        <f t="shared" si="29"/>
        <v>1.0204848071013999</v>
      </c>
      <c r="N91" s="155">
        <v>515.37600000000327</v>
      </c>
      <c r="O91" s="154">
        <v>5.4</v>
      </c>
      <c r="P91" s="156">
        <v>2.0484807101399796E-2</v>
      </c>
      <c r="Q91" s="374">
        <v>3.3750779948604759E-14</v>
      </c>
      <c r="R91" s="156">
        <v>1.2803300310536307E-16</v>
      </c>
      <c r="S91" s="155">
        <v>3.221174438294838E-12</v>
      </c>
      <c r="T91" s="154" t="s">
        <v>531</v>
      </c>
      <c r="U91" s="154" t="s">
        <v>432</v>
      </c>
      <c r="V91" s="154"/>
      <c r="W91" s="161">
        <v>1</v>
      </c>
      <c r="X91" s="154" t="s">
        <v>406</v>
      </c>
    </row>
    <row r="92" spans="2:24">
      <c r="B92" s="729"/>
      <c r="C92" s="726"/>
      <c r="D92" s="165">
        <v>6</v>
      </c>
      <c r="E92" s="154" t="s">
        <v>387</v>
      </c>
      <c r="F92" s="155">
        <v>459.57</v>
      </c>
      <c r="G92" s="154">
        <v>51.24</v>
      </c>
      <c r="H92" s="154">
        <v>55.81</v>
      </c>
      <c r="I92" s="166">
        <f t="shared" si="27"/>
        <v>1.0891881342701015</v>
      </c>
      <c r="J92" s="154">
        <v>0</v>
      </c>
      <c r="K92" s="166">
        <f t="shared" si="28"/>
        <v>0</v>
      </c>
      <c r="L92" s="155">
        <v>153.19</v>
      </c>
      <c r="M92" s="167">
        <f t="shared" si="29"/>
        <v>1.0891881342701015</v>
      </c>
      <c r="N92" s="155">
        <v>700.07830000000001</v>
      </c>
      <c r="O92" s="154">
        <v>3</v>
      </c>
      <c r="P92" s="156">
        <v>5.8548009367681494E-2</v>
      </c>
      <c r="Q92" s="374">
        <v>1.5700000000000003</v>
      </c>
      <c r="R92" s="156">
        <v>3.0640124902419987E-2</v>
      </c>
      <c r="S92" s="155">
        <v>240.50830000000005</v>
      </c>
      <c r="T92" s="154" t="s">
        <v>531</v>
      </c>
      <c r="U92" s="154" t="s">
        <v>536</v>
      </c>
      <c r="V92" s="154"/>
      <c r="W92" s="161">
        <v>1</v>
      </c>
      <c r="X92" s="154" t="s">
        <v>422</v>
      </c>
    </row>
    <row r="93" spans="2:24">
      <c r="B93" s="729"/>
      <c r="C93" s="726"/>
      <c r="D93" s="165">
        <v>7</v>
      </c>
      <c r="E93" s="154" t="s">
        <v>551</v>
      </c>
      <c r="F93" s="155">
        <v>429.79220000000004</v>
      </c>
      <c r="G93" s="154">
        <v>312</v>
      </c>
      <c r="H93" s="154">
        <v>313.19</v>
      </c>
      <c r="I93" s="166">
        <f t="shared" si="27"/>
        <v>1.0038141025641025</v>
      </c>
      <c r="J93" s="154">
        <v>16</v>
      </c>
      <c r="K93" s="166">
        <f t="shared" si="28"/>
        <v>5.128205128205128E-2</v>
      </c>
      <c r="L93" s="155">
        <v>108.26</v>
      </c>
      <c r="M93" s="167">
        <f t="shared" si="29"/>
        <v>1.0550961538461539</v>
      </c>
      <c r="N93" s="155">
        <v>1860.9893999999999</v>
      </c>
      <c r="O93" s="154">
        <v>3.97</v>
      </c>
      <c r="P93" s="156">
        <v>1.2724358974358975E-2</v>
      </c>
      <c r="Q93" s="374">
        <v>13.219999999999997</v>
      </c>
      <c r="R93" s="156">
        <v>4.2371794871794863E-2</v>
      </c>
      <c r="S93" s="155">
        <v>1431.1971999999998</v>
      </c>
      <c r="T93" s="154" t="s">
        <v>531</v>
      </c>
      <c r="U93" s="154" t="s">
        <v>536</v>
      </c>
      <c r="V93" s="154"/>
      <c r="W93" s="161">
        <v>1</v>
      </c>
      <c r="X93" s="154" t="s">
        <v>266</v>
      </c>
    </row>
    <row r="94" spans="2:24">
      <c r="B94" s="729"/>
      <c r="C94" s="726"/>
      <c r="D94" s="165">
        <v>8</v>
      </c>
      <c r="E94" s="154" t="s">
        <v>552</v>
      </c>
      <c r="F94" s="155">
        <v>365.03759999999994</v>
      </c>
      <c r="G94" s="154">
        <v>330.26</v>
      </c>
      <c r="H94" s="154">
        <v>327.38</v>
      </c>
      <c r="I94" s="166">
        <f t="shared" si="27"/>
        <v>0.99127959789256948</v>
      </c>
      <c r="J94" s="154">
        <v>8.4</v>
      </c>
      <c r="K94" s="166">
        <f t="shared" si="28"/>
        <v>2.5434506146672319E-2</v>
      </c>
      <c r="L94" s="155">
        <v>66.13</v>
      </c>
      <c r="M94" s="167">
        <f t="shared" si="29"/>
        <v>1.0167141040392418</v>
      </c>
      <c r="N94" s="155">
        <v>365.03759999999875</v>
      </c>
      <c r="O94" s="154">
        <v>5.52</v>
      </c>
      <c r="P94" s="156">
        <v>1.6714104039241808E-2</v>
      </c>
      <c r="Q94" s="374">
        <v>-1.7763568394002505E-14</v>
      </c>
      <c r="R94" s="156">
        <v>-5.3786617798106056E-17</v>
      </c>
      <c r="S94" s="155">
        <v>-1.1747047778953856E-12</v>
      </c>
      <c r="T94" s="154" t="s">
        <v>531</v>
      </c>
      <c r="U94" s="154" t="s">
        <v>432</v>
      </c>
      <c r="V94" s="154"/>
      <c r="W94" s="161">
        <v>1</v>
      </c>
      <c r="X94" s="154" t="s">
        <v>263</v>
      </c>
    </row>
    <row r="95" spans="2:24">
      <c r="B95" s="729"/>
      <c r="C95" s="726"/>
      <c r="D95" s="165">
        <v>9</v>
      </c>
      <c r="E95" s="154" t="s">
        <v>424</v>
      </c>
      <c r="F95" s="155">
        <v>338.52</v>
      </c>
      <c r="G95" s="154">
        <v>5908</v>
      </c>
      <c r="H95" s="154">
        <v>5870</v>
      </c>
      <c r="I95" s="166">
        <f t="shared" si="27"/>
        <v>0.99356804333107651</v>
      </c>
      <c r="J95" s="154">
        <v>100</v>
      </c>
      <c r="K95" s="166">
        <f t="shared" si="28"/>
        <v>1.6926201760324982E-2</v>
      </c>
      <c r="L95" s="155">
        <v>5.46</v>
      </c>
      <c r="M95" s="167">
        <f t="shared" si="29"/>
        <v>1.0104942450914014</v>
      </c>
      <c r="N95" s="155">
        <v>338.52</v>
      </c>
      <c r="O95" s="154">
        <v>62</v>
      </c>
      <c r="P95" s="156">
        <v>1.049424509140149E-2</v>
      </c>
      <c r="Q95" s="374">
        <v>0</v>
      </c>
      <c r="R95" s="156">
        <v>0</v>
      </c>
      <c r="S95" s="155">
        <v>0</v>
      </c>
      <c r="T95" s="154" t="s">
        <v>531</v>
      </c>
      <c r="U95" s="154" t="s">
        <v>535</v>
      </c>
      <c r="V95" s="154" t="s">
        <v>542</v>
      </c>
      <c r="W95" s="161">
        <v>1</v>
      </c>
      <c r="X95" s="154" t="s">
        <v>268</v>
      </c>
    </row>
    <row r="96" spans="2:24">
      <c r="B96" s="730"/>
      <c r="C96" s="727"/>
      <c r="D96" s="165">
        <v>10</v>
      </c>
      <c r="E96" s="154" t="s">
        <v>553</v>
      </c>
      <c r="F96" s="155">
        <v>336.49279999999993</v>
      </c>
      <c r="G96" s="154">
        <v>37.74</v>
      </c>
      <c r="H96" s="154">
        <v>40.06</v>
      </c>
      <c r="I96" s="166">
        <f t="shared" si="27"/>
        <v>1.0614732379438261</v>
      </c>
      <c r="J96" s="154">
        <v>0</v>
      </c>
      <c r="K96" s="166">
        <f t="shared" si="28"/>
        <v>0</v>
      </c>
      <c r="L96" s="155">
        <v>145.04</v>
      </c>
      <c r="M96" s="167">
        <f t="shared" si="29"/>
        <v>1.0614732379438261</v>
      </c>
      <c r="N96" s="155">
        <v>336.49280000000005</v>
      </c>
      <c r="O96" s="154">
        <v>2.3199999999999998</v>
      </c>
      <c r="P96" s="156">
        <v>6.147323794382617E-2</v>
      </c>
      <c r="Q96" s="374">
        <v>0</v>
      </c>
      <c r="R96" s="156">
        <v>0</v>
      </c>
      <c r="S96" s="155">
        <v>0</v>
      </c>
      <c r="T96" s="154" t="s">
        <v>531</v>
      </c>
      <c r="U96" s="154" t="s">
        <v>536</v>
      </c>
      <c r="V96" s="154"/>
      <c r="W96" s="161">
        <v>1</v>
      </c>
      <c r="X96" s="154" t="s">
        <v>263</v>
      </c>
    </row>
    <row r="97" spans="2:24">
      <c r="B97" s="728">
        <f t="shared" ref="B97" si="34">B87+1</f>
        <v>45910</v>
      </c>
      <c r="C97" s="725" t="str">
        <f t="shared" ref="C97" si="35">CHOOSE(WEEKDAY(B97,2),"一","二","三","四","五","六","日")</f>
        <v>三</v>
      </c>
      <c r="D97" s="165">
        <v>1</v>
      </c>
      <c r="E97" s="154" t="s">
        <v>429</v>
      </c>
      <c r="F97" s="155">
        <v>740.3823000000001</v>
      </c>
      <c r="G97" s="154">
        <v>121.41</v>
      </c>
      <c r="H97" s="154">
        <v>128.1</v>
      </c>
      <c r="I97" s="166">
        <f t="shared" si="27"/>
        <v>1.0551025450951321</v>
      </c>
      <c r="J97" s="154">
        <v>0</v>
      </c>
      <c r="K97" s="166">
        <f t="shared" si="28"/>
        <v>0</v>
      </c>
      <c r="L97" s="155">
        <v>110.67</v>
      </c>
      <c r="M97" s="167">
        <f t="shared" si="29"/>
        <v>1.0551025450951321</v>
      </c>
      <c r="N97" s="155">
        <v>740.38229999999976</v>
      </c>
      <c r="O97" s="154">
        <v>6.69</v>
      </c>
      <c r="P97" s="156">
        <v>5.5102545095132204E-2</v>
      </c>
      <c r="Q97" s="374">
        <v>0</v>
      </c>
      <c r="R97" s="156">
        <v>0</v>
      </c>
      <c r="S97" s="155">
        <v>0</v>
      </c>
      <c r="T97" s="154" t="s">
        <v>531</v>
      </c>
      <c r="U97" s="154" t="s">
        <v>536</v>
      </c>
      <c r="V97" s="154"/>
      <c r="W97" s="161">
        <v>1</v>
      </c>
      <c r="X97" s="154" t="s">
        <v>428</v>
      </c>
    </row>
    <row r="98" spans="2:24">
      <c r="B98" s="729"/>
      <c r="C98" s="726"/>
      <c r="D98" s="165">
        <v>2</v>
      </c>
      <c r="E98" s="154" t="s">
        <v>404</v>
      </c>
      <c r="F98" s="155">
        <v>624.6</v>
      </c>
      <c r="G98" s="154">
        <v>3198</v>
      </c>
      <c r="H98" s="154">
        <v>3258</v>
      </c>
      <c r="I98" s="166">
        <f t="shared" si="27"/>
        <v>1.0187617260787993</v>
      </c>
      <c r="J98" s="154">
        <v>0</v>
      </c>
      <c r="K98" s="166">
        <f t="shared" si="28"/>
        <v>0</v>
      </c>
      <c r="L98" s="155">
        <v>10.41</v>
      </c>
      <c r="M98" s="167">
        <f t="shared" si="29"/>
        <v>1.0187617260787993</v>
      </c>
      <c r="N98" s="155">
        <v>624.6</v>
      </c>
      <c r="O98" s="154">
        <v>60</v>
      </c>
      <c r="P98" s="156">
        <v>1.8761726078799251E-2</v>
      </c>
      <c r="Q98" s="374">
        <v>0</v>
      </c>
      <c r="R98" s="156">
        <v>0</v>
      </c>
      <c r="S98" s="155">
        <v>0</v>
      </c>
      <c r="T98" s="154" t="s">
        <v>531</v>
      </c>
      <c r="U98" s="154" t="s">
        <v>535</v>
      </c>
      <c r="V98" s="154"/>
      <c r="W98" s="161">
        <v>1</v>
      </c>
      <c r="X98" s="154" t="s">
        <v>270</v>
      </c>
    </row>
    <row r="99" spans="2:24">
      <c r="B99" s="729"/>
      <c r="C99" s="726"/>
      <c r="D99" s="165">
        <v>3</v>
      </c>
      <c r="E99" s="154" t="s">
        <v>424</v>
      </c>
      <c r="F99" s="155">
        <v>556.91999999999996</v>
      </c>
      <c r="G99" s="154">
        <v>4948</v>
      </c>
      <c r="H99" s="154">
        <v>5050</v>
      </c>
      <c r="I99" s="166">
        <f t="shared" si="27"/>
        <v>1.0206143896523847</v>
      </c>
      <c r="J99" s="154">
        <v>0</v>
      </c>
      <c r="K99" s="166">
        <f t="shared" si="28"/>
        <v>0</v>
      </c>
      <c r="L99" s="155">
        <v>5.46</v>
      </c>
      <c r="M99" s="167">
        <f t="shared" si="29"/>
        <v>1.0206143896523847</v>
      </c>
      <c r="N99" s="155">
        <v>556.91999999999996</v>
      </c>
      <c r="O99" s="154">
        <v>102</v>
      </c>
      <c r="P99" s="156">
        <v>2.0614389652384803E-2</v>
      </c>
      <c r="Q99" s="374">
        <v>0</v>
      </c>
      <c r="R99" s="156">
        <v>0</v>
      </c>
      <c r="S99" s="155">
        <v>0</v>
      </c>
      <c r="T99" s="154" t="s">
        <v>531</v>
      </c>
      <c r="U99" s="154" t="s">
        <v>535</v>
      </c>
      <c r="V99" s="154" t="s">
        <v>542</v>
      </c>
      <c r="W99" s="161">
        <v>1</v>
      </c>
      <c r="X99" s="154" t="s">
        <v>268</v>
      </c>
    </row>
    <row r="100" spans="2:24">
      <c r="B100" s="729"/>
      <c r="C100" s="726"/>
      <c r="D100" s="165">
        <v>4</v>
      </c>
      <c r="E100" s="154" t="s">
        <v>554</v>
      </c>
      <c r="F100" s="155">
        <v>339.93789999999996</v>
      </c>
      <c r="G100" s="154">
        <v>22.96</v>
      </c>
      <c r="H100" s="154">
        <v>24.09</v>
      </c>
      <c r="I100" s="166">
        <f t="shared" si="27"/>
        <v>1.0492160278745644</v>
      </c>
      <c r="J100" s="154">
        <v>0</v>
      </c>
      <c r="K100" s="166">
        <f t="shared" si="28"/>
        <v>0</v>
      </c>
      <c r="L100" s="155">
        <v>300.83</v>
      </c>
      <c r="M100" s="167">
        <f t="shared" si="29"/>
        <v>1.0492160278745644</v>
      </c>
      <c r="N100" s="155">
        <v>339.93789999999967</v>
      </c>
      <c r="O100" s="154">
        <v>1.1299999999999999</v>
      </c>
      <c r="P100" s="156">
        <v>4.9216027874564451E-2</v>
      </c>
      <c r="Q100" s="374">
        <v>0</v>
      </c>
      <c r="R100" s="156">
        <v>0</v>
      </c>
      <c r="S100" s="155">
        <v>0</v>
      </c>
      <c r="T100" s="154" t="s">
        <v>531</v>
      </c>
      <c r="U100" s="154" t="s">
        <v>432</v>
      </c>
      <c r="V100" s="154"/>
      <c r="W100" s="161">
        <v>1</v>
      </c>
      <c r="X100" s="154" t="s">
        <v>274</v>
      </c>
    </row>
    <row r="101" spans="2:24">
      <c r="B101" s="729"/>
      <c r="C101" s="726"/>
      <c r="D101" s="165">
        <v>5</v>
      </c>
      <c r="E101" s="154" t="s">
        <v>387</v>
      </c>
      <c r="F101" s="155">
        <v>323.23089999999996</v>
      </c>
      <c r="G101" s="154">
        <v>50.93</v>
      </c>
      <c r="H101" s="154">
        <v>53.21</v>
      </c>
      <c r="I101" s="166">
        <f t="shared" si="27"/>
        <v>1.0447673277046927</v>
      </c>
      <c r="J101" s="154">
        <v>0</v>
      </c>
      <c r="K101" s="166">
        <f t="shared" si="28"/>
        <v>0</v>
      </c>
      <c r="L101" s="155">
        <v>153.19</v>
      </c>
      <c r="M101" s="167">
        <f t="shared" si="29"/>
        <v>1.0447673277046927</v>
      </c>
      <c r="N101" s="155">
        <v>349.27320000000014</v>
      </c>
      <c r="O101" s="154">
        <v>2.11</v>
      </c>
      <c r="P101" s="156">
        <v>4.1429412919693695E-2</v>
      </c>
      <c r="Q101" s="374">
        <v>0.17000000000000126</v>
      </c>
      <c r="R101" s="156">
        <v>3.3379147849990432E-3</v>
      </c>
      <c r="S101" s="155">
        <v>26.042300000000193</v>
      </c>
      <c r="T101" s="154" t="s">
        <v>531</v>
      </c>
      <c r="U101" s="154" t="s">
        <v>432</v>
      </c>
      <c r="V101" s="154"/>
      <c r="W101" s="161">
        <v>1</v>
      </c>
      <c r="X101" s="154" t="s">
        <v>422</v>
      </c>
    </row>
    <row r="102" spans="2:24">
      <c r="B102" s="729"/>
      <c r="C102" s="726"/>
      <c r="D102" s="165">
        <v>6</v>
      </c>
      <c r="E102" s="154" t="s">
        <v>545</v>
      </c>
      <c r="F102" s="155">
        <v>296.15519999999998</v>
      </c>
      <c r="G102" s="154">
        <v>30.78</v>
      </c>
      <c r="H102" s="154">
        <v>32.299999999999997</v>
      </c>
      <c r="I102" s="166">
        <f t="shared" si="27"/>
        <v>1.0493827160493825</v>
      </c>
      <c r="J102" s="154">
        <v>0</v>
      </c>
      <c r="K102" s="166">
        <f t="shared" si="28"/>
        <v>0</v>
      </c>
      <c r="L102" s="155">
        <v>208.56</v>
      </c>
      <c r="M102" s="167">
        <f t="shared" si="29"/>
        <v>1.0493827160493825</v>
      </c>
      <c r="N102" s="155">
        <v>317.01119999999918</v>
      </c>
      <c r="O102" s="154">
        <v>1.42</v>
      </c>
      <c r="P102" s="156">
        <v>4.6133853151397008E-2</v>
      </c>
      <c r="Q102" s="374">
        <v>9.9999999999996092E-2</v>
      </c>
      <c r="R102" s="156">
        <v>3.2488628979855778E-3</v>
      </c>
      <c r="S102" s="155">
        <v>20.855999999999185</v>
      </c>
      <c r="T102" s="154" t="s">
        <v>531</v>
      </c>
      <c r="U102" s="154" t="s">
        <v>432</v>
      </c>
      <c r="V102" s="154"/>
      <c r="W102" s="161">
        <v>1</v>
      </c>
      <c r="X102" s="154" t="s">
        <v>285</v>
      </c>
    </row>
    <row r="103" spans="2:24">
      <c r="B103" s="729"/>
      <c r="C103" s="726"/>
      <c r="D103" s="165">
        <v>7</v>
      </c>
      <c r="E103" s="154" t="s">
        <v>433</v>
      </c>
      <c r="F103" s="155">
        <v>284.75669999999997</v>
      </c>
      <c r="G103" s="154">
        <v>108.96</v>
      </c>
      <c r="H103" s="154">
        <v>112.55</v>
      </c>
      <c r="I103" s="166">
        <f t="shared" si="27"/>
        <v>1.0329478707782673</v>
      </c>
      <c r="J103" s="154">
        <v>0</v>
      </c>
      <c r="K103" s="166">
        <f t="shared" si="28"/>
        <v>0</v>
      </c>
      <c r="L103" s="155">
        <v>141.66999999999999</v>
      </c>
      <c r="M103" s="167">
        <f t="shared" si="29"/>
        <v>1.0329478707782673</v>
      </c>
      <c r="N103" s="155">
        <v>508.59530000000046</v>
      </c>
      <c r="O103" s="154">
        <v>2.0099999999999998</v>
      </c>
      <c r="P103" s="156">
        <v>1.844713656387665E-2</v>
      </c>
      <c r="Q103" s="374">
        <v>1.5800000000000036</v>
      </c>
      <c r="R103" s="156">
        <v>1.4500734214390637E-2</v>
      </c>
      <c r="S103" s="155">
        <v>223.8386000000005</v>
      </c>
      <c r="T103" s="154" t="s">
        <v>531</v>
      </c>
      <c r="U103" s="154" t="s">
        <v>432</v>
      </c>
      <c r="V103" s="154"/>
      <c r="W103" s="161">
        <v>1</v>
      </c>
      <c r="X103" s="154" t="s">
        <v>250</v>
      </c>
    </row>
    <row r="104" spans="2:24">
      <c r="B104" s="729"/>
      <c r="C104" s="726"/>
      <c r="D104" s="165">
        <v>8</v>
      </c>
      <c r="E104" s="154" t="s">
        <v>407</v>
      </c>
      <c r="F104" s="155">
        <v>282.2</v>
      </c>
      <c r="G104" s="154">
        <v>7920</v>
      </c>
      <c r="H104" s="154">
        <v>7902</v>
      </c>
      <c r="I104" s="166">
        <f t="shared" si="27"/>
        <v>0.99772727272727268</v>
      </c>
      <c r="J104" s="154">
        <v>350</v>
      </c>
      <c r="K104" s="166">
        <f t="shared" si="28"/>
        <v>4.4191919191919192E-2</v>
      </c>
      <c r="L104" s="155">
        <v>0.85</v>
      </c>
      <c r="M104" s="167">
        <f t="shared" si="29"/>
        <v>1.0419191919191919</v>
      </c>
      <c r="N104" s="155">
        <v>282.2</v>
      </c>
      <c r="O104" s="154">
        <v>332</v>
      </c>
      <c r="P104" s="156">
        <v>4.1919191919191919E-2</v>
      </c>
      <c r="Q104" s="374">
        <v>0</v>
      </c>
      <c r="R104" s="156">
        <v>0</v>
      </c>
      <c r="S104" s="155">
        <v>0</v>
      </c>
      <c r="T104" s="154" t="s">
        <v>531</v>
      </c>
      <c r="U104" s="154" t="s">
        <v>535</v>
      </c>
      <c r="V104" s="154"/>
      <c r="W104" s="161">
        <v>1</v>
      </c>
      <c r="X104" s="154" t="s">
        <v>310</v>
      </c>
    </row>
    <row r="105" spans="2:24">
      <c r="B105" s="729"/>
      <c r="C105" s="726"/>
      <c r="D105" s="165">
        <v>9</v>
      </c>
      <c r="E105" s="154" t="s">
        <v>415</v>
      </c>
      <c r="F105" s="155">
        <v>280.75979999999998</v>
      </c>
      <c r="G105" s="154">
        <v>36.090000000000003</v>
      </c>
      <c r="H105" s="154">
        <v>37.799999999999997</v>
      </c>
      <c r="I105" s="166">
        <f t="shared" si="27"/>
        <v>1.0473815461346632</v>
      </c>
      <c r="J105" s="154">
        <v>0</v>
      </c>
      <c r="K105" s="166">
        <f t="shared" si="28"/>
        <v>0</v>
      </c>
      <c r="L105" s="155">
        <v>248.46</v>
      </c>
      <c r="M105" s="167">
        <f t="shared" si="29"/>
        <v>1.0473815461346632</v>
      </c>
      <c r="N105" s="155">
        <v>424.86659999999847</v>
      </c>
      <c r="O105" s="154">
        <v>1.1299999999999999</v>
      </c>
      <c r="P105" s="156">
        <v>3.13106123579939E-2</v>
      </c>
      <c r="Q105" s="374">
        <v>0.57999999999999385</v>
      </c>
      <c r="R105" s="156">
        <v>1.6070933776669266E-2</v>
      </c>
      <c r="S105" s="155">
        <v>144.10679999999849</v>
      </c>
      <c r="T105" s="154" t="s">
        <v>531</v>
      </c>
      <c r="U105" s="154" t="s">
        <v>432</v>
      </c>
      <c r="V105" s="154"/>
      <c r="W105" s="161">
        <v>1</v>
      </c>
      <c r="X105" s="154" t="s">
        <v>406</v>
      </c>
    </row>
    <row r="106" spans="2:24">
      <c r="B106" s="730"/>
      <c r="C106" s="727"/>
      <c r="D106" s="165">
        <v>10</v>
      </c>
      <c r="E106" s="154" t="s">
        <v>449</v>
      </c>
      <c r="F106" s="155">
        <v>278.09999999999997</v>
      </c>
      <c r="G106" s="154">
        <v>4720</v>
      </c>
      <c r="H106" s="154">
        <v>4738</v>
      </c>
      <c r="I106" s="166">
        <f t="shared" si="27"/>
        <v>1.0038135593220339</v>
      </c>
      <c r="J106" s="154">
        <v>0</v>
      </c>
      <c r="K106" s="166">
        <f t="shared" si="28"/>
        <v>0</v>
      </c>
      <c r="L106" s="155">
        <v>15.45</v>
      </c>
      <c r="M106" s="167">
        <f t="shared" si="29"/>
        <v>1.0038135593220339</v>
      </c>
      <c r="N106" s="155">
        <v>278.09999999999997</v>
      </c>
      <c r="O106" s="154">
        <v>18</v>
      </c>
      <c r="P106" s="156">
        <v>3.8135593220338985E-3</v>
      </c>
      <c r="Q106" s="374">
        <v>0</v>
      </c>
      <c r="R106" s="156">
        <v>0</v>
      </c>
      <c r="S106" s="155">
        <v>0</v>
      </c>
      <c r="T106" s="154" t="s">
        <v>531</v>
      </c>
      <c r="U106" s="154" t="s">
        <v>448</v>
      </c>
      <c r="V106" s="154" t="s">
        <v>533</v>
      </c>
      <c r="W106" s="161">
        <v>1</v>
      </c>
      <c r="X106" s="154" t="s">
        <v>180</v>
      </c>
    </row>
    <row r="107" spans="2:24">
      <c r="B107" s="728">
        <f t="shared" ref="B107" si="36">B97+1</f>
        <v>45911</v>
      </c>
      <c r="C107" s="725" t="str">
        <f t="shared" ref="C107" si="37">CHOOSE(WEEKDAY(B107,2),"一","二","三","四","五","六","日")</f>
        <v>四</v>
      </c>
      <c r="D107" s="165">
        <v>1</v>
      </c>
      <c r="E107" s="154" t="s">
        <v>449</v>
      </c>
      <c r="F107" s="155">
        <v>927</v>
      </c>
      <c r="G107" s="154">
        <v>4544</v>
      </c>
      <c r="H107" s="154">
        <v>4604</v>
      </c>
      <c r="I107" s="166">
        <f t="shared" si="27"/>
        <v>1.0132042253521127</v>
      </c>
      <c r="J107" s="154">
        <v>0</v>
      </c>
      <c r="K107" s="166">
        <f t="shared" si="28"/>
        <v>0</v>
      </c>
      <c r="L107" s="155">
        <v>15.45</v>
      </c>
      <c r="M107" s="167">
        <f t="shared" si="29"/>
        <v>1.0132042253521127</v>
      </c>
      <c r="N107" s="155">
        <v>927</v>
      </c>
      <c r="O107" s="154">
        <v>60</v>
      </c>
      <c r="P107" s="156">
        <v>1.3204225352112676E-2</v>
      </c>
      <c r="Q107" s="374">
        <v>0</v>
      </c>
      <c r="R107" s="156">
        <v>0</v>
      </c>
      <c r="S107" s="155">
        <v>0</v>
      </c>
      <c r="T107" s="154" t="s">
        <v>531</v>
      </c>
      <c r="U107" s="154" t="s">
        <v>448</v>
      </c>
      <c r="V107" s="154" t="s">
        <v>533</v>
      </c>
      <c r="W107" s="161">
        <v>1</v>
      </c>
      <c r="X107" s="154" t="s">
        <v>180</v>
      </c>
    </row>
    <row r="108" spans="2:24">
      <c r="B108" s="729"/>
      <c r="C108" s="726"/>
      <c r="D108" s="165">
        <v>2</v>
      </c>
      <c r="E108" s="154" t="s">
        <v>441</v>
      </c>
      <c r="F108" s="155">
        <v>470.45260000000002</v>
      </c>
      <c r="G108" s="154">
        <v>335.5</v>
      </c>
      <c r="H108" s="154">
        <v>338.66</v>
      </c>
      <c r="I108" s="166">
        <f t="shared" si="27"/>
        <v>1.0094187779433681</v>
      </c>
      <c r="J108" s="154">
        <v>0</v>
      </c>
      <c r="K108" s="166">
        <f t="shared" si="28"/>
        <v>0</v>
      </c>
      <c r="L108" s="155">
        <v>157.87</v>
      </c>
      <c r="M108" s="167">
        <f t="shared" si="29"/>
        <v>1.0094187779433681</v>
      </c>
      <c r="N108" s="155">
        <v>498.86920000000396</v>
      </c>
      <c r="O108" s="154">
        <v>2.98</v>
      </c>
      <c r="P108" s="156">
        <v>8.8822652757078978E-3</v>
      </c>
      <c r="Q108" s="374">
        <v>0.18000000000002503</v>
      </c>
      <c r="R108" s="156">
        <v>5.3651266766028324E-4</v>
      </c>
      <c r="S108" s="155">
        <v>28.416600000003953</v>
      </c>
      <c r="T108" s="154" t="s">
        <v>531</v>
      </c>
      <c r="U108" s="154" t="s">
        <v>432</v>
      </c>
      <c r="V108" s="154"/>
      <c r="W108" s="161">
        <v>1</v>
      </c>
      <c r="X108" s="154" t="s">
        <v>406</v>
      </c>
    </row>
    <row r="109" spans="2:24">
      <c r="B109" s="729"/>
      <c r="C109" s="726"/>
      <c r="D109" s="165">
        <v>3</v>
      </c>
      <c r="E109" s="154" t="s">
        <v>431</v>
      </c>
      <c r="F109" s="155">
        <v>319.25279999999998</v>
      </c>
      <c r="G109" s="154">
        <v>53.12</v>
      </c>
      <c r="H109" s="154">
        <v>56.34</v>
      </c>
      <c r="I109" s="166">
        <f t="shared" si="27"/>
        <v>1.0606174698795181</v>
      </c>
      <c r="J109" s="154">
        <v>0</v>
      </c>
      <c r="K109" s="166">
        <f t="shared" si="28"/>
        <v>0</v>
      </c>
      <c r="L109" s="155">
        <v>108.96</v>
      </c>
      <c r="M109" s="167">
        <f t="shared" si="29"/>
        <v>1.0606174698795181</v>
      </c>
      <c r="N109" s="155">
        <v>350.85120000000063</v>
      </c>
      <c r="O109" s="154">
        <v>2.93</v>
      </c>
      <c r="P109" s="156">
        <v>5.5158132530120488E-2</v>
      </c>
      <c r="Q109" s="374">
        <v>0.29000000000000581</v>
      </c>
      <c r="R109" s="156">
        <v>5.4593373493976999E-3</v>
      </c>
      <c r="S109" s="155">
        <v>31.59840000000063</v>
      </c>
      <c r="T109" s="154" t="s">
        <v>531</v>
      </c>
      <c r="U109" s="154" t="s">
        <v>536</v>
      </c>
      <c r="V109" s="154"/>
      <c r="W109" s="161">
        <v>1</v>
      </c>
      <c r="X109" s="154" t="s">
        <v>312</v>
      </c>
    </row>
    <row r="110" spans="2:24">
      <c r="B110" s="729"/>
      <c r="C110" s="726"/>
      <c r="D110" s="165">
        <v>4</v>
      </c>
      <c r="E110" s="154" t="s">
        <v>457</v>
      </c>
      <c r="F110" s="155">
        <v>306.47160000000002</v>
      </c>
      <c r="G110" s="154">
        <v>88.14</v>
      </c>
      <c r="H110" s="154">
        <v>89.82</v>
      </c>
      <c r="I110" s="166">
        <f t="shared" si="27"/>
        <v>1.0190605854322667</v>
      </c>
      <c r="J110" s="154">
        <v>0</v>
      </c>
      <c r="K110" s="166">
        <f t="shared" si="28"/>
        <v>0</v>
      </c>
      <c r="L110" s="155">
        <v>189.18</v>
      </c>
      <c r="M110" s="167">
        <f t="shared" si="29"/>
        <v>1.0190605854322667</v>
      </c>
      <c r="N110" s="155">
        <v>317.82239999999859</v>
      </c>
      <c r="O110" s="154">
        <v>1.62</v>
      </c>
      <c r="P110" s="156">
        <v>1.837985023825732E-2</v>
      </c>
      <c r="Q110" s="374">
        <v>5.9999999999992504E-2</v>
      </c>
      <c r="R110" s="156">
        <v>6.8073519400944525E-4</v>
      </c>
      <c r="S110" s="155">
        <v>11.350799999998582</v>
      </c>
      <c r="T110" s="154" t="s">
        <v>531</v>
      </c>
      <c r="U110" s="154" t="s">
        <v>432</v>
      </c>
      <c r="V110" s="154"/>
      <c r="W110" s="161">
        <v>1</v>
      </c>
      <c r="X110" s="154" t="s">
        <v>281</v>
      </c>
    </row>
    <row r="111" spans="2:24">
      <c r="B111" s="729"/>
      <c r="C111" s="726"/>
      <c r="D111" s="165">
        <v>5</v>
      </c>
      <c r="E111" s="154" t="s">
        <v>424</v>
      </c>
      <c r="F111" s="155">
        <v>305.76</v>
      </c>
      <c r="G111" s="154">
        <v>3564</v>
      </c>
      <c r="H111" s="154">
        <v>3214</v>
      </c>
      <c r="I111" s="166">
        <f t="shared" si="27"/>
        <v>0.90179573512906841</v>
      </c>
      <c r="J111" s="154">
        <v>406</v>
      </c>
      <c r="K111" s="166">
        <f t="shared" si="28"/>
        <v>0.11391694725028058</v>
      </c>
      <c r="L111" s="155">
        <v>5.46</v>
      </c>
      <c r="M111" s="167">
        <f t="shared" si="29"/>
        <v>1.015712682379349</v>
      </c>
      <c r="N111" s="155">
        <v>305.76</v>
      </c>
      <c r="O111" s="154">
        <v>56</v>
      </c>
      <c r="P111" s="156">
        <v>1.5712682379349047E-2</v>
      </c>
      <c r="Q111" s="374">
        <v>0</v>
      </c>
      <c r="R111" s="156">
        <v>0</v>
      </c>
      <c r="S111" s="155">
        <v>0</v>
      </c>
      <c r="T111" s="154" t="s">
        <v>531</v>
      </c>
      <c r="U111" s="154" t="s">
        <v>535</v>
      </c>
      <c r="V111" s="154" t="s">
        <v>542</v>
      </c>
      <c r="W111" s="161">
        <v>1</v>
      </c>
      <c r="X111" s="154" t="s">
        <v>268</v>
      </c>
    </row>
    <row r="112" spans="2:24">
      <c r="B112" s="729"/>
      <c r="C112" s="726"/>
      <c r="D112" s="165">
        <v>6</v>
      </c>
      <c r="E112" s="154" t="s">
        <v>546</v>
      </c>
      <c r="F112" s="155">
        <v>304.70399999999995</v>
      </c>
      <c r="G112" s="154">
        <v>38.049999999999997</v>
      </c>
      <c r="H112" s="154">
        <v>39.25</v>
      </c>
      <c r="I112" s="166">
        <f t="shared" si="27"/>
        <v>1.0315374507227333</v>
      </c>
      <c r="J112" s="154">
        <v>0</v>
      </c>
      <c r="K112" s="166">
        <f t="shared" si="28"/>
        <v>0</v>
      </c>
      <c r="L112" s="155">
        <v>253.92</v>
      </c>
      <c r="M112" s="167">
        <f t="shared" si="29"/>
        <v>1.0315374507227333</v>
      </c>
      <c r="N112" s="155">
        <v>304.70400000000069</v>
      </c>
      <c r="O112" s="154">
        <v>1.2</v>
      </c>
      <c r="P112" s="156">
        <v>3.153745072273325E-2</v>
      </c>
      <c r="Q112" s="374">
        <v>2.886579864025407E-15</v>
      </c>
      <c r="R112" s="156">
        <v>7.5862808515779433E-17</v>
      </c>
      <c r="S112" s="155">
        <v>7.3296035907333135E-13</v>
      </c>
      <c r="T112" s="154" t="s">
        <v>531</v>
      </c>
      <c r="U112" s="154" t="s">
        <v>432</v>
      </c>
      <c r="V112" s="154"/>
      <c r="W112" s="161">
        <v>1</v>
      </c>
      <c r="X112" s="154" t="s">
        <v>274</v>
      </c>
    </row>
    <row r="113" spans="2:25">
      <c r="B113" s="729"/>
      <c r="C113" s="726"/>
      <c r="D113" s="165">
        <v>7</v>
      </c>
      <c r="E113" s="154" t="s">
        <v>407</v>
      </c>
      <c r="F113" s="155">
        <v>302.59999999999997</v>
      </c>
      <c r="G113" s="154">
        <v>7374</v>
      </c>
      <c r="H113" s="154">
        <v>7730</v>
      </c>
      <c r="I113" s="166">
        <f t="shared" si="27"/>
        <v>1.0482777325739083</v>
      </c>
      <c r="J113" s="154">
        <v>0</v>
      </c>
      <c r="K113" s="166">
        <f t="shared" si="28"/>
        <v>0</v>
      </c>
      <c r="L113" s="155">
        <v>0.85</v>
      </c>
      <c r="M113" s="167">
        <f t="shared" si="29"/>
        <v>1.0482777325739083</v>
      </c>
      <c r="N113" s="155">
        <v>302.59999999999997</v>
      </c>
      <c r="O113" s="154">
        <v>356</v>
      </c>
      <c r="P113" s="156">
        <v>4.8277732573908327E-2</v>
      </c>
      <c r="Q113" s="374">
        <v>0</v>
      </c>
      <c r="R113" s="156">
        <v>0</v>
      </c>
      <c r="S113" s="155">
        <v>0</v>
      </c>
      <c r="T113" s="154" t="s">
        <v>531</v>
      </c>
      <c r="U113" s="154" t="s">
        <v>432</v>
      </c>
      <c r="V113" s="154"/>
      <c r="W113" s="161">
        <v>1</v>
      </c>
      <c r="X113" s="154" t="s">
        <v>310</v>
      </c>
    </row>
    <row r="114" spans="2:25">
      <c r="B114" s="729"/>
      <c r="C114" s="726"/>
      <c r="D114" s="165">
        <v>8</v>
      </c>
      <c r="E114" s="154" t="s">
        <v>387</v>
      </c>
      <c r="F114" s="155">
        <v>301.78429999999997</v>
      </c>
      <c r="G114" s="154">
        <v>47.95</v>
      </c>
      <c r="H114" s="154">
        <v>50.74</v>
      </c>
      <c r="I114" s="166">
        <f t="shared" si="27"/>
        <v>1.0581856100104274</v>
      </c>
      <c r="J114" s="154">
        <v>0</v>
      </c>
      <c r="K114" s="166">
        <f t="shared" si="28"/>
        <v>0</v>
      </c>
      <c r="L114" s="155">
        <v>153.19</v>
      </c>
      <c r="M114" s="167">
        <f t="shared" si="29"/>
        <v>1.0581856100104274</v>
      </c>
      <c r="N114" s="155">
        <v>427.40009999999984</v>
      </c>
      <c r="O114" s="154">
        <v>1.97</v>
      </c>
      <c r="P114" s="156">
        <v>4.1084462982273195E-2</v>
      </c>
      <c r="Q114" s="374">
        <v>0.81999999999999917</v>
      </c>
      <c r="R114" s="156">
        <v>1.7101147028154309E-2</v>
      </c>
      <c r="S114" s="155">
        <v>125.61579999999987</v>
      </c>
      <c r="T114" s="154" t="s">
        <v>531</v>
      </c>
      <c r="U114" s="154" t="s">
        <v>536</v>
      </c>
      <c r="V114" s="154"/>
      <c r="W114" s="161">
        <v>1</v>
      </c>
      <c r="X114" s="154" t="s">
        <v>422</v>
      </c>
    </row>
    <row r="115" spans="2:25">
      <c r="B115" s="729"/>
      <c r="C115" s="726"/>
      <c r="D115" s="165">
        <v>9</v>
      </c>
      <c r="E115" s="154" t="s">
        <v>390</v>
      </c>
      <c r="F115" s="155">
        <v>301.18599999999998</v>
      </c>
      <c r="G115" s="154">
        <v>47.11</v>
      </c>
      <c r="H115" s="154">
        <v>49.14</v>
      </c>
      <c r="I115" s="166">
        <f t="shared" si="27"/>
        <v>1.0430906389301635</v>
      </c>
      <c r="J115" s="154">
        <v>0</v>
      </c>
      <c r="K115" s="166">
        <f t="shared" si="28"/>
        <v>0</v>
      </c>
      <c r="L115" s="155">
        <v>183.65</v>
      </c>
      <c r="M115" s="167">
        <f t="shared" si="29"/>
        <v>1.0430906389301635</v>
      </c>
      <c r="N115" s="155">
        <v>372.80950000000024</v>
      </c>
      <c r="O115" s="154">
        <v>1.64</v>
      </c>
      <c r="P115" s="156">
        <v>3.4812141795797072E-2</v>
      </c>
      <c r="Q115" s="374">
        <v>0.39000000000000123</v>
      </c>
      <c r="R115" s="156">
        <v>8.2784971343664027E-3</v>
      </c>
      <c r="S115" s="155">
        <v>71.623500000000234</v>
      </c>
      <c r="T115" s="154" t="s">
        <v>531</v>
      </c>
      <c r="U115" s="154" t="s">
        <v>432</v>
      </c>
      <c r="V115" s="154"/>
      <c r="W115" s="161">
        <v>1</v>
      </c>
      <c r="X115" s="154" t="s">
        <v>274</v>
      </c>
    </row>
    <row r="116" spans="2:25">
      <c r="B116" s="730"/>
      <c r="C116" s="727"/>
      <c r="D116" s="165">
        <v>10</v>
      </c>
      <c r="E116" s="154" t="s">
        <v>444</v>
      </c>
      <c r="F116" s="155">
        <v>299.28289999999998</v>
      </c>
      <c r="G116" s="154">
        <v>678.37</v>
      </c>
      <c r="H116" s="154">
        <v>678.07</v>
      </c>
      <c r="I116" s="166">
        <f t="shared" si="27"/>
        <v>0.99955776346241731</v>
      </c>
      <c r="J116" s="154">
        <v>41.7</v>
      </c>
      <c r="K116" s="166">
        <f t="shared" si="28"/>
        <v>6.1470878724000179E-2</v>
      </c>
      <c r="L116" s="155">
        <v>147.43</v>
      </c>
      <c r="M116" s="167">
        <f t="shared" si="29"/>
        <v>1.0610286421864177</v>
      </c>
      <c r="N116" s="155">
        <v>6103.6020000000135</v>
      </c>
      <c r="O116" s="154">
        <v>2.0299999999999998</v>
      </c>
      <c r="P116" s="156">
        <v>2.9924672376431738E-3</v>
      </c>
      <c r="Q116" s="374">
        <v>39.37000000000009</v>
      </c>
      <c r="R116" s="156">
        <v>5.8036174948774402E-2</v>
      </c>
      <c r="S116" s="155">
        <v>5804.3191000000133</v>
      </c>
      <c r="T116" s="154" t="s">
        <v>531</v>
      </c>
      <c r="U116" s="154" t="s">
        <v>443</v>
      </c>
      <c r="V116" s="154" t="s">
        <v>544</v>
      </c>
      <c r="W116" s="161">
        <v>1</v>
      </c>
      <c r="X116" s="154" t="s">
        <v>406</v>
      </c>
    </row>
    <row r="117" spans="2:25">
      <c r="B117" s="728">
        <f t="shared" ref="B117" si="38">B107+1</f>
        <v>45912</v>
      </c>
      <c r="C117" s="725" t="str">
        <f t="shared" ref="C117" si="39">CHOOSE(WEEKDAY(B117,2),"一","二","三","四","五","六","日")</f>
        <v>五</v>
      </c>
      <c r="D117" s="165">
        <v>1</v>
      </c>
      <c r="E117" s="154" t="s">
        <v>418</v>
      </c>
      <c r="F117" s="155">
        <v>1965.12</v>
      </c>
      <c r="G117" s="154">
        <v>107.54</v>
      </c>
      <c r="H117" s="154">
        <v>123.54</v>
      </c>
      <c r="I117" s="166">
        <f t="shared" ref="I117:I180" si="40">H117/G117</f>
        <v>1.148781848614469</v>
      </c>
      <c r="J117" s="154">
        <v>0</v>
      </c>
      <c r="K117" s="166">
        <f t="shared" ref="K117:K180" si="41">J117/G117</f>
        <v>0</v>
      </c>
      <c r="L117" s="155">
        <v>122.82</v>
      </c>
      <c r="M117" s="167">
        <f t="shared" ref="M117:M180" si="42">(H117+J117)/G117</f>
        <v>1.148781848614469</v>
      </c>
      <c r="N117" s="155">
        <v>1965.12</v>
      </c>
      <c r="O117" s="154">
        <v>16</v>
      </c>
      <c r="P117" s="156">
        <v>0.14878184861446903</v>
      </c>
      <c r="Q117" s="374">
        <v>0</v>
      </c>
      <c r="R117" s="156">
        <v>0</v>
      </c>
      <c r="S117" s="155">
        <v>0</v>
      </c>
      <c r="T117" s="154" t="s">
        <v>531</v>
      </c>
      <c r="U117" s="154" t="s">
        <v>555</v>
      </c>
      <c r="V117" s="154" t="s">
        <v>556</v>
      </c>
      <c r="W117" s="161">
        <v>1</v>
      </c>
      <c r="X117" s="154" t="s">
        <v>417</v>
      </c>
    </row>
    <row r="118" spans="2:25">
      <c r="B118" s="729"/>
      <c r="C118" s="726"/>
      <c r="D118" s="165">
        <v>2</v>
      </c>
      <c r="E118" s="154" t="s">
        <v>464</v>
      </c>
      <c r="F118" s="155">
        <v>792.4896</v>
      </c>
      <c r="G118" s="154">
        <v>46.21</v>
      </c>
      <c r="H118" s="154">
        <v>47.47</v>
      </c>
      <c r="I118" s="166">
        <f t="shared" si="40"/>
        <v>1.0272668253624757</v>
      </c>
      <c r="J118" s="154">
        <v>0</v>
      </c>
      <c r="K118" s="166">
        <f t="shared" si="41"/>
        <v>0</v>
      </c>
      <c r="L118" s="155">
        <v>628.96</v>
      </c>
      <c r="M118" s="167">
        <f t="shared" si="42"/>
        <v>1.0272668253624757</v>
      </c>
      <c r="N118" s="155">
        <v>792.48959999999875</v>
      </c>
      <c r="O118" s="154">
        <v>1.26</v>
      </c>
      <c r="P118" s="156">
        <v>2.7266825362475655E-2</v>
      </c>
      <c r="Q118" s="374">
        <v>-1.9984014443252818E-15</v>
      </c>
      <c r="R118" s="156">
        <v>-4.3246081894076644E-17</v>
      </c>
      <c r="S118" s="155">
        <v>-1.2569145724228293E-12</v>
      </c>
      <c r="T118" s="154" t="s">
        <v>531</v>
      </c>
      <c r="U118" s="154" t="s">
        <v>432</v>
      </c>
      <c r="V118" s="154"/>
      <c r="W118" s="161">
        <v>1</v>
      </c>
      <c r="X118" s="154" t="s">
        <v>251</v>
      </c>
    </row>
    <row r="119" spans="2:25">
      <c r="B119" s="729"/>
      <c r="C119" s="726"/>
      <c r="D119" s="165">
        <v>3</v>
      </c>
      <c r="E119" s="154" t="s">
        <v>449</v>
      </c>
      <c r="F119" s="155">
        <v>695.25</v>
      </c>
      <c r="G119" s="154">
        <v>3299</v>
      </c>
      <c r="H119" s="154">
        <v>3344</v>
      </c>
      <c r="I119" s="166">
        <f t="shared" si="40"/>
        <v>1.0136404971203394</v>
      </c>
      <c r="J119" s="154">
        <v>0</v>
      </c>
      <c r="K119" s="166">
        <f t="shared" si="41"/>
        <v>0</v>
      </c>
      <c r="L119" s="155">
        <v>15.45</v>
      </c>
      <c r="M119" s="167">
        <f t="shared" si="42"/>
        <v>1.0136404971203394</v>
      </c>
      <c r="N119" s="155">
        <v>695.25</v>
      </c>
      <c r="O119" s="154">
        <v>45</v>
      </c>
      <c r="P119" s="156">
        <v>1.3640497120339497E-2</v>
      </c>
      <c r="Q119" s="374">
        <v>0</v>
      </c>
      <c r="R119" s="156">
        <v>0</v>
      </c>
      <c r="S119" s="155">
        <v>0</v>
      </c>
      <c r="T119" s="154" t="s">
        <v>531</v>
      </c>
      <c r="U119" s="154" t="s">
        <v>448</v>
      </c>
      <c r="V119" s="154" t="s">
        <v>533</v>
      </c>
      <c r="W119" s="161">
        <v>1</v>
      </c>
      <c r="X119" s="154" t="s">
        <v>180</v>
      </c>
    </row>
    <row r="120" spans="2:25">
      <c r="B120" s="729"/>
      <c r="C120" s="726"/>
      <c r="D120" s="165">
        <v>4</v>
      </c>
      <c r="E120" s="154" t="s">
        <v>404</v>
      </c>
      <c r="F120" s="155">
        <v>645.41999999999996</v>
      </c>
      <c r="G120" s="154">
        <v>2988</v>
      </c>
      <c r="H120" s="154">
        <v>3050</v>
      </c>
      <c r="I120" s="166">
        <f t="shared" si="40"/>
        <v>1.0207496653279786</v>
      </c>
      <c r="J120" s="154">
        <v>0</v>
      </c>
      <c r="K120" s="166">
        <f t="shared" si="41"/>
        <v>0</v>
      </c>
      <c r="L120" s="155">
        <v>10.41</v>
      </c>
      <c r="M120" s="167">
        <f t="shared" si="42"/>
        <v>1.0207496653279786</v>
      </c>
      <c r="N120" s="155">
        <v>645.41999999999996</v>
      </c>
      <c r="O120" s="154">
        <v>62</v>
      </c>
      <c r="P120" s="156">
        <v>2.0749665327978582E-2</v>
      </c>
      <c r="Q120" s="374">
        <v>0</v>
      </c>
      <c r="R120" s="156">
        <v>0</v>
      </c>
      <c r="S120" s="155">
        <v>0</v>
      </c>
      <c r="T120" s="154" t="s">
        <v>531</v>
      </c>
      <c r="U120" s="154" t="s">
        <v>535</v>
      </c>
      <c r="V120" s="154"/>
      <c r="W120" s="161">
        <v>1</v>
      </c>
      <c r="X120" s="154" t="s">
        <v>270</v>
      </c>
    </row>
    <row r="121" spans="2:25">
      <c r="B121" s="729"/>
      <c r="C121" s="726"/>
      <c r="D121" s="165">
        <v>5</v>
      </c>
      <c r="E121" s="154" t="s">
        <v>557</v>
      </c>
      <c r="F121" s="155">
        <v>629.12799999999993</v>
      </c>
      <c r="G121" s="154">
        <v>19.920000000000002</v>
      </c>
      <c r="H121" s="154">
        <v>20.87</v>
      </c>
      <c r="I121" s="166">
        <f t="shared" si="40"/>
        <v>1.0476907630522088</v>
      </c>
      <c r="J121" s="154">
        <v>0</v>
      </c>
      <c r="K121" s="166">
        <f t="shared" si="41"/>
        <v>0</v>
      </c>
      <c r="L121" s="155">
        <v>662.24</v>
      </c>
      <c r="M121" s="167">
        <f t="shared" si="42"/>
        <v>1.0476907630522088</v>
      </c>
      <c r="N121" s="155">
        <v>629.12799999999959</v>
      </c>
      <c r="O121" s="154">
        <v>0.95</v>
      </c>
      <c r="P121" s="156">
        <v>4.7690763052208832E-2</v>
      </c>
      <c r="Q121" s="374">
        <v>0</v>
      </c>
      <c r="R121" s="156">
        <v>0</v>
      </c>
      <c r="S121" s="155">
        <v>0</v>
      </c>
      <c r="T121" s="154" t="s">
        <v>531</v>
      </c>
      <c r="U121" s="154" t="s">
        <v>432</v>
      </c>
      <c r="V121" s="154"/>
      <c r="W121" s="161">
        <v>1</v>
      </c>
      <c r="X121" s="154" t="s">
        <v>270</v>
      </c>
    </row>
    <row r="122" spans="2:25">
      <c r="B122" s="729"/>
      <c r="C122" s="726"/>
      <c r="D122" s="165">
        <v>6</v>
      </c>
      <c r="E122" s="154" t="s">
        <v>466</v>
      </c>
      <c r="F122" s="155">
        <v>545.202</v>
      </c>
      <c r="G122" s="154">
        <v>150.97</v>
      </c>
      <c r="H122" s="154">
        <v>150.94</v>
      </c>
      <c r="I122" s="166">
        <f t="shared" si="40"/>
        <v>0.99980128502351462</v>
      </c>
      <c r="J122" s="154">
        <v>4.7300000000000004</v>
      </c>
      <c r="K122" s="166">
        <f t="shared" si="41"/>
        <v>3.1330727959197197E-2</v>
      </c>
      <c r="L122" s="155">
        <v>605.78</v>
      </c>
      <c r="M122" s="167">
        <f t="shared" si="42"/>
        <v>1.0311320129827117</v>
      </c>
      <c r="N122" s="155">
        <v>2847.1659999999929</v>
      </c>
      <c r="O122" s="154">
        <v>0.9</v>
      </c>
      <c r="P122" s="156">
        <v>5.9614492945618339E-3</v>
      </c>
      <c r="Q122" s="374">
        <v>3.7999999999999887</v>
      </c>
      <c r="R122" s="156">
        <v>2.5170563688149888E-2</v>
      </c>
      <c r="S122" s="155">
        <v>2301.9639999999931</v>
      </c>
      <c r="T122" s="154" t="s">
        <v>531</v>
      </c>
      <c r="U122" s="154" t="s">
        <v>432</v>
      </c>
      <c r="V122" s="154"/>
      <c r="W122" s="161">
        <v>1</v>
      </c>
      <c r="X122" s="154" t="s">
        <v>250</v>
      </c>
    </row>
    <row r="123" spans="2:25">
      <c r="B123" s="729"/>
      <c r="C123" s="726"/>
      <c r="D123" s="165">
        <v>7</v>
      </c>
      <c r="E123" s="154" t="s">
        <v>558</v>
      </c>
      <c r="F123" s="155">
        <v>498.66480000000001</v>
      </c>
      <c r="G123" s="154">
        <v>36.47</v>
      </c>
      <c r="H123" s="154">
        <v>36.630000000000003</v>
      </c>
      <c r="I123" s="166">
        <f t="shared" si="40"/>
        <v>1.0043871675349603</v>
      </c>
      <c r="J123" s="154">
        <v>4.8600000000000003</v>
      </c>
      <c r="K123" s="166">
        <f t="shared" si="41"/>
        <v>0.13326021387441733</v>
      </c>
      <c r="L123" s="155">
        <v>692.59</v>
      </c>
      <c r="M123" s="167">
        <f t="shared" si="42"/>
        <v>1.1376473814093777</v>
      </c>
      <c r="N123" s="155">
        <v>3476.8018000000025</v>
      </c>
      <c r="O123" s="154">
        <v>0.72</v>
      </c>
      <c r="P123" s="156">
        <v>1.9742253907321084E-2</v>
      </c>
      <c r="Q123" s="374">
        <v>4.3000000000000034</v>
      </c>
      <c r="R123" s="156">
        <v>0.11790512750205658</v>
      </c>
      <c r="S123" s="155">
        <v>2978.1370000000024</v>
      </c>
      <c r="T123" s="154" t="s">
        <v>531</v>
      </c>
      <c r="U123" s="154" t="s">
        <v>536</v>
      </c>
      <c r="V123" s="154"/>
      <c r="W123" s="161">
        <v>1</v>
      </c>
      <c r="X123" s="154" t="s">
        <v>267</v>
      </c>
    </row>
    <row r="124" spans="2:25">
      <c r="B124" s="729"/>
      <c r="C124" s="726"/>
      <c r="D124" s="165">
        <v>8</v>
      </c>
      <c r="E124" s="154" t="s">
        <v>559</v>
      </c>
      <c r="F124" s="155">
        <v>323.39519999999999</v>
      </c>
      <c r="G124" s="154">
        <v>206.99</v>
      </c>
      <c r="H124" s="154">
        <v>217.18</v>
      </c>
      <c r="I124" s="166">
        <f t="shared" si="40"/>
        <v>1.0492294313734962</v>
      </c>
      <c r="J124" s="154">
        <v>0</v>
      </c>
      <c r="K124" s="166">
        <f t="shared" si="41"/>
        <v>0</v>
      </c>
      <c r="L124" s="155">
        <v>189.12</v>
      </c>
      <c r="M124" s="167">
        <f t="shared" si="42"/>
        <v>1.0492294313734962</v>
      </c>
      <c r="N124" s="155">
        <v>1927.1327999999996</v>
      </c>
      <c r="O124" s="154">
        <v>1.71</v>
      </c>
      <c r="P124" s="156">
        <v>8.2612686603217543E-3</v>
      </c>
      <c r="Q124" s="374">
        <v>8.4799999999999969</v>
      </c>
      <c r="R124" s="156">
        <v>4.0968162713174536E-2</v>
      </c>
      <c r="S124" s="155">
        <v>1603.7375999999995</v>
      </c>
      <c r="T124" s="154" t="s">
        <v>531</v>
      </c>
      <c r="U124" s="154" t="s">
        <v>432</v>
      </c>
      <c r="V124" s="154"/>
      <c r="W124" s="161">
        <v>1</v>
      </c>
      <c r="X124" s="154" t="s">
        <v>560</v>
      </c>
    </row>
    <row r="125" spans="2:25">
      <c r="B125" s="729"/>
      <c r="C125" s="726"/>
      <c r="D125" s="165">
        <v>9</v>
      </c>
      <c r="E125" s="154" t="s">
        <v>431</v>
      </c>
      <c r="F125" s="155">
        <v>309.44639999999998</v>
      </c>
      <c r="G125" s="154">
        <v>47.46</v>
      </c>
      <c r="H125" s="154">
        <v>50.3</v>
      </c>
      <c r="I125" s="166">
        <f t="shared" si="40"/>
        <v>1.0598398651495995</v>
      </c>
      <c r="J125" s="154">
        <v>0</v>
      </c>
      <c r="K125" s="166">
        <f t="shared" si="41"/>
        <v>0</v>
      </c>
      <c r="L125" s="155">
        <v>108.96</v>
      </c>
      <c r="M125" s="167">
        <f t="shared" si="42"/>
        <v>1.0598398651495995</v>
      </c>
      <c r="N125" s="155">
        <v>309.44639999999958</v>
      </c>
      <c r="O125" s="154">
        <v>2.84</v>
      </c>
      <c r="P125" s="156">
        <v>5.9839865149599658E-2</v>
      </c>
      <c r="Q125" s="374">
        <v>-3.5527136788005009E-15</v>
      </c>
      <c r="R125" s="156">
        <v>-7.4857009667098633E-17</v>
      </c>
      <c r="S125" s="155">
        <v>-3.8710368244210256E-13</v>
      </c>
      <c r="T125" s="154" t="s">
        <v>531</v>
      </c>
      <c r="U125" s="154" t="s">
        <v>536</v>
      </c>
      <c r="V125" s="154"/>
      <c r="W125" s="161">
        <v>1</v>
      </c>
      <c r="X125" s="154" t="s">
        <v>312</v>
      </c>
    </row>
    <row r="126" spans="2:25">
      <c r="B126" s="730"/>
      <c r="C126" s="727"/>
      <c r="D126" s="165">
        <v>10</v>
      </c>
      <c r="E126" s="154" t="s">
        <v>415</v>
      </c>
      <c r="F126" s="155">
        <v>303.12119999999999</v>
      </c>
      <c r="G126" s="154">
        <v>30.27</v>
      </c>
      <c r="H126" s="154">
        <v>31.75</v>
      </c>
      <c r="I126" s="166">
        <f t="shared" si="40"/>
        <v>1.0488932936901223</v>
      </c>
      <c r="J126" s="154">
        <v>0</v>
      </c>
      <c r="K126" s="166">
        <f t="shared" si="41"/>
        <v>0</v>
      </c>
      <c r="L126" s="155">
        <v>248.46</v>
      </c>
      <c r="M126" s="167">
        <f t="shared" si="42"/>
        <v>1.0488932936901223</v>
      </c>
      <c r="N126" s="155">
        <v>367.72080000000011</v>
      </c>
      <c r="O126" s="154">
        <v>1.22</v>
      </c>
      <c r="P126" s="156">
        <v>4.0303931285100757E-2</v>
      </c>
      <c r="Q126" s="374">
        <v>0.26000000000000045</v>
      </c>
      <c r="R126" s="156">
        <v>8.5893624050214883E-3</v>
      </c>
      <c r="S126" s="155">
        <v>64.599600000000109</v>
      </c>
      <c r="T126" s="154" t="s">
        <v>531</v>
      </c>
      <c r="U126" s="154" t="s">
        <v>432</v>
      </c>
      <c r="V126" s="154"/>
      <c r="W126" s="161">
        <v>1</v>
      </c>
      <c r="X126" s="154" t="s">
        <v>406</v>
      </c>
    </row>
    <row r="127" spans="2:25">
      <c r="B127" s="728">
        <f t="shared" ref="B127" si="43">B117+1</f>
        <v>45913</v>
      </c>
      <c r="C127" s="725" t="str">
        <f t="shared" ref="C127" si="44">CHOOSE(WEEKDAY(B127,2),"一","二","三","四","五","六","日")</f>
        <v>六</v>
      </c>
      <c r="D127" s="165">
        <v>1</v>
      </c>
      <c r="E127" s="154" t="s">
        <v>424</v>
      </c>
      <c r="F127" s="155">
        <v>862.68</v>
      </c>
      <c r="G127" s="154">
        <v>4538</v>
      </c>
      <c r="H127" s="154">
        <v>4696</v>
      </c>
      <c r="I127" s="166">
        <f t="shared" si="40"/>
        <v>1.0348171000440722</v>
      </c>
      <c r="J127" s="154">
        <v>0</v>
      </c>
      <c r="K127" s="166">
        <f t="shared" si="41"/>
        <v>0</v>
      </c>
      <c r="L127" s="155">
        <v>5.46</v>
      </c>
      <c r="M127" s="167">
        <f t="shared" si="42"/>
        <v>1.0348171000440722</v>
      </c>
      <c r="N127" s="155">
        <v>862.68</v>
      </c>
      <c r="O127" s="154">
        <v>158</v>
      </c>
      <c r="P127" s="156">
        <v>3.4817100044072277E-2</v>
      </c>
      <c r="Q127" s="374">
        <v>0</v>
      </c>
      <c r="R127" s="156">
        <v>0</v>
      </c>
      <c r="S127" s="155">
        <v>0</v>
      </c>
      <c r="T127" s="154" t="s">
        <v>531</v>
      </c>
      <c r="U127" s="154" t="s">
        <v>535</v>
      </c>
      <c r="V127" s="154" t="s">
        <v>542</v>
      </c>
      <c r="W127" s="161">
        <v>1</v>
      </c>
      <c r="X127" s="154" t="s">
        <v>268</v>
      </c>
    </row>
    <row r="128" spans="2:25">
      <c r="B128" s="729"/>
      <c r="C128" s="726"/>
      <c r="D128" s="165">
        <v>2</v>
      </c>
      <c r="E128" s="154" t="s">
        <v>404</v>
      </c>
      <c r="F128" s="155">
        <v>791.16</v>
      </c>
      <c r="G128" s="154">
        <v>3210</v>
      </c>
      <c r="H128" s="154">
        <v>3286</v>
      </c>
      <c r="I128" s="166">
        <f t="shared" si="40"/>
        <v>1.0236760124610591</v>
      </c>
      <c r="J128" s="154">
        <v>0</v>
      </c>
      <c r="K128" s="166">
        <f t="shared" si="41"/>
        <v>0</v>
      </c>
      <c r="L128" s="155">
        <v>10.41</v>
      </c>
      <c r="M128" s="167">
        <f t="shared" si="42"/>
        <v>1.0236760124610591</v>
      </c>
      <c r="N128" s="155">
        <v>791.16</v>
      </c>
      <c r="O128" s="154">
        <v>76</v>
      </c>
      <c r="P128" s="156">
        <v>2.3676012461059191E-2</v>
      </c>
      <c r="Q128" s="374">
        <v>0</v>
      </c>
      <c r="R128" s="156">
        <v>0</v>
      </c>
      <c r="S128" s="155">
        <v>0</v>
      </c>
      <c r="T128" s="154" t="s">
        <v>531</v>
      </c>
      <c r="U128" s="154" t="s">
        <v>535</v>
      </c>
      <c r="V128" s="154"/>
      <c r="W128" s="161">
        <v>1</v>
      </c>
      <c r="X128" s="154" t="s">
        <v>270</v>
      </c>
      <c r="Y128" s="157" t="s">
        <v>561</v>
      </c>
    </row>
    <row r="129" spans="2:25">
      <c r="B129" s="729"/>
      <c r="C129" s="726"/>
      <c r="D129" s="165">
        <v>3</v>
      </c>
      <c r="E129" s="154" t="s">
        <v>449</v>
      </c>
      <c r="F129" s="155">
        <v>556.19999999999993</v>
      </c>
      <c r="G129" s="154">
        <v>3178</v>
      </c>
      <c r="H129" s="154">
        <v>3214</v>
      </c>
      <c r="I129" s="166">
        <f t="shared" si="40"/>
        <v>1.0113278791692888</v>
      </c>
      <c r="J129" s="154">
        <v>0</v>
      </c>
      <c r="K129" s="166">
        <f t="shared" si="41"/>
        <v>0</v>
      </c>
      <c r="L129" s="155">
        <v>15.45</v>
      </c>
      <c r="M129" s="167">
        <f t="shared" si="42"/>
        <v>1.0113278791692888</v>
      </c>
      <c r="N129" s="155">
        <v>556.19999999999993</v>
      </c>
      <c r="O129" s="154">
        <v>36</v>
      </c>
      <c r="P129" s="156">
        <v>1.1327879169288861E-2</v>
      </c>
      <c r="Q129" s="374">
        <v>0</v>
      </c>
      <c r="R129" s="156">
        <v>0</v>
      </c>
      <c r="S129" s="155">
        <v>0</v>
      </c>
      <c r="T129" s="154" t="s">
        <v>531</v>
      </c>
      <c r="U129" s="154" t="s">
        <v>448</v>
      </c>
      <c r="V129" s="154" t="s">
        <v>533</v>
      </c>
      <c r="W129" s="161">
        <v>1</v>
      </c>
      <c r="X129" s="154" t="s">
        <v>180</v>
      </c>
      <c r="Y129" s="159" t="s">
        <v>534</v>
      </c>
    </row>
    <row r="130" spans="2:25">
      <c r="B130" s="729"/>
      <c r="C130" s="726"/>
      <c r="D130" s="165">
        <v>4</v>
      </c>
      <c r="E130" s="154" t="s">
        <v>466</v>
      </c>
      <c r="F130" s="155">
        <v>484.62400000000002</v>
      </c>
      <c r="G130" s="154">
        <v>160.56</v>
      </c>
      <c r="H130" s="154">
        <v>160.62</v>
      </c>
      <c r="I130" s="166">
        <f t="shared" si="40"/>
        <v>1.000373692077728</v>
      </c>
      <c r="J130" s="154">
        <v>2.15</v>
      </c>
      <c r="K130" s="166">
        <f t="shared" si="41"/>
        <v>1.3390632785251618E-2</v>
      </c>
      <c r="L130" s="155">
        <v>605.78</v>
      </c>
      <c r="M130" s="167">
        <f t="shared" si="42"/>
        <v>1.0137643248629795</v>
      </c>
      <c r="N130" s="155">
        <v>1338.7738000000047</v>
      </c>
      <c r="O130" s="154">
        <v>0.8</v>
      </c>
      <c r="P130" s="156">
        <v>4.9825610363726956E-3</v>
      </c>
      <c r="Q130" s="374">
        <v>1.4100000000000079</v>
      </c>
      <c r="R130" s="156">
        <v>8.781763826606925E-3</v>
      </c>
      <c r="S130" s="155">
        <v>854.1498000000048</v>
      </c>
      <c r="T130" s="154" t="s">
        <v>531</v>
      </c>
      <c r="U130" s="154" t="s">
        <v>432</v>
      </c>
      <c r="V130" s="154"/>
      <c r="W130" s="161">
        <v>1</v>
      </c>
      <c r="X130" s="154" t="s">
        <v>250</v>
      </c>
    </row>
    <row r="131" spans="2:25">
      <c r="B131" s="729"/>
      <c r="C131" s="726"/>
      <c r="D131" s="165">
        <v>5</v>
      </c>
      <c r="E131" s="154" t="s">
        <v>557</v>
      </c>
      <c r="F131" s="155">
        <v>463.56799999999998</v>
      </c>
      <c r="G131" s="154">
        <v>21.4</v>
      </c>
      <c r="H131" s="154">
        <v>21.71</v>
      </c>
      <c r="I131" s="166">
        <f t="shared" si="40"/>
        <v>1.0144859813084113</v>
      </c>
      <c r="J131" s="154">
        <v>1</v>
      </c>
      <c r="K131" s="166">
        <f t="shared" si="41"/>
        <v>4.6728971962616828E-2</v>
      </c>
      <c r="L131" s="155">
        <v>662.24</v>
      </c>
      <c r="M131" s="167">
        <f t="shared" si="42"/>
        <v>1.0612149532710282</v>
      </c>
      <c r="N131" s="155">
        <v>867.53440000000148</v>
      </c>
      <c r="O131" s="154">
        <v>0.7</v>
      </c>
      <c r="P131" s="156">
        <v>3.2710280373831772E-2</v>
      </c>
      <c r="Q131" s="374">
        <v>0.61000000000000232</v>
      </c>
      <c r="R131" s="156">
        <v>2.8504672897196371E-2</v>
      </c>
      <c r="S131" s="155">
        <v>403.96640000000156</v>
      </c>
      <c r="T131" s="154" t="s">
        <v>531</v>
      </c>
      <c r="U131" s="154" t="s">
        <v>536</v>
      </c>
      <c r="V131" s="154"/>
      <c r="W131" s="161">
        <v>1</v>
      </c>
      <c r="X131" s="154" t="s">
        <v>270</v>
      </c>
    </row>
    <row r="132" spans="2:25">
      <c r="B132" s="729"/>
      <c r="C132" s="726"/>
      <c r="D132" s="165">
        <v>6</v>
      </c>
      <c r="E132" s="154" t="s">
        <v>390</v>
      </c>
      <c r="F132" s="155">
        <v>459.125</v>
      </c>
      <c r="G132" s="154">
        <v>42.82</v>
      </c>
      <c r="H132" s="154">
        <v>45.32</v>
      </c>
      <c r="I132" s="166">
        <f t="shared" si="40"/>
        <v>1.0583839327417095</v>
      </c>
      <c r="J132" s="154">
        <v>0</v>
      </c>
      <c r="K132" s="166">
        <f t="shared" si="41"/>
        <v>0</v>
      </c>
      <c r="L132" s="155">
        <v>183.65</v>
      </c>
      <c r="M132" s="167">
        <f t="shared" si="42"/>
        <v>1.0583839327417095</v>
      </c>
      <c r="N132" s="155">
        <v>459.125</v>
      </c>
      <c r="O132" s="154">
        <v>2.5</v>
      </c>
      <c r="P132" s="156">
        <v>5.8383932741709478E-2</v>
      </c>
      <c r="Q132" s="374">
        <v>0</v>
      </c>
      <c r="R132" s="156">
        <v>0</v>
      </c>
      <c r="S132" s="155">
        <v>0</v>
      </c>
      <c r="T132" s="154" t="s">
        <v>531</v>
      </c>
      <c r="U132" s="154" t="s">
        <v>536</v>
      </c>
      <c r="V132" s="154"/>
      <c r="W132" s="161">
        <v>1</v>
      </c>
      <c r="X132" s="154" t="s">
        <v>274</v>
      </c>
    </row>
    <row r="133" spans="2:25">
      <c r="B133" s="729"/>
      <c r="C133" s="726"/>
      <c r="D133" s="165">
        <v>7</v>
      </c>
      <c r="E133" s="154" t="s">
        <v>546</v>
      </c>
      <c r="F133" s="155">
        <v>457.05599999999998</v>
      </c>
      <c r="G133" s="154">
        <v>34.590000000000003</v>
      </c>
      <c r="H133" s="154">
        <v>36.39</v>
      </c>
      <c r="I133" s="166">
        <f t="shared" si="40"/>
        <v>1.0520381613183001</v>
      </c>
      <c r="J133" s="154">
        <v>0</v>
      </c>
      <c r="K133" s="166">
        <f t="shared" si="41"/>
        <v>0</v>
      </c>
      <c r="L133" s="155">
        <v>253.92</v>
      </c>
      <c r="M133" s="167">
        <f t="shared" si="42"/>
        <v>1.0520381613183001</v>
      </c>
      <c r="N133" s="155">
        <v>457.05599999999924</v>
      </c>
      <c r="O133" s="154">
        <v>1.8</v>
      </c>
      <c r="P133" s="156">
        <v>5.203816131830008E-2</v>
      </c>
      <c r="Q133" s="374">
        <v>-2.886579864025407E-15</v>
      </c>
      <c r="R133" s="156">
        <v>-8.3451282567950465E-17</v>
      </c>
      <c r="S133" s="155">
        <v>-7.3296035907333135E-13</v>
      </c>
      <c r="T133" s="154" t="s">
        <v>531</v>
      </c>
      <c r="U133" s="154" t="s">
        <v>536</v>
      </c>
      <c r="V133" s="154"/>
      <c r="W133" s="161">
        <v>1</v>
      </c>
      <c r="X133" s="154" t="s">
        <v>274</v>
      </c>
    </row>
    <row r="134" spans="2:25">
      <c r="B134" s="729"/>
      <c r="C134" s="726"/>
      <c r="D134" s="165">
        <v>8</v>
      </c>
      <c r="E134" s="154" t="s">
        <v>464</v>
      </c>
      <c r="F134" s="155">
        <v>446.5616</v>
      </c>
      <c r="G134" s="154">
        <v>52.36</v>
      </c>
      <c r="H134" s="154">
        <v>52.4</v>
      </c>
      <c r="I134" s="166">
        <f t="shared" si="40"/>
        <v>1.0007639419404124</v>
      </c>
      <c r="J134" s="154">
        <v>1.9</v>
      </c>
      <c r="K134" s="166">
        <f t="shared" si="41"/>
        <v>3.6287242169595106E-2</v>
      </c>
      <c r="L134" s="155">
        <v>628.96</v>
      </c>
      <c r="M134" s="167">
        <f t="shared" si="42"/>
        <v>1.0370511841100076</v>
      </c>
      <c r="N134" s="155">
        <v>1220.1823999999986</v>
      </c>
      <c r="O134" s="154">
        <v>0.71</v>
      </c>
      <c r="P134" s="156">
        <v>1.3559969442322383E-2</v>
      </c>
      <c r="Q134" s="374">
        <v>1.2299999999999978</v>
      </c>
      <c r="R134" s="156">
        <v>2.3491214667685213E-2</v>
      </c>
      <c r="S134" s="155">
        <v>773.62079999999867</v>
      </c>
      <c r="T134" s="154" t="s">
        <v>531</v>
      </c>
      <c r="U134" s="154" t="s">
        <v>432</v>
      </c>
      <c r="V134" s="154"/>
      <c r="W134" s="161">
        <v>1</v>
      </c>
      <c r="X134" s="154" t="s">
        <v>251</v>
      </c>
    </row>
    <row r="135" spans="2:25">
      <c r="B135" s="729"/>
      <c r="C135" s="726"/>
      <c r="D135" s="165">
        <v>9</v>
      </c>
      <c r="E135" s="154" t="s">
        <v>468</v>
      </c>
      <c r="F135" s="155">
        <v>356.13760000000002</v>
      </c>
      <c r="G135" s="154">
        <v>471.8</v>
      </c>
      <c r="H135" s="154">
        <v>479.08</v>
      </c>
      <c r="I135" s="166">
        <f t="shared" si="40"/>
        <v>1.0154302670623145</v>
      </c>
      <c r="J135" s="154">
        <v>0</v>
      </c>
      <c r="K135" s="166">
        <f t="shared" si="41"/>
        <v>0</v>
      </c>
      <c r="L135" s="155">
        <v>48.92</v>
      </c>
      <c r="M135" s="167">
        <f t="shared" si="42"/>
        <v>1.0154302670623145</v>
      </c>
      <c r="N135" s="155">
        <v>356.13759999999866</v>
      </c>
      <c r="O135" s="154">
        <v>7.28</v>
      </c>
      <c r="P135" s="156">
        <v>1.543026706231454E-2</v>
      </c>
      <c r="Q135" s="374">
        <v>-2.7533531010703882E-14</v>
      </c>
      <c r="R135" s="156">
        <v>-5.835848031094506E-17</v>
      </c>
      <c r="S135" s="155">
        <v>-1.3469403370436339E-12</v>
      </c>
      <c r="T135" s="154" t="s">
        <v>531</v>
      </c>
      <c r="U135" s="154" t="s">
        <v>432</v>
      </c>
      <c r="V135" s="154"/>
      <c r="W135" s="161">
        <v>1</v>
      </c>
      <c r="X135" s="154" t="s">
        <v>310</v>
      </c>
    </row>
    <row r="136" spans="2:25">
      <c r="B136" s="730"/>
      <c r="C136" s="727"/>
      <c r="D136" s="165">
        <v>10</v>
      </c>
      <c r="E136" s="154" t="s">
        <v>562</v>
      </c>
      <c r="F136" s="155">
        <v>289.63439999999997</v>
      </c>
      <c r="G136" s="154">
        <v>13.53</v>
      </c>
      <c r="H136" s="154">
        <v>17.099999999999998</v>
      </c>
      <c r="I136" s="166">
        <f t="shared" si="40"/>
        <v>1.2638580931263856</v>
      </c>
      <c r="J136" s="154">
        <v>0</v>
      </c>
      <c r="K136" s="166">
        <f t="shared" si="41"/>
        <v>0</v>
      </c>
      <c r="L136" s="155">
        <v>104.94</v>
      </c>
      <c r="M136" s="167">
        <f t="shared" si="42"/>
        <v>1.2638580931263856</v>
      </c>
      <c r="N136" s="155">
        <v>374.63579999999985</v>
      </c>
      <c r="O136" s="154">
        <v>2.76</v>
      </c>
      <c r="P136" s="156">
        <v>0.2039911308203991</v>
      </c>
      <c r="Q136" s="374">
        <v>0.80999999999999872</v>
      </c>
      <c r="R136" s="156">
        <v>5.9866962305986607E-2</v>
      </c>
      <c r="S136" s="155">
        <v>85.001399999999862</v>
      </c>
      <c r="T136" s="154" t="s">
        <v>531</v>
      </c>
      <c r="U136" s="154" t="s">
        <v>536</v>
      </c>
      <c r="V136" s="154"/>
      <c r="W136" s="161">
        <v>1</v>
      </c>
      <c r="X136" s="154" t="s">
        <v>259</v>
      </c>
    </row>
    <row r="137" spans="2:25">
      <c r="B137" s="728">
        <f t="shared" ref="B137" si="45">B127+1</f>
        <v>45914</v>
      </c>
      <c r="C137" s="725" t="str">
        <f t="shared" ref="C137" si="46">CHOOSE(WEEKDAY(B137,2),"一","二","三","四","五","六","日")</f>
        <v>日</v>
      </c>
      <c r="D137" s="165">
        <v>1</v>
      </c>
      <c r="E137" s="154" t="s">
        <v>449</v>
      </c>
      <c r="F137" s="155">
        <v>695.25</v>
      </c>
      <c r="G137" s="154">
        <v>4766</v>
      </c>
      <c r="H137" s="154">
        <v>4811</v>
      </c>
      <c r="I137" s="166">
        <f t="shared" si="40"/>
        <v>1.0094418799832143</v>
      </c>
      <c r="J137" s="154">
        <v>0</v>
      </c>
      <c r="K137" s="166">
        <f t="shared" si="41"/>
        <v>0</v>
      </c>
      <c r="L137" s="155">
        <v>15.45</v>
      </c>
      <c r="M137" s="167">
        <f t="shared" si="42"/>
        <v>1.0094418799832143</v>
      </c>
      <c r="N137" s="155">
        <v>695.25</v>
      </c>
      <c r="O137" s="154">
        <v>45</v>
      </c>
      <c r="P137" s="156">
        <v>9.4418799832144355E-3</v>
      </c>
      <c r="Q137" s="374">
        <v>0</v>
      </c>
      <c r="R137" s="156">
        <v>0</v>
      </c>
      <c r="S137" s="155">
        <v>0</v>
      </c>
      <c r="T137" s="154" t="s">
        <v>531</v>
      </c>
      <c r="U137" s="154" t="s">
        <v>448</v>
      </c>
      <c r="V137" s="154" t="s">
        <v>533</v>
      </c>
      <c r="W137" s="161">
        <v>1</v>
      </c>
      <c r="X137" s="154" t="s">
        <v>180</v>
      </c>
    </row>
    <row r="138" spans="2:25">
      <c r="B138" s="729"/>
      <c r="C138" s="726"/>
      <c r="D138" s="165">
        <v>2</v>
      </c>
      <c r="E138" s="154" t="s">
        <v>468</v>
      </c>
      <c r="F138" s="155">
        <v>568.93960000000004</v>
      </c>
      <c r="G138" s="154">
        <v>501</v>
      </c>
      <c r="H138" s="154">
        <v>519.69999999999993</v>
      </c>
      <c r="I138" s="166">
        <f t="shared" si="40"/>
        <v>1.037325349301397</v>
      </c>
      <c r="J138" s="154">
        <v>0</v>
      </c>
      <c r="K138" s="166">
        <f t="shared" si="41"/>
        <v>0</v>
      </c>
      <c r="L138" s="155">
        <v>48.92</v>
      </c>
      <c r="M138" s="167">
        <f t="shared" si="42"/>
        <v>1.037325349301397</v>
      </c>
      <c r="N138" s="155">
        <v>914.80399999999668</v>
      </c>
      <c r="O138" s="154">
        <v>11.63</v>
      </c>
      <c r="P138" s="156">
        <v>2.3213572854291417E-2</v>
      </c>
      <c r="Q138" s="374">
        <v>7.069999999999931</v>
      </c>
      <c r="R138" s="156">
        <v>1.4111776447105651E-2</v>
      </c>
      <c r="S138" s="155">
        <v>345.86439999999664</v>
      </c>
      <c r="T138" s="154" t="s">
        <v>531</v>
      </c>
      <c r="U138" s="154" t="s">
        <v>432</v>
      </c>
      <c r="V138" s="154"/>
      <c r="W138" s="161">
        <v>1</v>
      </c>
      <c r="X138" s="154" t="s">
        <v>310</v>
      </c>
    </row>
    <row r="139" spans="2:25">
      <c r="B139" s="729"/>
      <c r="C139" s="726"/>
      <c r="D139" s="165">
        <v>3</v>
      </c>
      <c r="E139" s="154" t="s">
        <v>390</v>
      </c>
      <c r="F139" s="155">
        <v>550.95000000000005</v>
      </c>
      <c r="G139" s="154">
        <v>59.2</v>
      </c>
      <c r="H139" s="154">
        <v>62.2</v>
      </c>
      <c r="I139" s="166">
        <f t="shared" si="40"/>
        <v>1.0506756756756757</v>
      </c>
      <c r="J139" s="154">
        <v>0</v>
      </c>
      <c r="K139" s="166">
        <f t="shared" si="41"/>
        <v>0</v>
      </c>
      <c r="L139" s="155">
        <v>183.65</v>
      </c>
      <c r="M139" s="167">
        <f t="shared" si="42"/>
        <v>1.0506756756756757</v>
      </c>
      <c r="N139" s="155">
        <v>550.95000000000005</v>
      </c>
      <c r="O139" s="154">
        <v>3</v>
      </c>
      <c r="P139" s="156">
        <v>5.0675675675675672E-2</v>
      </c>
      <c r="Q139" s="374">
        <v>0</v>
      </c>
      <c r="R139" s="156">
        <v>0</v>
      </c>
      <c r="S139" s="155">
        <v>0</v>
      </c>
      <c r="T139" s="154" t="s">
        <v>531</v>
      </c>
      <c r="U139" s="154" t="s">
        <v>536</v>
      </c>
      <c r="V139" s="154"/>
      <c r="W139" s="161">
        <v>1</v>
      </c>
      <c r="X139" s="154" t="s">
        <v>274</v>
      </c>
    </row>
    <row r="140" spans="2:25">
      <c r="B140" s="729"/>
      <c r="C140" s="726"/>
      <c r="D140" s="165">
        <v>4</v>
      </c>
      <c r="E140" s="154" t="s">
        <v>424</v>
      </c>
      <c r="F140" s="155">
        <v>409.5</v>
      </c>
      <c r="G140" s="154">
        <v>5302</v>
      </c>
      <c r="H140" s="154">
        <v>5377</v>
      </c>
      <c r="I140" s="166">
        <f t="shared" si="40"/>
        <v>1.0141456054319125</v>
      </c>
      <c r="J140" s="154">
        <v>0</v>
      </c>
      <c r="K140" s="166">
        <f t="shared" si="41"/>
        <v>0</v>
      </c>
      <c r="L140" s="155">
        <v>5.46</v>
      </c>
      <c r="M140" s="167">
        <f t="shared" si="42"/>
        <v>1.0141456054319125</v>
      </c>
      <c r="N140" s="155">
        <v>409.5</v>
      </c>
      <c r="O140" s="154">
        <v>75</v>
      </c>
      <c r="P140" s="156">
        <v>1.4145605431912485E-2</v>
      </c>
      <c r="Q140" s="374">
        <v>0</v>
      </c>
      <c r="R140" s="156">
        <v>0</v>
      </c>
      <c r="S140" s="155">
        <v>0</v>
      </c>
      <c r="T140" s="154" t="s">
        <v>531</v>
      </c>
      <c r="U140" s="154" t="s">
        <v>535</v>
      </c>
      <c r="V140" s="154" t="s">
        <v>542</v>
      </c>
      <c r="W140" s="161">
        <v>1</v>
      </c>
      <c r="X140" s="154" t="s">
        <v>268</v>
      </c>
    </row>
    <row r="141" spans="2:25">
      <c r="B141" s="729"/>
      <c r="C141" s="726"/>
      <c r="D141" s="165">
        <v>5</v>
      </c>
      <c r="E141" s="154" t="s">
        <v>550</v>
      </c>
      <c r="F141" s="155">
        <v>306.81</v>
      </c>
      <c r="G141" s="154">
        <v>41.44</v>
      </c>
      <c r="H141" s="154">
        <v>44.5</v>
      </c>
      <c r="I141" s="166">
        <f t="shared" si="40"/>
        <v>1.073841698841699</v>
      </c>
      <c r="J141" s="154">
        <v>0</v>
      </c>
      <c r="K141" s="166">
        <f t="shared" si="41"/>
        <v>0</v>
      </c>
      <c r="L141" s="155">
        <v>102.27</v>
      </c>
      <c r="M141" s="167">
        <f t="shared" si="42"/>
        <v>1.073841698841699</v>
      </c>
      <c r="N141" s="155">
        <v>312.9462000000002</v>
      </c>
      <c r="O141" s="154">
        <v>3</v>
      </c>
      <c r="P141" s="156">
        <v>7.2393822393822402E-2</v>
      </c>
      <c r="Q141" s="374">
        <v>6.0000000000002274E-2</v>
      </c>
      <c r="R141" s="156">
        <v>1.4478764478765029E-3</v>
      </c>
      <c r="S141" s="155">
        <v>6.1362000000002324</v>
      </c>
      <c r="T141" s="154" t="s">
        <v>531</v>
      </c>
      <c r="U141" s="154" t="s">
        <v>536</v>
      </c>
      <c r="V141" s="154"/>
      <c r="W141" s="161">
        <v>1</v>
      </c>
      <c r="X141" s="154" t="s">
        <v>237</v>
      </c>
    </row>
    <row r="142" spans="2:25">
      <c r="B142" s="729"/>
      <c r="C142" s="726"/>
      <c r="D142" s="165">
        <v>6</v>
      </c>
      <c r="E142" s="154" t="s">
        <v>446</v>
      </c>
      <c r="F142" s="155">
        <v>305.28000000000003</v>
      </c>
      <c r="G142" s="154">
        <v>153.80000000000001</v>
      </c>
      <c r="H142" s="154">
        <v>156.97999999999999</v>
      </c>
      <c r="I142" s="166">
        <f t="shared" si="40"/>
        <v>1.020676202860858</v>
      </c>
      <c r="J142" s="154">
        <v>0</v>
      </c>
      <c r="K142" s="166">
        <f t="shared" si="41"/>
        <v>0</v>
      </c>
      <c r="L142" s="155">
        <v>96</v>
      </c>
      <c r="M142" s="167">
        <f t="shared" si="42"/>
        <v>1.020676202860858</v>
      </c>
      <c r="N142" s="155">
        <v>305.27999999999793</v>
      </c>
      <c r="O142" s="154">
        <v>3.18</v>
      </c>
      <c r="P142" s="156">
        <v>2.0676202860858257E-2</v>
      </c>
      <c r="Q142" s="374">
        <v>-2.1760371282653068E-14</v>
      </c>
      <c r="R142" s="156">
        <v>-1.414848587948834E-16</v>
      </c>
      <c r="S142" s="155">
        <v>-2.0889956431346945E-12</v>
      </c>
      <c r="T142" s="154" t="s">
        <v>531</v>
      </c>
      <c r="U142" s="154" t="s">
        <v>443</v>
      </c>
      <c r="V142" s="154"/>
      <c r="W142" s="161">
        <v>1</v>
      </c>
      <c r="X142" s="154" t="s">
        <v>282</v>
      </c>
    </row>
    <row r="143" spans="2:25">
      <c r="B143" s="729"/>
      <c r="C143" s="726"/>
      <c r="D143" s="165">
        <v>7</v>
      </c>
      <c r="E143" s="154" t="s">
        <v>407</v>
      </c>
      <c r="F143" s="155">
        <v>303.45</v>
      </c>
      <c r="G143" s="154">
        <v>7515</v>
      </c>
      <c r="H143" s="154">
        <v>7872</v>
      </c>
      <c r="I143" s="166">
        <f t="shared" si="40"/>
        <v>1.04750499001996</v>
      </c>
      <c r="J143" s="154">
        <v>0</v>
      </c>
      <c r="K143" s="166">
        <f t="shared" si="41"/>
        <v>0</v>
      </c>
      <c r="L143" s="155">
        <v>0.85</v>
      </c>
      <c r="M143" s="167">
        <f t="shared" si="42"/>
        <v>1.04750499001996</v>
      </c>
      <c r="N143" s="155">
        <v>303.45</v>
      </c>
      <c r="O143" s="154">
        <v>357</v>
      </c>
      <c r="P143" s="156">
        <v>4.7504990019960079E-2</v>
      </c>
      <c r="Q143" s="374">
        <v>0</v>
      </c>
      <c r="R143" s="156">
        <v>0</v>
      </c>
      <c r="S143" s="155">
        <v>0</v>
      </c>
      <c r="T143" s="154" t="s">
        <v>531</v>
      </c>
      <c r="U143" s="154" t="s">
        <v>535</v>
      </c>
      <c r="V143" s="154"/>
      <c r="W143" s="161">
        <v>1</v>
      </c>
      <c r="X143" s="154" t="s">
        <v>310</v>
      </c>
    </row>
    <row r="144" spans="2:25">
      <c r="B144" s="729"/>
      <c r="C144" s="726"/>
      <c r="D144" s="165">
        <v>8</v>
      </c>
      <c r="E144" s="154" t="s">
        <v>545</v>
      </c>
      <c r="F144" s="155">
        <v>302.41199999999998</v>
      </c>
      <c r="G144" s="154">
        <v>32.880000000000003</v>
      </c>
      <c r="H144" s="154">
        <v>34.33</v>
      </c>
      <c r="I144" s="166">
        <f t="shared" si="40"/>
        <v>1.0440997566909975</v>
      </c>
      <c r="J144" s="154">
        <v>0</v>
      </c>
      <c r="K144" s="166">
        <f t="shared" si="41"/>
        <v>0</v>
      </c>
      <c r="L144" s="155">
        <v>208.56</v>
      </c>
      <c r="M144" s="167">
        <f t="shared" si="42"/>
        <v>1.0440997566909975</v>
      </c>
      <c r="N144" s="155">
        <v>302.41199999999913</v>
      </c>
      <c r="O144" s="154">
        <v>1.45</v>
      </c>
      <c r="P144" s="156">
        <v>4.4099756690997562E-2</v>
      </c>
      <c r="Q144" s="374">
        <v>-4.2188474935755949E-15</v>
      </c>
      <c r="R144" s="156">
        <v>-1.283104468849025E-16</v>
      </c>
      <c r="S144" s="155">
        <v>-8.7988283326012603E-13</v>
      </c>
      <c r="T144" s="154" t="s">
        <v>531</v>
      </c>
      <c r="U144" s="154" t="s">
        <v>432</v>
      </c>
      <c r="V144" s="154"/>
      <c r="W144" s="161">
        <v>1</v>
      </c>
      <c r="X144" s="154" t="s">
        <v>285</v>
      </c>
    </row>
    <row r="145" spans="2:24">
      <c r="B145" s="729"/>
      <c r="C145" s="726"/>
      <c r="D145" s="165">
        <v>9</v>
      </c>
      <c r="E145" s="154" t="s">
        <v>415</v>
      </c>
      <c r="F145" s="155">
        <v>300.63659999999999</v>
      </c>
      <c r="G145" s="154">
        <v>45.13</v>
      </c>
      <c r="H145" s="154">
        <v>46.34</v>
      </c>
      <c r="I145" s="166">
        <f t="shared" si="40"/>
        <v>1.0268114336361622</v>
      </c>
      <c r="J145" s="154">
        <v>0</v>
      </c>
      <c r="K145" s="166">
        <f t="shared" si="41"/>
        <v>0</v>
      </c>
      <c r="L145" s="155">
        <v>248.46</v>
      </c>
      <c r="M145" s="167">
        <f t="shared" si="42"/>
        <v>1.0268114336361622</v>
      </c>
      <c r="N145" s="155">
        <v>300.63660000000021</v>
      </c>
      <c r="O145" s="154">
        <v>1.21</v>
      </c>
      <c r="P145" s="156">
        <v>2.6811433636162195E-2</v>
      </c>
      <c r="Q145" s="374">
        <v>0</v>
      </c>
      <c r="R145" s="156">
        <v>0</v>
      </c>
      <c r="S145" s="155">
        <v>0</v>
      </c>
      <c r="T145" s="154" t="s">
        <v>531</v>
      </c>
      <c r="U145" s="154" t="s">
        <v>432</v>
      </c>
      <c r="V145" s="154"/>
      <c r="W145" s="161">
        <v>1</v>
      </c>
      <c r="X145" s="154" t="s">
        <v>406</v>
      </c>
    </row>
    <row r="146" spans="2:24">
      <c r="B146" s="730"/>
      <c r="C146" s="727"/>
      <c r="D146" s="165">
        <v>10</v>
      </c>
      <c r="E146" s="154" t="s">
        <v>441</v>
      </c>
      <c r="F146" s="155">
        <v>298.37430000000001</v>
      </c>
      <c r="G146" s="154">
        <v>405.04</v>
      </c>
      <c r="H146" s="154">
        <v>404.7</v>
      </c>
      <c r="I146" s="166">
        <f t="shared" si="40"/>
        <v>0.99916057673316205</v>
      </c>
      <c r="J146" s="154">
        <v>3.36</v>
      </c>
      <c r="K146" s="166">
        <f t="shared" si="41"/>
        <v>8.2954769899269195E-3</v>
      </c>
      <c r="L146" s="155">
        <v>157.87</v>
      </c>
      <c r="M146" s="167">
        <f t="shared" si="42"/>
        <v>1.007456053723089</v>
      </c>
      <c r="N146" s="155">
        <v>476.76739999999717</v>
      </c>
      <c r="O146" s="154">
        <v>1.89</v>
      </c>
      <c r="P146" s="156">
        <v>4.6662058068338928E-3</v>
      </c>
      <c r="Q146" s="374">
        <v>1.1299999999999819</v>
      </c>
      <c r="R146" s="156">
        <v>2.7898479162551397E-3</v>
      </c>
      <c r="S146" s="155">
        <v>178.39309999999716</v>
      </c>
      <c r="T146" s="154" t="s">
        <v>531</v>
      </c>
      <c r="U146" s="154" t="s">
        <v>432</v>
      </c>
      <c r="V146" s="154"/>
      <c r="W146" s="161">
        <v>1</v>
      </c>
      <c r="X146" s="154" t="s">
        <v>406</v>
      </c>
    </row>
    <row r="147" spans="2:24">
      <c r="B147" s="728">
        <f t="shared" ref="B147" si="47">B137+1</f>
        <v>45915</v>
      </c>
      <c r="C147" s="725" t="str">
        <f t="shared" ref="C147" si="48">CHOOSE(WEEKDAY(B147,2),"一","二","三","四","五","六","日")</f>
        <v>一</v>
      </c>
      <c r="D147" s="165">
        <v>1</v>
      </c>
      <c r="E147" s="154" t="s">
        <v>449</v>
      </c>
      <c r="F147" s="155">
        <v>988.8</v>
      </c>
      <c r="G147" s="154">
        <v>4615</v>
      </c>
      <c r="H147" s="154">
        <v>4679</v>
      </c>
      <c r="I147" s="166">
        <f t="shared" si="40"/>
        <v>1.0138678223185265</v>
      </c>
      <c r="J147" s="154">
        <v>0</v>
      </c>
      <c r="K147" s="166">
        <f t="shared" si="41"/>
        <v>0</v>
      </c>
      <c r="L147" s="155">
        <v>15.45</v>
      </c>
      <c r="M147" s="167">
        <f t="shared" si="42"/>
        <v>1.0138678223185265</v>
      </c>
      <c r="N147" s="155">
        <v>988.8</v>
      </c>
      <c r="O147" s="154">
        <v>64</v>
      </c>
      <c r="P147" s="156">
        <v>1.3867822318526544E-2</v>
      </c>
      <c r="Q147" s="374">
        <v>0</v>
      </c>
      <c r="R147" s="156">
        <v>0</v>
      </c>
      <c r="S147" s="155">
        <v>0</v>
      </c>
      <c r="T147" s="154" t="s">
        <v>531</v>
      </c>
      <c r="U147" s="154" t="s">
        <v>448</v>
      </c>
      <c r="V147" s="154" t="s">
        <v>533</v>
      </c>
      <c r="W147" s="161">
        <v>1</v>
      </c>
      <c r="X147" s="154" t="s">
        <v>180</v>
      </c>
    </row>
    <row r="148" spans="2:24">
      <c r="B148" s="729"/>
      <c r="C148" s="726"/>
      <c r="D148" s="165">
        <v>2</v>
      </c>
      <c r="E148" s="154" t="s">
        <v>390</v>
      </c>
      <c r="F148" s="155">
        <v>734.6</v>
      </c>
      <c r="G148" s="154">
        <v>56.16</v>
      </c>
      <c r="H148" s="154">
        <v>60.3</v>
      </c>
      <c r="I148" s="166">
        <f t="shared" si="40"/>
        <v>1.0737179487179487</v>
      </c>
      <c r="J148" s="154">
        <v>0</v>
      </c>
      <c r="K148" s="166">
        <f t="shared" si="41"/>
        <v>0</v>
      </c>
      <c r="L148" s="155">
        <v>183.65</v>
      </c>
      <c r="M148" s="167">
        <f t="shared" si="42"/>
        <v>1.0737179487179487</v>
      </c>
      <c r="N148" s="155">
        <v>760.31100000000015</v>
      </c>
      <c r="O148" s="154">
        <v>4</v>
      </c>
      <c r="P148" s="156">
        <v>7.1225071225071226E-2</v>
      </c>
      <c r="Q148" s="374">
        <v>0.14000000000000057</v>
      </c>
      <c r="R148" s="156">
        <v>2.4928774928775032E-3</v>
      </c>
      <c r="S148" s="155">
        <v>25.711000000000105</v>
      </c>
      <c r="T148" s="154" t="s">
        <v>531</v>
      </c>
      <c r="U148" s="154" t="s">
        <v>536</v>
      </c>
      <c r="V148" s="154"/>
      <c r="W148" s="161">
        <v>1</v>
      </c>
      <c r="X148" s="154" t="s">
        <v>274</v>
      </c>
    </row>
    <row r="149" spans="2:24">
      <c r="B149" s="729"/>
      <c r="C149" s="726"/>
      <c r="D149" s="165">
        <v>3</v>
      </c>
      <c r="E149" s="154" t="s">
        <v>424</v>
      </c>
      <c r="F149" s="155">
        <v>551.46</v>
      </c>
      <c r="G149" s="154">
        <v>5054</v>
      </c>
      <c r="H149" s="154">
        <v>4945</v>
      </c>
      <c r="I149" s="166">
        <f t="shared" si="40"/>
        <v>0.97843292441630392</v>
      </c>
      <c r="J149" s="154">
        <v>210</v>
      </c>
      <c r="K149" s="166">
        <f t="shared" si="41"/>
        <v>4.1551246537396121E-2</v>
      </c>
      <c r="L149" s="155">
        <v>5.46</v>
      </c>
      <c r="M149" s="167">
        <f t="shared" si="42"/>
        <v>1.0199841709537001</v>
      </c>
      <c r="N149" s="155">
        <v>551.46</v>
      </c>
      <c r="O149" s="154">
        <v>101</v>
      </c>
      <c r="P149" s="156">
        <v>1.9984170953700038E-2</v>
      </c>
      <c r="Q149" s="374">
        <v>0</v>
      </c>
      <c r="R149" s="156">
        <v>0</v>
      </c>
      <c r="S149" s="155">
        <v>0</v>
      </c>
      <c r="T149" s="154" t="s">
        <v>531</v>
      </c>
      <c r="U149" s="154" t="s">
        <v>535</v>
      </c>
      <c r="V149" s="154" t="s">
        <v>542</v>
      </c>
      <c r="W149" s="161">
        <v>1</v>
      </c>
      <c r="X149" s="154" t="s">
        <v>268</v>
      </c>
    </row>
    <row r="150" spans="2:24">
      <c r="B150" s="729"/>
      <c r="C150" s="726"/>
      <c r="D150" s="165">
        <v>4</v>
      </c>
      <c r="E150" s="154" t="s">
        <v>435</v>
      </c>
      <c r="F150" s="155">
        <v>426.98559999999998</v>
      </c>
      <c r="G150" s="154">
        <v>622.35</v>
      </c>
      <c r="H150" s="154">
        <v>615.39</v>
      </c>
      <c r="I150" s="166">
        <f t="shared" si="40"/>
        <v>0.98881658230899006</v>
      </c>
      <c r="J150" s="154">
        <v>14.3</v>
      </c>
      <c r="K150" s="166">
        <f t="shared" si="41"/>
        <v>2.2977424278942716E-2</v>
      </c>
      <c r="L150" s="155">
        <v>127.84</v>
      </c>
      <c r="M150" s="167">
        <f t="shared" si="42"/>
        <v>1.0117940065879327</v>
      </c>
      <c r="N150" s="155">
        <v>938.34559999998953</v>
      </c>
      <c r="O150" s="154">
        <v>3.34</v>
      </c>
      <c r="P150" s="156">
        <v>5.3667550413754317E-3</v>
      </c>
      <c r="Q150" s="374">
        <v>3.9999999999999183</v>
      </c>
      <c r="R150" s="156">
        <v>6.4272515465572718E-3</v>
      </c>
      <c r="S150" s="155">
        <v>511.35999999998955</v>
      </c>
      <c r="T150" s="154" t="s">
        <v>531</v>
      </c>
      <c r="U150" s="154" t="s">
        <v>432</v>
      </c>
      <c r="V150" s="154"/>
      <c r="W150" s="161">
        <v>1</v>
      </c>
      <c r="X150" s="154" t="s">
        <v>406</v>
      </c>
    </row>
    <row r="151" spans="2:24">
      <c r="B151" s="729"/>
      <c r="C151" s="726"/>
      <c r="D151" s="165">
        <v>5</v>
      </c>
      <c r="E151" s="154" t="s">
        <v>548</v>
      </c>
      <c r="F151" s="155">
        <v>415.57600000000002</v>
      </c>
      <c r="G151" s="154">
        <v>261.27999999999997</v>
      </c>
      <c r="H151" s="154">
        <v>260.75</v>
      </c>
      <c r="I151" s="166">
        <f t="shared" si="40"/>
        <v>0.99797152480097995</v>
      </c>
      <c r="J151" s="154">
        <v>8.4</v>
      </c>
      <c r="K151" s="166">
        <f t="shared" si="41"/>
        <v>3.2149418248622171E-2</v>
      </c>
      <c r="L151" s="155">
        <v>144.80000000000001</v>
      </c>
      <c r="M151" s="167">
        <f t="shared" si="42"/>
        <v>1.0301209430496019</v>
      </c>
      <c r="N151" s="155">
        <v>1139.5760000000007</v>
      </c>
      <c r="O151" s="154">
        <v>2.87</v>
      </c>
      <c r="P151" s="156">
        <v>1.0984384568279243E-2</v>
      </c>
      <c r="Q151" s="374">
        <v>5.0000000000000044</v>
      </c>
      <c r="R151" s="156">
        <v>1.9136558481322737E-2</v>
      </c>
      <c r="S151" s="155">
        <v>724.00000000000068</v>
      </c>
      <c r="T151" s="154" t="s">
        <v>531</v>
      </c>
      <c r="U151" s="154" t="s">
        <v>432</v>
      </c>
      <c r="V151" s="154"/>
      <c r="W151" s="161">
        <v>1</v>
      </c>
      <c r="X151" s="154" t="s">
        <v>406</v>
      </c>
    </row>
    <row r="152" spans="2:24">
      <c r="B152" s="729"/>
      <c r="C152" s="726"/>
      <c r="D152" s="165">
        <v>6</v>
      </c>
      <c r="E152" s="154" t="s">
        <v>441</v>
      </c>
      <c r="F152" s="155">
        <v>410.46200000000005</v>
      </c>
      <c r="G152" s="154">
        <v>388.32</v>
      </c>
      <c r="H152" s="154">
        <v>387.8</v>
      </c>
      <c r="I152" s="166">
        <f t="shared" si="40"/>
        <v>0.99866089822826543</v>
      </c>
      <c r="J152" s="154">
        <v>4.32</v>
      </c>
      <c r="K152" s="166">
        <f t="shared" si="41"/>
        <v>1.1124845488257108E-2</v>
      </c>
      <c r="L152" s="155">
        <v>157.87</v>
      </c>
      <c r="M152" s="167">
        <f t="shared" si="42"/>
        <v>1.0097857437165225</v>
      </c>
      <c r="N152" s="155">
        <v>599.90600000000177</v>
      </c>
      <c r="O152" s="154">
        <v>2.6</v>
      </c>
      <c r="P152" s="156">
        <v>6.6955088586732594E-3</v>
      </c>
      <c r="Q152" s="374">
        <v>1.2000000000000113</v>
      </c>
      <c r="R152" s="156">
        <v>3.0902348578492255E-3</v>
      </c>
      <c r="S152" s="155">
        <v>189.44400000000178</v>
      </c>
      <c r="T152" s="154" t="s">
        <v>531</v>
      </c>
      <c r="U152" s="154" t="s">
        <v>432</v>
      </c>
      <c r="V152" s="154"/>
      <c r="W152" s="161">
        <v>1</v>
      </c>
      <c r="X152" s="154" t="s">
        <v>406</v>
      </c>
    </row>
    <row r="153" spans="2:24">
      <c r="B153" s="729"/>
      <c r="C153" s="726"/>
      <c r="D153" s="165">
        <v>7</v>
      </c>
      <c r="E153" s="154" t="s">
        <v>415</v>
      </c>
      <c r="F153" s="155">
        <v>407.4744</v>
      </c>
      <c r="G153" s="154">
        <v>46.29</v>
      </c>
      <c r="H153" s="154">
        <v>45.21</v>
      </c>
      <c r="I153" s="166">
        <f t="shared" si="40"/>
        <v>0.97666882696046664</v>
      </c>
      <c r="J153" s="154">
        <v>3.36</v>
      </c>
      <c r="K153" s="166">
        <f t="shared" si="41"/>
        <v>7.2585871678548283E-2</v>
      </c>
      <c r="L153" s="155">
        <v>248.46</v>
      </c>
      <c r="M153" s="167">
        <f t="shared" si="42"/>
        <v>1.049254698639015</v>
      </c>
      <c r="N153" s="155">
        <v>566.48880000000031</v>
      </c>
      <c r="O153" s="154">
        <v>1.64</v>
      </c>
      <c r="P153" s="156">
        <v>3.5428818319291421E-2</v>
      </c>
      <c r="Q153" s="374">
        <v>0.64000000000000123</v>
      </c>
      <c r="R153" s="156">
        <v>1.3825880319723509E-2</v>
      </c>
      <c r="S153" s="155">
        <v>159.01440000000031</v>
      </c>
      <c r="T153" s="154" t="s">
        <v>531</v>
      </c>
      <c r="U153" s="154" t="s">
        <v>432</v>
      </c>
      <c r="V153" s="154"/>
      <c r="W153" s="161">
        <v>1</v>
      </c>
      <c r="X153" s="154" t="s">
        <v>406</v>
      </c>
    </row>
    <row r="154" spans="2:24">
      <c r="B154" s="729"/>
      <c r="C154" s="726"/>
      <c r="D154" s="165">
        <v>8</v>
      </c>
      <c r="E154" s="154" t="s">
        <v>563</v>
      </c>
      <c r="F154" s="155">
        <v>324.55500000000001</v>
      </c>
      <c r="G154" s="154">
        <v>290.61</v>
      </c>
      <c r="H154" s="154">
        <v>282.31</v>
      </c>
      <c r="I154" s="166">
        <f t="shared" si="40"/>
        <v>0.97143938611885339</v>
      </c>
      <c r="J154" s="154">
        <v>22.43</v>
      </c>
      <c r="K154" s="166">
        <f t="shared" si="41"/>
        <v>7.7182478235435809E-2</v>
      </c>
      <c r="L154" s="155">
        <v>84.3</v>
      </c>
      <c r="M154" s="167">
        <f t="shared" si="42"/>
        <v>1.0486218643542893</v>
      </c>
      <c r="N154" s="155">
        <v>1191.1589999999997</v>
      </c>
      <c r="O154" s="154">
        <v>3.85</v>
      </c>
      <c r="P154" s="156">
        <v>1.3247995595471594E-2</v>
      </c>
      <c r="Q154" s="374">
        <v>10.279999999999996</v>
      </c>
      <c r="R154" s="156">
        <v>3.5373868758817643E-2</v>
      </c>
      <c r="S154" s="155">
        <v>866.60399999999959</v>
      </c>
      <c r="T154" s="154" t="s">
        <v>531</v>
      </c>
      <c r="U154" s="154" t="s">
        <v>432</v>
      </c>
      <c r="V154" s="154"/>
      <c r="W154" s="161">
        <v>1</v>
      </c>
      <c r="X154" s="154" t="s">
        <v>268</v>
      </c>
    </row>
    <row r="155" spans="2:24">
      <c r="B155" s="729"/>
      <c r="C155" s="726"/>
      <c r="D155" s="165">
        <v>9</v>
      </c>
      <c r="E155" s="154" t="s">
        <v>444</v>
      </c>
      <c r="F155" s="155">
        <v>303.70580000000001</v>
      </c>
      <c r="G155" s="154">
        <v>806.51</v>
      </c>
      <c r="H155" s="154">
        <v>801.27</v>
      </c>
      <c r="I155" s="166">
        <f t="shared" si="40"/>
        <v>0.99350287039218355</v>
      </c>
      <c r="J155" s="154">
        <v>38.32</v>
      </c>
      <c r="K155" s="166">
        <f t="shared" si="41"/>
        <v>4.7513360032733633E-2</v>
      </c>
      <c r="L155" s="155">
        <v>147.43</v>
      </c>
      <c r="M155" s="167">
        <f t="shared" si="42"/>
        <v>1.0410162304249173</v>
      </c>
      <c r="N155" s="155">
        <v>4876.9844000000066</v>
      </c>
      <c r="O155" s="154">
        <v>2.06</v>
      </c>
      <c r="P155" s="156">
        <v>2.5542150748285824E-3</v>
      </c>
      <c r="Q155" s="374">
        <v>31.020000000000042</v>
      </c>
      <c r="R155" s="156">
        <v>3.8462015350088703E-2</v>
      </c>
      <c r="S155" s="155">
        <v>4573.278600000006</v>
      </c>
      <c r="T155" s="154" t="s">
        <v>531</v>
      </c>
      <c r="U155" s="154" t="s">
        <v>443</v>
      </c>
      <c r="V155" s="154" t="s">
        <v>544</v>
      </c>
      <c r="W155" s="161">
        <v>1</v>
      </c>
      <c r="X155" s="154" t="s">
        <v>406</v>
      </c>
    </row>
    <row r="156" spans="2:24">
      <c r="B156" s="730"/>
      <c r="C156" s="727"/>
      <c r="D156" s="165">
        <v>10</v>
      </c>
      <c r="E156" s="154" t="s">
        <v>446</v>
      </c>
      <c r="F156" s="155">
        <v>302.39999999999998</v>
      </c>
      <c r="G156" s="154">
        <v>147</v>
      </c>
      <c r="H156" s="154">
        <v>150.15</v>
      </c>
      <c r="I156" s="166">
        <f t="shared" si="40"/>
        <v>1.0214285714285716</v>
      </c>
      <c r="J156" s="154">
        <v>0</v>
      </c>
      <c r="K156" s="166">
        <f t="shared" si="41"/>
        <v>0</v>
      </c>
      <c r="L156" s="155">
        <v>96</v>
      </c>
      <c r="M156" s="167">
        <f t="shared" si="42"/>
        <v>1.0214285714285716</v>
      </c>
      <c r="N156" s="155">
        <v>302.40000000000055</v>
      </c>
      <c r="O156" s="154">
        <v>3.15</v>
      </c>
      <c r="P156" s="156">
        <v>2.1428571428571429E-2</v>
      </c>
      <c r="Q156" s="374">
        <v>5.773159728050814E-15</v>
      </c>
      <c r="R156" s="156">
        <v>3.9273195428917103E-17</v>
      </c>
      <c r="S156" s="155">
        <v>5.5422333389287814E-13</v>
      </c>
      <c r="T156" s="154" t="s">
        <v>531</v>
      </c>
      <c r="U156" s="154" t="s">
        <v>443</v>
      </c>
      <c r="V156" s="154"/>
      <c r="W156" s="161"/>
      <c r="X156" s="154" t="s">
        <v>282</v>
      </c>
    </row>
    <row r="157" spans="2:24">
      <c r="B157" s="728">
        <f t="shared" ref="B157" si="49">B147+1</f>
        <v>45916</v>
      </c>
      <c r="C157" s="725" t="str">
        <f t="shared" ref="C157" si="50">CHOOSE(WEEKDAY(B157,2),"一","二","三","四","五","六","日")</f>
        <v>二</v>
      </c>
      <c r="D157" s="165">
        <v>1</v>
      </c>
      <c r="E157" s="154"/>
      <c r="F157" s="155"/>
      <c r="G157" s="154"/>
      <c r="H157" s="154"/>
      <c r="I157" s="166" t="e">
        <f t="shared" si="40"/>
        <v>#DIV/0!</v>
      </c>
      <c r="J157" s="154"/>
      <c r="K157" s="166" t="e">
        <f t="shared" si="41"/>
        <v>#DIV/0!</v>
      </c>
      <c r="L157" s="155"/>
      <c r="M157" s="167" t="e">
        <f t="shared" si="42"/>
        <v>#DIV/0!</v>
      </c>
      <c r="N157" s="155"/>
      <c r="O157" s="154"/>
      <c r="P157" s="156"/>
      <c r="Q157" s="374"/>
      <c r="R157" s="156"/>
      <c r="S157" s="155"/>
      <c r="T157" s="154"/>
      <c r="U157" s="154"/>
      <c r="V157" s="154"/>
      <c r="W157" s="161"/>
      <c r="X157" s="154"/>
    </row>
    <row r="158" spans="2:24">
      <c r="B158" s="729"/>
      <c r="C158" s="726"/>
      <c r="D158" s="165">
        <v>2</v>
      </c>
      <c r="E158" s="154"/>
      <c r="F158" s="155"/>
      <c r="G158" s="154"/>
      <c r="H158" s="154"/>
      <c r="I158" s="166" t="e">
        <f t="shared" si="40"/>
        <v>#DIV/0!</v>
      </c>
      <c r="J158" s="154"/>
      <c r="K158" s="166" t="e">
        <f t="shared" si="41"/>
        <v>#DIV/0!</v>
      </c>
      <c r="L158" s="155"/>
      <c r="M158" s="167" t="e">
        <f t="shared" si="42"/>
        <v>#DIV/0!</v>
      </c>
      <c r="N158" s="155"/>
      <c r="O158" s="154"/>
      <c r="P158" s="156"/>
      <c r="Q158" s="374"/>
      <c r="R158" s="156"/>
      <c r="S158" s="155"/>
      <c r="T158" s="154"/>
      <c r="U158" s="154"/>
      <c r="V158" s="154"/>
      <c r="W158" s="161"/>
      <c r="X158" s="154"/>
    </row>
    <row r="159" spans="2:24">
      <c r="B159" s="729"/>
      <c r="C159" s="726"/>
      <c r="D159" s="165">
        <v>3</v>
      </c>
      <c r="E159" s="154"/>
      <c r="F159" s="155"/>
      <c r="G159" s="154"/>
      <c r="H159" s="154"/>
      <c r="I159" s="166" t="e">
        <f t="shared" si="40"/>
        <v>#DIV/0!</v>
      </c>
      <c r="J159" s="154"/>
      <c r="K159" s="166" t="e">
        <f t="shared" si="41"/>
        <v>#DIV/0!</v>
      </c>
      <c r="L159" s="155"/>
      <c r="M159" s="167" t="e">
        <f t="shared" si="42"/>
        <v>#DIV/0!</v>
      </c>
      <c r="N159" s="155"/>
      <c r="O159" s="154"/>
      <c r="P159" s="156"/>
      <c r="Q159" s="374"/>
      <c r="R159" s="156"/>
      <c r="S159" s="155"/>
      <c r="T159" s="154"/>
      <c r="U159" s="154"/>
      <c r="V159" s="154"/>
      <c r="W159" s="161"/>
      <c r="X159" s="154"/>
    </row>
    <row r="160" spans="2:24">
      <c r="B160" s="729"/>
      <c r="C160" s="726"/>
      <c r="D160" s="165">
        <v>4</v>
      </c>
      <c r="E160" s="154"/>
      <c r="F160" s="155"/>
      <c r="G160" s="154"/>
      <c r="H160" s="154"/>
      <c r="I160" s="166" t="e">
        <f t="shared" si="40"/>
        <v>#DIV/0!</v>
      </c>
      <c r="J160" s="154"/>
      <c r="K160" s="166" t="e">
        <f t="shared" si="41"/>
        <v>#DIV/0!</v>
      </c>
      <c r="L160" s="155"/>
      <c r="M160" s="167" t="e">
        <f t="shared" si="42"/>
        <v>#DIV/0!</v>
      </c>
      <c r="N160" s="155"/>
      <c r="O160" s="154"/>
      <c r="P160" s="156"/>
      <c r="Q160" s="374"/>
      <c r="R160" s="156"/>
      <c r="S160" s="155"/>
      <c r="T160" s="154"/>
      <c r="U160" s="154"/>
      <c r="V160" s="154"/>
      <c r="W160" s="161"/>
      <c r="X160" s="154"/>
    </row>
    <row r="161" spans="2:24">
      <c r="B161" s="729"/>
      <c r="C161" s="726"/>
      <c r="D161" s="165">
        <v>5</v>
      </c>
      <c r="E161" s="154"/>
      <c r="F161" s="155"/>
      <c r="G161" s="154"/>
      <c r="H161" s="154"/>
      <c r="I161" s="166" t="e">
        <f t="shared" si="40"/>
        <v>#DIV/0!</v>
      </c>
      <c r="J161" s="154"/>
      <c r="K161" s="166" t="e">
        <f t="shared" si="41"/>
        <v>#DIV/0!</v>
      </c>
      <c r="L161" s="155"/>
      <c r="M161" s="167" t="e">
        <f t="shared" si="42"/>
        <v>#DIV/0!</v>
      </c>
      <c r="N161" s="155"/>
      <c r="O161" s="154"/>
      <c r="P161" s="156"/>
      <c r="Q161" s="374"/>
      <c r="R161" s="156"/>
      <c r="S161" s="155"/>
      <c r="T161" s="154"/>
      <c r="U161" s="154"/>
      <c r="V161" s="154"/>
      <c r="W161" s="161"/>
      <c r="X161" s="154"/>
    </row>
    <row r="162" spans="2:24">
      <c r="B162" s="729"/>
      <c r="C162" s="726"/>
      <c r="D162" s="165">
        <v>6</v>
      </c>
      <c r="E162" s="154"/>
      <c r="F162" s="155"/>
      <c r="G162" s="154"/>
      <c r="H162" s="154"/>
      <c r="I162" s="166" t="e">
        <f t="shared" si="40"/>
        <v>#DIV/0!</v>
      </c>
      <c r="J162" s="154"/>
      <c r="K162" s="166" t="e">
        <f t="shared" si="41"/>
        <v>#DIV/0!</v>
      </c>
      <c r="L162" s="155"/>
      <c r="M162" s="167" t="e">
        <f t="shared" si="42"/>
        <v>#DIV/0!</v>
      </c>
      <c r="N162" s="155"/>
      <c r="O162" s="154"/>
      <c r="P162" s="156"/>
      <c r="Q162" s="374"/>
      <c r="R162" s="156"/>
      <c r="S162" s="155"/>
      <c r="T162" s="154"/>
      <c r="U162" s="154"/>
      <c r="V162" s="154"/>
      <c r="W162" s="161"/>
      <c r="X162" s="154"/>
    </row>
    <row r="163" spans="2:24">
      <c r="B163" s="729"/>
      <c r="C163" s="726"/>
      <c r="D163" s="165">
        <v>7</v>
      </c>
      <c r="E163" s="154"/>
      <c r="F163" s="155"/>
      <c r="G163" s="154"/>
      <c r="H163" s="154"/>
      <c r="I163" s="166" t="e">
        <f t="shared" si="40"/>
        <v>#DIV/0!</v>
      </c>
      <c r="J163" s="154"/>
      <c r="K163" s="166" t="e">
        <f t="shared" si="41"/>
        <v>#DIV/0!</v>
      </c>
      <c r="L163" s="155"/>
      <c r="M163" s="167" t="e">
        <f t="shared" si="42"/>
        <v>#DIV/0!</v>
      </c>
      <c r="N163" s="155"/>
      <c r="O163" s="154"/>
      <c r="P163" s="156"/>
      <c r="Q163" s="374"/>
      <c r="R163" s="156"/>
      <c r="S163" s="155"/>
      <c r="T163" s="154"/>
      <c r="U163" s="154"/>
      <c r="V163" s="154"/>
      <c r="W163" s="161"/>
      <c r="X163" s="154"/>
    </row>
    <row r="164" spans="2:24">
      <c r="B164" s="729"/>
      <c r="C164" s="726"/>
      <c r="D164" s="165">
        <v>8</v>
      </c>
      <c r="E164" s="154"/>
      <c r="F164" s="155"/>
      <c r="G164" s="154"/>
      <c r="H164" s="154"/>
      <c r="I164" s="166" t="e">
        <f t="shared" si="40"/>
        <v>#DIV/0!</v>
      </c>
      <c r="J164" s="154"/>
      <c r="K164" s="166" t="e">
        <f t="shared" si="41"/>
        <v>#DIV/0!</v>
      </c>
      <c r="L164" s="155"/>
      <c r="M164" s="167" t="e">
        <f t="shared" si="42"/>
        <v>#DIV/0!</v>
      </c>
      <c r="N164" s="155"/>
      <c r="O164" s="154"/>
      <c r="P164" s="156"/>
      <c r="Q164" s="374"/>
      <c r="R164" s="156"/>
      <c r="S164" s="155"/>
      <c r="T164" s="154"/>
      <c r="U164" s="154"/>
      <c r="V164" s="154"/>
      <c r="W164" s="161"/>
      <c r="X164" s="154"/>
    </row>
    <row r="165" spans="2:24">
      <c r="B165" s="729"/>
      <c r="C165" s="726"/>
      <c r="D165" s="165">
        <v>9</v>
      </c>
      <c r="E165" s="154"/>
      <c r="F165" s="155"/>
      <c r="G165" s="154"/>
      <c r="H165" s="154"/>
      <c r="I165" s="166" t="e">
        <f t="shared" si="40"/>
        <v>#DIV/0!</v>
      </c>
      <c r="J165" s="154"/>
      <c r="K165" s="166" t="e">
        <f t="shared" si="41"/>
        <v>#DIV/0!</v>
      </c>
      <c r="L165" s="155"/>
      <c r="M165" s="167" t="e">
        <f t="shared" si="42"/>
        <v>#DIV/0!</v>
      </c>
      <c r="N165" s="155"/>
      <c r="O165" s="154"/>
      <c r="P165" s="156"/>
      <c r="Q165" s="374"/>
      <c r="R165" s="156"/>
      <c r="S165" s="155"/>
      <c r="T165" s="154"/>
      <c r="U165" s="154"/>
      <c r="V165" s="154"/>
      <c r="W165" s="161"/>
      <c r="X165" s="154"/>
    </row>
    <row r="166" spans="2:24">
      <c r="B166" s="730"/>
      <c r="C166" s="727"/>
      <c r="D166" s="165">
        <v>10</v>
      </c>
      <c r="E166" s="154"/>
      <c r="F166" s="155"/>
      <c r="G166" s="154"/>
      <c r="H166" s="154"/>
      <c r="I166" s="166" t="e">
        <f t="shared" si="40"/>
        <v>#DIV/0!</v>
      </c>
      <c r="J166" s="154"/>
      <c r="K166" s="166" t="e">
        <f t="shared" si="41"/>
        <v>#DIV/0!</v>
      </c>
      <c r="L166" s="155"/>
      <c r="M166" s="167" t="e">
        <f t="shared" si="42"/>
        <v>#DIV/0!</v>
      </c>
      <c r="N166" s="155"/>
      <c r="O166" s="154"/>
      <c r="P166" s="156"/>
      <c r="Q166" s="374"/>
      <c r="R166" s="156"/>
      <c r="S166" s="155"/>
      <c r="T166" s="154"/>
      <c r="U166" s="154"/>
      <c r="V166" s="154"/>
      <c r="W166" s="161"/>
      <c r="X166" s="154"/>
    </row>
    <row r="167" spans="2:24">
      <c r="B167" s="728">
        <f t="shared" ref="B167" si="51">B157+1</f>
        <v>45917</v>
      </c>
      <c r="C167" s="725" t="str">
        <f t="shared" ref="C167" si="52">CHOOSE(WEEKDAY(B167,2),"一","二","三","四","五","六","日")</f>
        <v>三</v>
      </c>
      <c r="D167" s="165">
        <v>1</v>
      </c>
      <c r="E167" s="154"/>
      <c r="F167" s="155"/>
      <c r="G167" s="154"/>
      <c r="H167" s="154"/>
      <c r="I167" s="166" t="e">
        <f t="shared" si="40"/>
        <v>#DIV/0!</v>
      </c>
      <c r="J167" s="154"/>
      <c r="K167" s="166" t="e">
        <f t="shared" si="41"/>
        <v>#DIV/0!</v>
      </c>
      <c r="L167" s="155"/>
      <c r="M167" s="167" t="e">
        <f t="shared" si="42"/>
        <v>#DIV/0!</v>
      </c>
      <c r="N167" s="155"/>
      <c r="O167" s="154"/>
      <c r="P167" s="156"/>
      <c r="Q167" s="374"/>
      <c r="R167" s="156"/>
      <c r="S167" s="155"/>
      <c r="T167" s="154"/>
      <c r="U167" s="154"/>
      <c r="V167" s="154"/>
      <c r="W167" s="161"/>
      <c r="X167" s="154"/>
    </row>
    <row r="168" spans="2:24">
      <c r="B168" s="729"/>
      <c r="C168" s="726"/>
      <c r="D168" s="165">
        <v>2</v>
      </c>
      <c r="E168" s="154"/>
      <c r="F168" s="155"/>
      <c r="G168" s="154"/>
      <c r="H168" s="154"/>
      <c r="I168" s="166" t="e">
        <f t="shared" si="40"/>
        <v>#DIV/0!</v>
      </c>
      <c r="J168" s="154"/>
      <c r="K168" s="166" t="e">
        <f t="shared" si="41"/>
        <v>#DIV/0!</v>
      </c>
      <c r="L168" s="155"/>
      <c r="M168" s="167" t="e">
        <f t="shared" si="42"/>
        <v>#DIV/0!</v>
      </c>
      <c r="N168" s="155"/>
      <c r="O168" s="154"/>
      <c r="P168" s="156"/>
      <c r="Q168" s="374"/>
      <c r="R168" s="156"/>
      <c r="S168" s="155"/>
      <c r="T168" s="154"/>
      <c r="U168" s="154"/>
      <c r="V168" s="154"/>
      <c r="W168" s="161"/>
      <c r="X168" s="154"/>
    </row>
    <row r="169" spans="2:24">
      <c r="B169" s="729"/>
      <c r="C169" s="726"/>
      <c r="D169" s="165">
        <v>3</v>
      </c>
      <c r="E169" s="154"/>
      <c r="F169" s="155"/>
      <c r="G169" s="154"/>
      <c r="H169" s="154"/>
      <c r="I169" s="166" t="e">
        <f t="shared" si="40"/>
        <v>#DIV/0!</v>
      </c>
      <c r="J169" s="154"/>
      <c r="K169" s="166" t="e">
        <f t="shared" si="41"/>
        <v>#DIV/0!</v>
      </c>
      <c r="L169" s="155"/>
      <c r="M169" s="167" t="e">
        <f t="shared" si="42"/>
        <v>#DIV/0!</v>
      </c>
      <c r="N169" s="155"/>
      <c r="O169" s="154"/>
      <c r="P169" s="156"/>
      <c r="Q169" s="374"/>
      <c r="R169" s="156"/>
      <c r="S169" s="155"/>
      <c r="T169" s="154"/>
      <c r="U169" s="154"/>
      <c r="V169" s="154"/>
      <c r="W169" s="161"/>
      <c r="X169" s="154"/>
    </row>
    <row r="170" spans="2:24">
      <c r="B170" s="729"/>
      <c r="C170" s="726"/>
      <c r="D170" s="165">
        <v>4</v>
      </c>
      <c r="E170" s="154"/>
      <c r="F170" s="155"/>
      <c r="G170" s="154"/>
      <c r="H170" s="154"/>
      <c r="I170" s="166" t="e">
        <f t="shared" si="40"/>
        <v>#DIV/0!</v>
      </c>
      <c r="J170" s="154"/>
      <c r="K170" s="166" t="e">
        <f t="shared" si="41"/>
        <v>#DIV/0!</v>
      </c>
      <c r="L170" s="155"/>
      <c r="M170" s="167" t="e">
        <f t="shared" si="42"/>
        <v>#DIV/0!</v>
      </c>
      <c r="N170" s="155"/>
      <c r="O170" s="154"/>
      <c r="P170" s="156"/>
      <c r="Q170" s="374"/>
      <c r="R170" s="156"/>
      <c r="S170" s="155"/>
      <c r="T170" s="154"/>
      <c r="U170" s="154"/>
      <c r="V170" s="154"/>
      <c r="W170" s="161"/>
      <c r="X170" s="154"/>
    </row>
    <row r="171" spans="2:24">
      <c r="B171" s="729"/>
      <c r="C171" s="726"/>
      <c r="D171" s="165">
        <v>5</v>
      </c>
      <c r="E171" s="154"/>
      <c r="F171" s="155"/>
      <c r="G171" s="154"/>
      <c r="H171" s="154"/>
      <c r="I171" s="166" t="e">
        <f t="shared" si="40"/>
        <v>#DIV/0!</v>
      </c>
      <c r="J171" s="154"/>
      <c r="K171" s="166" t="e">
        <f t="shared" si="41"/>
        <v>#DIV/0!</v>
      </c>
      <c r="L171" s="155"/>
      <c r="M171" s="167" t="e">
        <f t="shared" si="42"/>
        <v>#DIV/0!</v>
      </c>
      <c r="N171" s="155"/>
      <c r="O171" s="154"/>
      <c r="P171" s="156"/>
      <c r="Q171" s="374"/>
      <c r="R171" s="156"/>
      <c r="S171" s="155"/>
      <c r="T171" s="154"/>
      <c r="U171" s="154"/>
      <c r="V171" s="154"/>
      <c r="W171" s="161"/>
      <c r="X171" s="154"/>
    </row>
    <row r="172" spans="2:24">
      <c r="B172" s="729"/>
      <c r="C172" s="726"/>
      <c r="D172" s="165">
        <v>6</v>
      </c>
      <c r="E172" s="154"/>
      <c r="F172" s="155"/>
      <c r="G172" s="154"/>
      <c r="H172" s="154"/>
      <c r="I172" s="166" t="e">
        <f t="shared" si="40"/>
        <v>#DIV/0!</v>
      </c>
      <c r="J172" s="154"/>
      <c r="K172" s="166" t="e">
        <f t="shared" si="41"/>
        <v>#DIV/0!</v>
      </c>
      <c r="L172" s="155"/>
      <c r="M172" s="167" t="e">
        <f t="shared" si="42"/>
        <v>#DIV/0!</v>
      </c>
      <c r="N172" s="155"/>
      <c r="O172" s="154"/>
      <c r="P172" s="156"/>
      <c r="Q172" s="374"/>
      <c r="R172" s="156"/>
      <c r="S172" s="155"/>
      <c r="T172" s="154"/>
      <c r="U172" s="154"/>
      <c r="V172" s="154"/>
      <c r="W172" s="161"/>
      <c r="X172" s="154"/>
    </row>
    <row r="173" spans="2:24">
      <c r="B173" s="729"/>
      <c r="C173" s="726"/>
      <c r="D173" s="165">
        <v>7</v>
      </c>
      <c r="E173" s="154"/>
      <c r="F173" s="155"/>
      <c r="G173" s="154"/>
      <c r="H173" s="154"/>
      <c r="I173" s="166" t="e">
        <f t="shared" si="40"/>
        <v>#DIV/0!</v>
      </c>
      <c r="J173" s="154"/>
      <c r="K173" s="166" t="e">
        <f t="shared" si="41"/>
        <v>#DIV/0!</v>
      </c>
      <c r="L173" s="155"/>
      <c r="M173" s="167" t="e">
        <f t="shared" si="42"/>
        <v>#DIV/0!</v>
      </c>
      <c r="N173" s="155"/>
      <c r="O173" s="154"/>
      <c r="P173" s="156"/>
      <c r="Q173" s="374"/>
      <c r="R173" s="156"/>
      <c r="S173" s="155"/>
      <c r="T173" s="154"/>
      <c r="U173" s="154"/>
      <c r="V173" s="154"/>
      <c r="W173" s="161"/>
      <c r="X173" s="154"/>
    </row>
    <row r="174" spans="2:24">
      <c r="B174" s="729"/>
      <c r="C174" s="726"/>
      <c r="D174" s="165">
        <v>8</v>
      </c>
      <c r="E174" s="154"/>
      <c r="F174" s="155"/>
      <c r="G174" s="154"/>
      <c r="H174" s="154"/>
      <c r="I174" s="166" t="e">
        <f t="shared" si="40"/>
        <v>#DIV/0!</v>
      </c>
      <c r="J174" s="154"/>
      <c r="K174" s="166" t="e">
        <f t="shared" si="41"/>
        <v>#DIV/0!</v>
      </c>
      <c r="L174" s="155"/>
      <c r="M174" s="167" t="e">
        <f t="shared" si="42"/>
        <v>#DIV/0!</v>
      </c>
      <c r="N174" s="155"/>
      <c r="O174" s="154"/>
      <c r="P174" s="156"/>
      <c r="Q174" s="374"/>
      <c r="R174" s="156"/>
      <c r="S174" s="155"/>
      <c r="T174" s="154"/>
      <c r="U174" s="154"/>
      <c r="V174" s="154"/>
      <c r="W174" s="161"/>
      <c r="X174" s="154"/>
    </row>
    <row r="175" spans="2:24">
      <c r="B175" s="729"/>
      <c r="C175" s="726"/>
      <c r="D175" s="165">
        <v>9</v>
      </c>
      <c r="E175" s="154"/>
      <c r="F175" s="155"/>
      <c r="G175" s="154"/>
      <c r="H175" s="154"/>
      <c r="I175" s="166" t="e">
        <f t="shared" si="40"/>
        <v>#DIV/0!</v>
      </c>
      <c r="J175" s="154"/>
      <c r="K175" s="166" t="e">
        <f t="shared" si="41"/>
        <v>#DIV/0!</v>
      </c>
      <c r="L175" s="155"/>
      <c r="M175" s="167" t="e">
        <f t="shared" si="42"/>
        <v>#DIV/0!</v>
      </c>
      <c r="N175" s="155"/>
      <c r="O175" s="154"/>
      <c r="P175" s="156"/>
      <c r="Q175" s="374"/>
      <c r="R175" s="156"/>
      <c r="S175" s="155"/>
      <c r="T175" s="154"/>
      <c r="U175" s="154"/>
      <c r="V175" s="154"/>
      <c r="W175" s="161"/>
      <c r="X175" s="154"/>
    </row>
    <row r="176" spans="2:24">
      <c r="B176" s="730"/>
      <c r="C176" s="727"/>
      <c r="D176" s="165">
        <v>10</v>
      </c>
      <c r="E176" s="154"/>
      <c r="F176" s="155"/>
      <c r="G176" s="154"/>
      <c r="H176" s="154"/>
      <c r="I176" s="166" t="e">
        <f t="shared" si="40"/>
        <v>#DIV/0!</v>
      </c>
      <c r="J176" s="154"/>
      <c r="K176" s="166" t="e">
        <f t="shared" si="41"/>
        <v>#DIV/0!</v>
      </c>
      <c r="L176" s="155"/>
      <c r="M176" s="167" t="e">
        <f t="shared" si="42"/>
        <v>#DIV/0!</v>
      </c>
      <c r="N176" s="155"/>
      <c r="O176" s="154"/>
      <c r="P176" s="156"/>
      <c r="Q176" s="374"/>
      <c r="R176" s="156"/>
      <c r="S176" s="155"/>
      <c r="T176" s="154"/>
      <c r="U176" s="154"/>
      <c r="V176" s="154"/>
      <c r="W176" s="161"/>
      <c r="X176" s="154"/>
    </row>
    <row r="177" spans="2:24">
      <c r="B177" s="728">
        <f t="shared" ref="B177" si="53">B167+1</f>
        <v>45918</v>
      </c>
      <c r="C177" s="725" t="str">
        <f t="shared" ref="C177" si="54">CHOOSE(WEEKDAY(B177,2),"一","二","三","四","五","六","日")</f>
        <v>四</v>
      </c>
      <c r="D177" s="165">
        <v>1</v>
      </c>
      <c r="E177" s="154"/>
      <c r="F177" s="155"/>
      <c r="G177" s="154"/>
      <c r="H177" s="154"/>
      <c r="I177" s="166" t="e">
        <f t="shared" si="40"/>
        <v>#DIV/0!</v>
      </c>
      <c r="J177" s="154"/>
      <c r="K177" s="166" t="e">
        <f t="shared" si="41"/>
        <v>#DIV/0!</v>
      </c>
      <c r="L177" s="155"/>
      <c r="M177" s="167" t="e">
        <f t="shared" si="42"/>
        <v>#DIV/0!</v>
      </c>
      <c r="N177" s="155"/>
      <c r="O177" s="154"/>
      <c r="P177" s="156"/>
      <c r="Q177" s="374"/>
      <c r="R177" s="156"/>
      <c r="S177" s="155"/>
      <c r="T177" s="154"/>
      <c r="U177" s="154"/>
      <c r="V177" s="154"/>
      <c r="W177" s="161"/>
      <c r="X177" s="154"/>
    </row>
    <row r="178" spans="2:24">
      <c r="B178" s="729"/>
      <c r="C178" s="726"/>
      <c r="D178" s="165">
        <v>2</v>
      </c>
      <c r="E178" s="154"/>
      <c r="F178" s="155"/>
      <c r="G178" s="154"/>
      <c r="H178" s="154"/>
      <c r="I178" s="166" t="e">
        <f t="shared" si="40"/>
        <v>#DIV/0!</v>
      </c>
      <c r="J178" s="154"/>
      <c r="K178" s="166" t="e">
        <f t="shared" si="41"/>
        <v>#DIV/0!</v>
      </c>
      <c r="L178" s="155"/>
      <c r="M178" s="167" t="e">
        <f t="shared" si="42"/>
        <v>#DIV/0!</v>
      </c>
      <c r="N178" s="155"/>
      <c r="O178" s="154"/>
      <c r="P178" s="156"/>
      <c r="Q178" s="374"/>
      <c r="R178" s="156"/>
      <c r="S178" s="155"/>
      <c r="T178" s="154"/>
      <c r="U178" s="154"/>
      <c r="V178" s="154"/>
      <c r="W178" s="161"/>
      <c r="X178" s="154"/>
    </row>
    <row r="179" spans="2:24">
      <c r="B179" s="729"/>
      <c r="C179" s="726"/>
      <c r="D179" s="165">
        <v>3</v>
      </c>
      <c r="E179" s="154"/>
      <c r="F179" s="155"/>
      <c r="G179" s="154"/>
      <c r="H179" s="154"/>
      <c r="I179" s="166" t="e">
        <f t="shared" si="40"/>
        <v>#DIV/0!</v>
      </c>
      <c r="J179" s="154"/>
      <c r="K179" s="166" t="e">
        <f t="shared" si="41"/>
        <v>#DIV/0!</v>
      </c>
      <c r="L179" s="155"/>
      <c r="M179" s="167" t="e">
        <f t="shared" si="42"/>
        <v>#DIV/0!</v>
      </c>
      <c r="N179" s="155"/>
      <c r="O179" s="154"/>
      <c r="P179" s="156"/>
      <c r="Q179" s="374"/>
      <c r="R179" s="156"/>
      <c r="S179" s="155"/>
      <c r="T179" s="154"/>
      <c r="U179" s="154"/>
      <c r="V179" s="154"/>
      <c r="W179" s="161"/>
      <c r="X179" s="154"/>
    </row>
    <row r="180" spans="2:24">
      <c r="B180" s="729"/>
      <c r="C180" s="726"/>
      <c r="D180" s="165">
        <v>4</v>
      </c>
      <c r="E180" s="154"/>
      <c r="F180" s="155"/>
      <c r="G180" s="154"/>
      <c r="H180" s="154"/>
      <c r="I180" s="166" t="e">
        <f t="shared" si="40"/>
        <v>#DIV/0!</v>
      </c>
      <c r="J180" s="154"/>
      <c r="K180" s="166" t="e">
        <f t="shared" si="41"/>
        <v>#DIV/0!</v>
      </c>
      <c r="L180" s="155"/>
      <c r="M180" s="167" t="e">
        <f t="shared" si="42"/>
        <v>#DIV/0!</v>
      </c>
      <c r="N180" s="155"/>
      <c r="O180" s="154"/>
      <c r="P180" s="156"/>
      <c r="Q180" s="374"/>
      <c r="R180" s="156"/>
      <c r="S180" s="155"/>
      <c r="T180" s="154"/>
      <c r="U180" s="154"/>
      <c r="V180" s="154"/>
      <c r="W180" s="161"/>
      <c r="X180" s="154"/>
    </row>
    <row r="181" spans="2:24">
      <c r="B181" s="729"/>
      <c r="C181" s="726"/>
      <c r="D181" s="165">
        <v>5</v>
      </c>
      <c r="E181" s="154"/>
      <c r="F181" s="155"/>
      <c r="G181" s="154"/>
      <c r="H181" s="154"/>
      <c r="I181" s="166" t="e">
        <f t="shared" ref="I181:I244" si="55">H181/G181</f>
        <v>#DIV/0!</v>
      </c>
      <c r="J181" s="154"/>
      <c r="K181" s="166" t="e">
        <f t="shared" ref="K181:K244" si="56">J181/G181</f>
        <v>#DIV/0!</v>
      </c>
      <c r="L181" s="155"/>
      <c r="M181" s="167" t="e">
        <f t="shared" ref="M181:M244" si="57">(H181+J181)/G181</f>
        <v>#DIV/0!</v>
      </c>
      <c r="N181" s="155"/>
      <c r="O181" s="154"/>
      <c r="P181" s="156"/>
      <c r="Q181" s="374"/>
      <c r="R181" s="156"/>
      <c r="S181" s="155"/>
      <c r="T181" s="154"/>
      <c r="U181" s="154"/>
      <c r="V181" s="154"/>
      <c r="W181" s="161"/>
      <c r="X181" s="154"/>
    </row>
    <row r="182" spans="2:24">
      <c r="B182" s="729"/>
      <c r="C182" s="726"/>
      <c r="D182" s="165">
        <v>6</v>
      </c>
      <c r="E182" s="154"/>
      <c r="F182" s="155"/>
      <c r="G182" s="154"/>
      <c r="H182" s="154"/>
      <c r="I182" s="166" t="e">
        <f t="shared" si="55"/>
        <v>#DIV/0!</v>
      </c>
      <c r="J182" s="154"/>
      <c r="K182" s="166" t="e">
        <f t="shared" si="56"/>
        <v>#DIV/0!</v>
      </c>
      <c r="L182" s="155"/>
      <c r="M182" s="167" t="e">
        <f t="shared" si="57"/>
        <v>#DIV/0!</v>
      </c>
      <c r="N182" s="155"/>
      <c r="O182" s="154"/>
      <c r="P182" s="156"/>
      <c r="Q182" s="374"/>
      <c r="R182" s="156"/>
      <c r="S182" s="155"/>
      <c r="T182" s="154"/>
      <c r="U182" s="154"/>
      <c r="V182" s="154"/>
      <c r="W182" s="161"/>
      <c r="X182" s="154"/>
    </row>
    <row r="183" spans="2:24">
      <c r="B183" s="729"/>
      <c r="C183" s="726"/>
      <c r="D183" s="165">
        <v>7</v>
      </c>
      <c r="E183" s="154"/>
      <c r="F183" s="155"/>
      <c r="G183" s="154"/>
      <c r="H183" s="154"/>
      <c r="I183" s="166" t="e">
        <f t="shared" si="55"/>
        <v>#DIV/0!</v>
      </c>
      <c r="J183" s="154"/>
      <c r="K183" s="166" t="e">
        <f t="shared" si="56"/>
        <v>#DIV/0!</v>
      </c>
      <c r="L183" s="155"/>
      <c r="M183" s="167" t="e">
        <f t="shared" si="57"/>
        <v>#DIV/0!</v>
      </c>
      <c r="N183" s="155"/>
      <c r="O183" s="154"/>
      <c r="P183" s="156"/>
      <c r="Q183" s="374"/>
      <c r="R183" s="156"/>
      <c r="S183" s="155"/>
      <c r="T183" s="154"/>
      <c r="U183" s="154"/>
      <c r="V183" s="154"/>
      <c r="W183" s="161"/>
      <c r="X183" s="154"/>
    </row>
    <row r="184" spans="2:24">
      <c r="B184" s="729"/>
      <c r="C184" s="726"/>
      <c r="D184" s="165">
        <v>8</v>
      </c>
      <c r="E184" s="154"/>
      <c r="F184" s="155"/>
      <c r="G184" s="154"/>
      <c r="H184" s="154"/>
      <c r="I184" s="166" t="e">
        <f t="shared" si="55"/>
        <v>#DIV/0!</v>
      </c>
      <c r="J184" s="154"/>
      <c r="K184" s="166" t="e">
        <f t="shared" si="56"/>
        <v>#DIV/0!</v>
      </c>
      <c r="L184" s="155"/>
      <c r="M184" s="167" t="e">
        <f t="shared" si="57"/>
        <v>#DIV/0!</v>
      </c>
      <c r="N184" s="155"/>
      <c r="O184" s="154"/>
      <c r="P184" s="156"/>
      <c r="Q184" s="374"/>
      <c r="R184" s="156"/>
      <c r="S184" s="155"/>
      <c r="T184" s="154"/>
      <c r="U184" s="154"/>
      <c r="V184" s="154"/>
      <c r="W184" s="161"/>
      <c r="X184" s="154"/>
    </row>
    <row r="185" spans="2:24">
      <c r="B185" s="729"/>
      <c r="C185" s="726"/>
      <c r="D185" s="165">
        <v>9</v>
      </c>
      <c r="E185" s="154"/>
      <c r="F185" s="155"/>
      <c r="G185" s="154"/>
      <c r="H185" s="154"/>
      <c r="I185" s="166" t="e">
        <f t="shared" si="55"/>
        <v>#DIV/0!</v>
      </c>
      <c r="J185" s="154"/>
      <c r="K185" s="166" t="e">
        <f t="shared" si="56"/>
        <v>#DIV/0!</v>
      </c>
      <c r="L185" s="155"/>
      <c r="M185" s="167" t="e">
        <f t="shared" si="57"/>
        <v>#DIV/0!</v>
      </c>
      <c r="N185" s="155"/>
      <c r="O185" s="154"/>
      <c r="P185" s="156"/>
      <c r="Q185" s="374"/>
      <c r="R185" s="156"/>
      <c r="S185" s="155"/>
      <c r="T185" s="154"/>
      <c r="U185" s="154"/>
      <c r="V185" s="154"/>
      <c r="W185" s="161"/>
      <c r="X185" s="154"/>
    </row>
    <row r="186" spans="2:24">
      <c r="B186" s="730"/>
      <c r="C186" s="727"/>
      <c r="D186" s="165">
        <v>10</v>
      </c>
      <c r="E186" s="154"/>
      <c r="F186" s="155"/>
      <c r="G186" s="154"/>
      <c r="H186" s="154"/>
      <c r="I186" s="166" t="e">
        <f t="shared" si="55"/>
        <v>#DIV/0!</v>
      </c>
      <c r="J186" s="154"/>
      <c r="K186" s="166" t="e">
        <f t="shared" si="56"/>
        <v>#DIV/0!</v>
      </c>
      <c r="L186" s="155"/>
      <c r="M186" s="167" t="e">
        <f t="shared" si="57"/>
        <v>#DIV/0!</v>
      </c>
      <c r="N186" s="155"/>
      <c r="O186" s="154"/>
      <c r="P186" s="156"/>
      <c r="Q186" s="374"/>
      <c r="R186" s="156"/>
      <c r="S186" s="155"/>
      <c r="T186" s="154"/>
      <c r="U186" s="154"/>
      <c r="V186" s="154"/>
      <c r="W186" s="161"/>
      <c r="X186" s="154"/>
    </row>
    <row r="187" spans="2:24">
      <c r="B187" s="728">
        <f t="shared" ref="B187" si="58">B177+1</f>
        <v>45919</v>
      </c>
      <c r="C187" s="725" t="str">
        <f t="shared" ref="C187" si="59">CHOOSE(WEEKDAY(B187,2),"一","二","三","四","五","六","日")</f>
        <v>五</v>
      </c>
      <c r="D187" s="165">
        <v>1</v>
      </c>
      <c r="E187" s="154"/>
      <c r="F187" s="155"/>
      <c r="G187" s="154"/>
      <c r="H187" s="154"/>
      <c r="I187" s="166" t="e">
        <f t="shared" si="55"/>
        <v>#DIV/0!</v>
      </c>
      <c r="J187" s="154"/>
      <c r="K187" s="166" t="e">
        <f t="shared" si="56"/>
        <v>#DIV/0!</v>
      </c>
      <c r="L187" s="155"/>
      <c r="M187" s="167" t="e">
        <f t="shared" si="57"/>
        <v>#DIV/0!</v>
      </c>
      <c r="N187" s="155"/>
      <c r="O187" s="154"/>
      <c r="P187" s="156"/>
      <c r="Q187" s="374"/>
      <c r="R187" s="156"/>
      <c r="S187" s="155"/>
      <c r="T187" s="154"/>
      <c r="U187" s="154"/>
      <c r="V187" s="154"/>
      <c r="W187" s="161"/>
      <c r="X187" s="154"/>
    </row>
    <row r="188" spans="2:24">
      <c r="B188" s="729"/>
      <c r="C188" s="726"/>
      <c r="D188" s="165">
        <v>2</v>
      </c>
      <c r="E188" s="154"/>
      <c r="F188" s="155"/>
      <c r="G188" s="154"/>
      <c r="H188" s="154"/>
      <c r="I188" s="166" t="e">
        <f t="shared" si="55"/>
        <v>#DIV/0!</v>
      </c>
      <c r="J188" s="154"/>
      <c r="K188" s="166" t="e">
        <f t="shared" si="56"/>
        <v>#DIV/0!</v>
      </c>
      <c r="L188" s="155"/>
      <c r="M188" s="167" t="e">
        <f t="shared" si="57"/>
        <v>#DIV/0!</v>
      </c>
      <c r="N188" s="155"/>
      <c r="O188" s="154"/>
      <c r="P188" s="156"/>
      <c r="Q188" s="374"/>
      <c r="R188" s="156"/>
      <c r="S188" s="155"/>
      <c r="T188" s="154"/>
      <c r="U188" s="154"/>
      <c r="V188" s="154"/>
      <c r="W188" s="161"/>
      <c r="X188" s="154"/>
    </row>
    <row r="189" spans="2:24">
      <c r="B189" s="729"/>
      <c r="C189" s="726"/>
      <c r="D189" s="165">
        <v>3</v>
      </c>
      <c r="E189" s="154"/>
      <c r="F189" s="155"/>
      <c r="G189" s="154"/>
      <c r="H189" s="154"/>
      <c r="I189" s="166" t="e">
        <f t="shared" si="55"/>
        <v>#DIV/0!</v>
      </c>
      <c r="J189" s="154"/>
      <c r="K189" s="166" t="e">
        <f t="shared" si="56"/>
        <v>#DIV/0!</v>
      </c>
      <c r="L189" s="155"/>
      <c r="M189" s="167" t="e">
        <f t="shared" si="57"/>
        <v>#DIV/0!</v>
      </c>
      <c r="N189" s="155"/>
      <c r="O189" s="154"/>
      <c r="P189" s="156"/>
      <c r="Q189" s="374"/>
      <c r="R189" s="156"/>
      <c r="S189" s="155"/>
      <c r="T189" s="154"/>
      <c r="U189" s="154"/>
      <c r="V189" s="154"/>
      <c r="W189" s="161"/>
      <c r="X189" s="154"/>
    </row>
    <row r="190" spans="2:24">
      <c r="B190" s="729"/>
      <c r="C190" s="726"/>
      <c r="D190" s="165">
        <v>4</v>
      </c>
      <c r="E190" s="154"/>
      <c r="F190" s="155"/>
      <c r="G190" s="154"/>
      <c r="H190" s="154"/>
      <c r="I190" s="166" t="e">
        <f t="shared" si="55"/>
        <v>#DIV/0!</v>
      </c>
      <c r="J190" s="154"/>
      <c r="K190" s="166" t="e">
        <f t="shared" si="56"/>
        <v>#DIV/0!</v>
      </c>
      <c r="L190" s="155"/>
      <c r="M190" s="167" t="e">
        <f t="shared" si="57"/>
        <v>#DIV/0!</v>
      </c>
      <c r="N190" s="155"/>
      <c r="O190" s="154"/>
      <c r="P190" s="156"/>
      <c r="Q190" s="374"/>
      <c r="R190" s="156"/>
      <c r="S190" s="155"/>
      <c r="T190" s="154"/>
      <c r="U190" s="154"/>
      <c r="V190" s="154"/>
      <c r="W190" s="161"/>
      <c r="X190" s="154"/>
    </row>
    <row r="191" spans="2:24">
      <c r="B191" s="729"/>
      <c r="C191" s="726"/>
      <c r="D191" s="165">
        <v>5</v>
      </c>
      <c r="E191" s="154"/>
      <c r="F191" s="155"/>
      <c r="G191" s="154"/>
      <c r="H191" s="154"/>
      <c r="I191" s="166" t="e">
        <f t="shared" si="55"/>
        <v>#DIV/0!</v>
      </c>
      <c r="J191" s="154"/>
      <c r="K191" s="166" t="e">
        <f t="shared" si="56"/>
        <v>#DIV/0!</v>
      </c>
      <c r="L191" s="155"/>
      <c r="M191" s="167" t="e">
        <f t="shared" si="57"/>
        <v>#DIV/0!</v>
      </c>
      <c r="N191" s="155"/>
      <c r="O191" s="154"/>
      <c r="P191" s="156"/>
      <c r="Q191" s="374"/>
      <c r="R191" s="156"/>
      <c r="S191" s="155"/>
      <c r="T191" s="154"/>
      <c r="U191" s="154"/>
      <c r="V191" s="154"/>
      <c r="W191" s="161"/>
      <c r="X191" s="154"/>
    </row>
    <row r="192" spans="2:24">
      <c r="B192" s="729"/>
      <c r="C192" s="726"/>
      <c r="D192" s="165">
        <v>6</v>
      </c>
      <c r="E192" s="154"/>
      <c r="F192" s="155"/>
      <c r="G192" s="154"/>
      <c r="H192" s="154"/>
      <c r="I192" s="166" t="e">
        <f t="shared" si="55"/>
        <v>#DIV/0!</v>
      </c>
      <c r="J192" s="154"/>
      <c r="K192" s="166" t="e">
        <f t="shared" si="56"/>
        <v>#DIV/0!</v>
      </c>
      <c r="L192" s="155"/>
      <c r="M192" s="167" t="e">
        <f t="shared" si="57"/>
        <v>#DIV/0!</v>
      </c>
      <c r="N192" s="155"/>
      <c r="O192" s="154"/>
      <c r="P192" s="156"/>
      <c r="Q192" s="374"/>
      <c r="R192" s="156"/>
      <c r="S192" s="155"/>
      <c r="T192" s="154"/>
      <c r="U192" s="154"/>
      <c r="V192" s="154"/>
      <c r="W192" s="161"/>
      <c r="X192" s="154"/>
    </row>
    <row r="193" spans="2:24">
      <c r="B193" s="729"/>
      <c r="C193" s="726"/>
      <c r="D193" s="165">
        <v>7</v>
      </c>
      <c r="E193" s="154"/>
      <c r="F193" s="155"/>
      <c r="G193" s="154"/>
      <c r="H193" s="154"/>
      <c r="I193" s="166" t="e">
        <f t="shared" si="55"/>
        <v>#DIV/0!</v>
      </c>
      <c r="J193" s="154"/>
      <c r="K193" s="166" t="e">
        <f t="shared" si="56"/>
        <v>#DIV/0!</v>
      </c>
      <c r="L193" s="155"/>
      <c r="M193" s="167" t="e">
        <f t="shared" si="57"/>
        <v>#DIV/0!</v>
      </c>
      <c r="N193" s="155"/>
      <c r="O193" s="154"/>
      <c r="P193" s="156"/>
      <c r="Q193" s="374"/>
      <c r="R193" s="156"/>
      <c r="S193" s="155"/>
      <c r="T193" s="154"/>
      <c r="U193" s="154"/>
      <c r="V193" s="154"/>
      <c r="W193" s="161"/>
      <c r="X193" s="154"/>
    </row>
    <row r="194" spans="2:24">
      <c r="B194" s="729"/>
      <c r="C194" s="726"/>
      <c r="D194" s="165">
        <v>8</v>
      </c>
      <c r="E194" s="154"/>
      <c r="F194" s="155"/>
      <c r="G194" s="154"/>
      <c r="H194" s="154"/>
      <c r="I194" s="166" t="e">
        <f t="shared" si="55"/>
        <v>#DIV/0!</v>
      </c>
      <c r="J194" s="154"/>
      <c r="K194" s="166" t="e">
        <f t="shared" si="56"/>
        <v>#DIV/0!</v>
      </c>
      <c r="L194" s="155"/>
      <c r="M194" s="167" t="e">
        <f t="shared" si="57"/>
        <v>#DIV/0!</v>
      </c>
      <c r="N194" s="155"/>
      <c r="O194" s="154"/>
      <c r="P194" s="156"/>
      <c r="Q194" s="374"/>
      <c r="R194" s="156"/>
      <c r="S194" s="155"/>
      <c r="T194" s="154"/>
      <c r="U194" s="154"/>
      <c r="V194" s="154"/>
      <c r="W194" s="161"/>
      <c r="X194" s="154"/>
    </row>
    <row r="195" spans="2:24">
      <c r="B195" s="729"/>
      <c r="C195" s="726"/>
      <c r="D195" s="165">
        <v>9</v>
      </c>
      <c r="E195" s="154"/>
      <c r="F195" s="155"/>
      <c r="G195" s="154"/>
      <c r="H195" s="154"/>
      <c r="I195" s="166" t="e">
        <f t="shared" si="55"/>
        <v>#DIV/0!</v>
      </c>
      <c r="J195" s="154"/>
      <c r="K195" s="166" t="e">
        <f t="shared" si="56"/>
        <v>#DIV/0!</v>
      </c>
      <c r="L195" s="155"/>
      <c r="M195" s="167" t="e">
        <f t="shared" si="57"/>
        <v>#DIV/0!</v>
      </c>
      <c r="N195" s="155"/>
      <c r="O195" s="154"/>
      <c r="P195" s="156"/>
      <c r="Q195" s="374"/>
      <c r="R195" s="156"/>
      <c r="S195" s="155"/>
      <c r="T195" s="154"/>
      <c r="U195" s="154"/>
      <c r="V195" s="154"/>
      <c r="W195" s="161"/>
      <c r="X195" s="154"/>
    </row>
    <row r="196" spans="2:24">
      <c r="B196" s="730"/>
      <c r="C196" s="727"/>
      <c r="D196" s="165">
        <v>10</v>
      </c>
      <c r="E196" s="154"/>
      <c r="F196" s="155"/>
      <c r="G196" s="154"/>
      <c r="H196" s="154"/>
      <c r="I196" s="166" t="e">
        <f t="shared" si="55"/>
        <v>#DIV/0!</v>
      </c>
      <c r="J196" s="154"/>
      <c r="K196" s="166" t="e">
        <f t="shared" si="56"/>
        <v>#DIV/0!</v>
      </c>
      <c r="L196" s="155"/>
      <c r="M196" s="167" t="e">
        <f t="shared" si="57"/>
        <v>#DIV/0!</v>
      </c>
      <c r="N196" s="155"/>
      <c r="O196" s="154"/>
      <c r="P196" s="156"/>
      <c r="Q196" s="374"/>
      <c r="R196" s="156"/>
      <c r="S196" s="155"/>
      <c r="T196" s="154"/>
      <c r="U196" s="154"/>
      <c r="V196" s="154"/>
      <c r="W196" s="161"/>
      <c r="X196" s="154"/>
    </row>
    <row r="197" spans="2:24">
      <c r="B197" s="728">
        <f t="shared" ref="B197" si="60">B187+1</f>
        <v>45920</v>
      </c>
      <c r="C197" s="725" t="str">
        <f t="shared" ref="C197" si="61">CHOOSE(WEEKDAY(B197,2),"一","二","三","四","五","六","日")</f>
        <v>六</v>
      </c>
      <c r="D197" s="165">
        <v>1</v>
      </c>
      <c r="E197" s="154"/>
      <c r="F197" s="155"/>
      <c r="G197" s="154"/>
      <c r="H197" s="154"/>
      <c r="I197" s="166" t="e">
        <f t="shared" si="55"/>
        <v>#DIV/0!</v>
      </c>
      <c r="J197" s="154"/>
      <c r="K197" s="166" t="e">
        <f t="shared" si="56"/>
        <v>#DIV/0!</v>
      </c>
      <c r="L197" s="155"/>
      <c r="M197" s="167" t="e">
        <f t="shared" si="57"/>
        <v>#DIV/0!</v>
      </c>
      <c r="N197" s="155"/>
      <c r="O197" s="154"/>
      <c r="P197" s="156"/>
      <c r="Q197" s="374"/>
      <c r="R197" s="156"/>
      <c r="S197" s="155"/>
      <c r="T197" s="154"/>
      <c r="U197" s="154"/>
      <c r="V197" s="154"/>
      <c r="W197" s="161"/>
      <c r="X197" s="154"/>
    </row>
    <row r="198" spans="2:24">
      <c r="B198" s="729"/>
      <c r="C198" s="726"/>
      <c r="D198" s="165">
        <v>2</v>
      </c>
      <c r="E198" s="154"/>
      <c r="F198" s="155"/>
      <c r="G198" s="154"/>
      <c r="H198" s="154"/>
      <c r="I198" s="166" t="e">
        <f t="shared" si="55"/>
        <v>#DIV/0!</v>
      </c>
      <c r="J198" s="154"/>
      <c r="K198" s="166" t="e">
        <f t="shared" si="56"/>
        <v>#DIV/0!</v>
      </c>
      <c r="L198" s="155"/>
      <c r="M198" s="167" t="e">
        <f t="shared" si="57"/>
        <v>#DIV/0!</v>
      </c>
      <c r="N198" s="155"/>
      <c r="O198" s="154"/>
      <c r="P198" s="156"/>
      <c r="Q198" s="374"/>
      <c r="R198" s="156"/>
      <c r="S198" s="155"/>
      <c r="T198" s="154"/>
      <c r="U198" s="154"/>
      <c r="V198" s="154"/>
      <c r="W198" s="161"/>
      <c r="X198" s="154"/>
    </row>
    <row r="199" spans="2:24">
      <c r="B199" s="729"/>
      <c r="C199" s="726"/>
      <c r="D199" s="165">
        <v>3</v>
      </c>
      <c r="E199" s="154"/>
      <c r="F199" s="155"/>
      <c r="G199" s="154"/>
      <c r="H199" s="154"/>
      <c r="I199" s="166" t="e">
        <f t="shared" si="55"/>
        <v>#DIV/0!</v>
      </c>
      <c r="J199" s="154"/>
      <c r="K199" s="166" t="e">
        <f t="shared" si="56"/>
        <v>#DIV/0!</v>
      </c>
      <c r="L199" s="155"/>
      <c r="M199" s="167" t="e">
        <f t="shared" si="57"/>
        <v>#DIV/0!</v>
      </c>
      <c r="N199" s="155"/>
      <c r="O199" s="154"/>
      <c r="P199" s="156"/>
      <c r="Q199" s="374"/>
      <c r="R199" s="156"/>
      <c r="S199" s="155"/>
      <c r="T199" s="154"/>
      <c r="U199" s="154"/>
      <c r="V199" s="154"/>
      <c r="W199" s="161"/>
      <c r="X199" s="154"/>
    </row>
    <row r="200" spans="2:24">
      <c r="B200" s="729"/>
      <c r="C200" s="726"/>
      <c r="D200" s="165">
        <v>4</v>
      </c>
      <c r="E200" s="154"/>
      <c r="F200" s="155"/>
      <c r="G200" s="154"/>
      <c r="H200" s="154"/>
      <c r="I200" s="166" t="e">
        <f t="shared" si="55"/>
        <v>#DIV/0!</v>
      </c>
      <c r="J200" s="154"/>
      <c r="K200" s="166" t="e">
        <f t="shared" si="56"/>
        <v>#DIV/0!</v>
      </c>
      <c r="L200" s="155"/>
      <c r="M200" s="167" t="e">
        <f t="shared" si="57"/>
        <v>#DIV/0!</v>
      </c>
      <c r="N200" s="155"/>
      <c r="O200" s="154"/>
      <c r="P200" s="156"/>
      <c r="Q200" s="374"/>
      <c r="R200" s="156"/>
      <c r="S200" s="155"/>
      <c r="T200" s="154"/>
      <c r="U200" s="154"/>
      <c r="V200" s="154"/>
      <c r="W200" s="161"/>
      <c r="X200" s="154"/>
    </row>
    <row r="201" spans="2:24">
      <c r="B201" s="729"/>
      <c r="C201" s="726"/>
      <c r="D201" s="165">
        <v>5</v>
      </c>
      <c r="E201" s="154"/>
      <c r="F201" s="155"/>
      <c r="G201" s="154"/>
      <c r="H201" s="154"/>
      <c r="I201" s="166" t="e">
        <f t="shared" si="55"/>
        <v>#DIV/0!</v>
      </c>
      <c r="J201" s="154"/>
      <c r="K201" s="166" t="e">
        <f t="shared" si="56"/>
        <v>#DIV/0!</v>
      </c>
      <c r="L201" s="155"/>
      <c r="M201" s="167" t="e">
        <f t="shared" si="57"/>
        <v>#DIV/0!</v>
      </c>
      <c r="N201" s="155"/>
      <c r="O201" s="154"/>
      <c r="P201" s="156"/>
      <c r="Q201" s="374"/>
      <c r="R201" s="156"/>
      <c r="S201" s="155"/>
      <c r="T201" s="154"/>
      <c r="U201" s="154"/>
      <c r="V201" s="154"/>
      <c r="W201" s="161"/>
      <c r="X201" s="154"/>
    </row>
    <row r="202" spans="2:24">
      <c r="B202" s="729"/>
      <c r="C202" s="726"/>
      <c r="D202" s="165">
        <v>6</v>
      </c>
      <c r="E202" s="154"/>
      <c r="F202" s="155"/>
      <c r="G202" s="154"/>
      <c r="H202" s="154"/>
      <c r="I202" s="166" t="e">
        <f t="shared" si="55"/>
        <v>#DIV/0!</v>
      </c>
      <c r="J202" s="154"/>
      <c r="K202" s="166" t="e">
        <f t="shared" si="56"/>
        <v>#DIV/0!</v>
      </c>
      <c r="L202" s="155"/>
      <c r="M202" s="167" t="e">
        <f t="shared" si="57"/>
        <v>#DIV/0!</v>
      </c>
      <c r="N202" s="155"/>
      <c r="O202" s="154"/>
      <c r="P202" s="156"/>
      <c r="Q202" s="374"/>
      <c r="R202" s="156"/>
      <c r="S202" s="155"/>
      <c r="T202" s="154"/>
      <c r="U202" s="154"/>
      <c r="V202" s="154"/>
      <c r="W202" s="161"/>
      <c r="X202" s="154"/>
    </row>
    <row r="203" spans="2:24">
      <c r="B203" s="729"/>
      <c r="C203" s="726"/>
      <c r="D203" s="165">
        <v>7</v>
      </c>
      <c r="E203" s="154"/>
      <c r="F203" s="155"/>
      <c r="G203" s="154"/>
      <c r="H203" s="154"/>
      <c r="I203" s="166" t="e">
        <f t="shared" si="55"/>
        <v>#DIV/0!</v>
      </c>
      <c r="J203" s="154"/>
      <c r="K203" s="166" t="e">
        <f t="shared" si="56"/>
        <v>#DIV/0!</v>
      </c>
      <c r="L203" s="155"/>
      <c r="M203" s="167" t="e">
        <f t="shared" si="57"/>
        <v>#DIV/0!</v>
      </c>
      <c r="N203" s="155"/>
      <c r="O203" s="154"/>
      <c r="P203" s="156"/>
      <c r="Q203" s="374"/>
      <c r="R203" s="156"/>
      <c r="S203" s="155"/>
      <c r="T203" s="154"/>
      <c r="U203" s="154"/>
      <c r="V203" s="154"/>
      <c r="W203" s="161"/>
      <c r="X203" s="154"/>
    </row>
    <row r="204" spans="2:24">
      <c r="B204" s="729"/>
      <c r="C204" s="726"/>
      <c r="D204" s="165">
        <v>8</v>
      </c>
      <c r="E204" s="154"/>
      <c r="F204" s="155"/>
      <c r="G204" s="154"/>
      <c r="H204" s="154"/>
      <c r="I204" s="166" t="e">
        <f t="shared" si="55"/>
        <v>#DIV/0!</v>
      </c>
      <c r="J204" s="154"/>
      <c r="K204" s="166" t="e">
        <f t="shared" si="56"/>
        <v>#DIV/0!</v>
      </c>
      <c r="L204" s="155"/>
      <c r="M204" s="167" t="e">
        <f t="shared" si="57"/>
        <v>#DIV/0!</v>
      </c>
      <c r="N204" s="155"/>
      <c r="O204" s="154"/>
      <c r="P204" s="156"/>
      <c r="Q204" s="374"/>
      <c r="R204" s="156"/>
      <c r="S204" s="155"/>
      <c r="T204" s="154"/>
      <c r="U204" s="154"/>
      <c r="V204" s="154"/>
      <c r="W204" s="161"/>
      <c r="X204" s="154"/>
    </row>
    <row r="205" spans="2:24">
      <c r="B205" s="729"/>
      <c r="C205" s="726"/>
      <c r="D205" s="165">
        <v>9</v>
      </c>
      <c r="E205" s="154"/>
      <c r="F205" s="155"/>
      <c r="G205" s="154"/>
      <c r="H205" s="154"/>
      <c r="I205" s="166" t="e">
        <f t="shared" si="55"/>
        <v>#DIV/0!</v>
      </c>
      <c r="J205" s="154"/>
      <c r="K205" s="166" t="e">
        <f t="shared" si="56"/>
        <v>#DIV/0!</v>
      </c>
      <c r="L205" s="155"/>
      <c r="M205" s="167" t="e">
        <f t="shared" si="57"/>
        <v>#DIV/0!</v>
      </c>
      <c r="N205" s="155"/>
      <c r="O205" s="154"/>
      <c r="P205" s="156"/>
      <c r="Q205" s="374"/>
      <c r="R205" s="156"/>
      <c r="S205" s="155"/>
      <c r="T205" s="154"/>
      <c r="U205" s="154"/>
      <c r="V205" s="154"/>
      <c r="W205" s="161"/>
      <c r="X205" s="154"/>
    </row>
    <row r="206" spans="2:24">
      <c r="B206" s="730"/>
      <c r="C206" s="727"/>
      <c r="D206" s="165">
        <v>10</v>
      </c>
      <c r="E206" s="154"/>
      <c r="F206" s="155"/>
      <c r="G206" s="154"/>
      <c r="H206" s="154"/>
      <c r="I206" s="166" t="e">
        <f t="shared" si="55"/>
        <v>#DIV/0!</v>
      </c>
      <c r="J206" s="154"/>
      <c r="K206" s="166" t="e">
        <f t="shared" si="56"/>
        <v>#DIV/0!</v>
      </c>
      <c r="L206" s="155"/>
      <c r="M206" s="167" t="e">
        <f t="shared" si="57"/>
        <v>#DIV/0!</v>
      </c>
      <c r="N206" s="155"/>
      <c r="O206" s="154"/>
      <c r="P206" s="156"/>
      <c r="Q206" s="374"/>
      <c r="R206" s="156"/>
      <c r="S206" s="155"/>
      <c r="T206" s="154"/>
      <c r="U206" s="154"/>
      <c r="V206" s="154"/>
      <c r="W206" s="161"/>
      <c r="X206" s="154"/>
    </row>
    <row r="207" spans="2:24">
      <c r="B207" s="728">
        <f t="shared" ref="B207" si="62">B197+1</f>
        <v>45921</v>
      </c>
      <c r="C207" s="725" t="str">
        <f t="shared" ref="C207" si="63">CHOOSE(WEEKDAY(B207,2),"一","二","三","四","五","六","日")</f>
        <v>日</v>
      </c>
      <c r="D207" s="165">
        <v>1</v>
      </c>
      <c r="E207" s="154"/>
      <c r="F207" s="155"/>
      <c r="G207" s="154"/>
      <c r="H207" s="154"/>
      <c r="I207" s="166" t="e">
        <f t="shared" si="55"/>
        <v>#DIV/0!</v>
      </c>
      <c r="J207" s="154"/>
      <c r="K207" s="166" t="e">
        <f t="shared" si="56"/>
        <v>#DIV/0!</v>
      </c>
      <c r="L207" s="155"/>
      <c r="M207" s="167" t="e">
        <f t="shared" si="57"/>
        <v>#DIV/0!</v>
      </c>
      <c r="N207" s="155"/>
      <c r="O207" s="154"/>
      <c r="P207" s="156"/>
      <c r="Q207" s="374"/>
      <c r="R207" s="156"/>
      <c r="S207" s="155"/>
      <c r="T207" s="154"/>
      <c r="U207" s="154"/>
      <c r="V207" s="154"/>
      <c r="W207" s="161"/>
      <c r="X207" s="154"/>
    </row>
    <row r="208" spans="2:24">
      <c r="B208" s="729"/>
      <c r="C208" s="726"/>
      <c r="D208" s="165">
        <v>2</v>
      </c>
      <c r="E208" s="154"/>
      <c r="F208" s="155"/>
      <c r="G208" s="154"/>
      <c r="H208" s="154"/>
      <c r="I208" s="166" t="e">
        <f t="shared" si="55"/>
        <v>#DIV/0!</v>
      </c>
      <c r="J208" s="154"/>
      <c r="K208" s="166" t="e">
        <f t="shared" si="56"/>
        <v>#DIV/0!</v>
      </c>
      <c r="L208" s="155"/>
      <c r="M208" s="167" t="e">
        <f t="shared" si="57"/>
        <v>#DIV/0!</v>
      </c>
      <c r="N208" s="155"/>
      <c r="O208" s="154"/>
      <c r="P208" s="156"/>
      <c r="Q208" s="374"/>
      <c r="R208" s="156"/>
      <c r="S208" s="155"/>
      <c r="T208" s="154"/>
      <c r="U208" s="154"/>
      <c r="V208" s="154"/>
      <c r="W208" s="161"/>
      <c r="X208" s="154"/>
    </row>
    <row r="209" spans="2:24">
      <c r="B209" s="729"/>
      <c r="C209" s="726"/>
      <c r="D209" s="165">
        <v>3</v>
      </c>
      <c r="E209" s="154"/>
      <c r="F209" s="155"/>
      <c r="G209" s="154"/>
      <c r="H209" s="154"/>
      <c r="I209" s="166" t="e">
        <f t="shared" si="55"/>
        <v>#DIV/0!</v>
      </c>
      <c r="J209" s="154"/>
      <c r="K209" s="166" t="e">
        <f t="shared" si="56"/>
        <v>#DIV/0!</v>
      </c>
      <c r="L209" s="155"/>
      <c r="M209" s="167" t="e">
        <f t="shared" si="57"/>
        <v>#DIV/0!</v>
      </c>
      <c r="N209" s="155"/>
      <c r="O209" s="154"/>
      <c r="P209" s="156"/>
      <c r="Q209" s="374"/>
      <c r="R209" s="156"/>
      <c r="S209" s="155"/>
      <c r="T209" s="154"/>
      <c r="U209" s="154"/>
      <c r="V209" s="154"/>
      <c r="W209" s="161"/>
      <c r="X209" s="154"/>
    </row>
    <row r="210" spans="2:24">
      <c r="B210" s="729"/>
      <c r="C210" s="726"/>
      <c r="D210" s="165">
        <v>4</v>
      </c>
      <c r="E210" s="154"/>
      <c r="F210" s="155"/>
      <c r="G210" s="154"/>
      <c r="H210" s="154"/>
      <c r="I210" s="166" t="e">
        <f t="shared" si="55"/>
        <v>#DIV/0!</v>
      </c>
      <c r="J210" s="154"/>
      <c r="K210" s="166" t="e">
        <f t="shared" si="56"/>
        <v>#DIV/0!</v>
      </c>
      <c r="L210" s="155"/>
      <c r="M210" s="167" t="e">
        <f t="shared" si="57"/>
        <v>#DIV/0!</v>
      </c>
      <c r="N210" s="155"/>
      <c r="O210" s="154"/>
      <c r="P210" s="156"/>
      <c r="Q210" s="374"/>
      <c r="R210" s="156"/>
      <c r="S210" s="155"/>
      <c r="T210" s="154"/>
      <c r="U210" s="154"/>
      <c r="V210" s="154"/>
      <c r="W210" s="161"/>
      <c r="X210" s="154"/>
    </row>
    <row r="211" spans="2:24">
      <c r="B211" s="729"/>
      <c r="C211" s="726"/>
      <c r="D211" s="165">
        <v>5</v>
      </c>
      <c r="E211" s="154"/>
      <c r="F211" s="155"/>
      <c r="G211" s="154"/>
      <c r="H211" s="154"/>
      <c r="I211" s="166" t="e">
        <f t="shared" si="55"/>
        <v>#DIV/0!</v>
      </c>
      <c r="J211" s="154"/>
      <c r="K211" s="166" t="e">
        <f t="shared" si="56"/>
        <v>#DIV/0!</v>
      </c>
      <c r="L211" s="155"/>
      <c r="M211" s="167" t="e">
        <f t="shared" si="57"/>
        <v>#DIV/0!</v>
      </c>
      <c r="N211" s="155"/>
      <c r="O211" s="154"/>
      <c r="P211" s="156"/>
      <c r="Q211" s="374"/>
      <c r="R211" s="156"/>
      <c r="S211" s="155"/>
      <c r="T211" s="154"/>
      <c r="U211" s="154"/>
      <c r="V211" s="154"/>
      <c r="W211" s="161"/>
      <c r="X211" s="154"/>
    </row>
    <row r="212" spans="2:24">
      <c r="B212" s="729"/>
      <c r="C212" s="726"/>
      <c r="D212" s="165">
        <v>6</v>
      </c>
      <c r="E212" s="154"/>
      <c r="F212" s="155"/>
      <c r="G212" s="154"/>
      <c r="H212" s="154"/>
      <c r="I212" s="166" t="e">
        <f t="shared" si="55"/>
        <v>#DIV/0!</v>
      </c>
      <c r="J212" s="154"/>
      <c r="K212" s="166" t="e">
        <f t="shared" si="56"/>
        <v>#DIV/0!</v>
      </c>
      <c r="L212" s="155"/>
      <c r="M212" s="167" t="e">
        <f t="shared" si="57"/>
        <v>#DIV/0!</v>
      </c>
      <c r="N212" s="155"/>
      <c r="O212" s="154"/>
      <c r="P212" s="156"/>
      <c r="Q212" s="374"/>
      <c r="R212" s="156"/>
      <c r="S212" s="155"/>
      <c r="T212" s="154"/>
      <c r="U212" s="154"/>
      <c r="V212" s="154"/>
      <c r="W212" s="161"/>
      <c r="X212" s="154"/>
    </row>
    <row r="213" spans="2:24">
      <c r="B213" s="729"/>
      <c r="C213" s="726"/>
      <c r="D213" s="165">
        <v>7</v>
      </c>
      <c r="E213" s="154"/>
      <c r="F213" s="155"/>
      <c r="G213" s="154"/>
      <c r="H213" s="154"/>
      <c r="I213" s="166" t="e">
        <f t="shared" si="55"/>
        <v>#DIV/0!</v>
      </c>
      <c r="J213" s="154"/>
      <c r="K213" s="166" t="e">
        <f t="shared" si="56"/>
        <v>#DIV/0!</v>
      </c>
      <c r="L213" s="155"/>
      <c r="M213" s="167" t="e">
        <f t="shared" si="57"/>
        <v>#DIV/0!</v>
      </c>
      <c r="N213" s="155"/>
      <c r="O213" s="154"/>
      <c r="P213" s="156"/>
      <c r="Q213" s="374"/>
      <c r="R213" s="156"/>
      <c r="S213" s="155"/>
      <c r="T213" s="154"/>
      <c r="U213" s="154"/>
      <c r="V213" s="154"/>
      <c r="W213" s="161"/>
      <c r="X213" s="154"/>
    </row>
    <row r="214" spans="2:24">
      <c r="B214" s="729"/>
      <c r="C214" s="726"/>
      <c r="D214" s="165">
        <v>8</v>
      </c>
      <c r="E214" s="154"/>
      <c r="F214" s="155"/>
      <c r="G214" s="154"/>
      <c r="H214" s="154"/>
      <c r="I214" s="166" t="e">
        <f t="shared" si="55"/>
        <v>#DIV/0!</v>
      </c>
      <c r="J214" s="154"/>
      <c r="K214" s="166" t="e">
        <f t="shared" si="56"/>
        <v>#DIV/0!</v>
      </c>
      <c r="L214" s="155"/>
      <c r="M214" s="167" t="e">
        <f t="shared" si="57"/>
        <v>#DIV/0!</v>
      </c>
      <c r="N214" s="155"/>
      <c r="O214" s="154"/>
      <c r="P214" s="156"/>
      <c r="Q214" s="374"/>
      <c r="R214" s="156"/>
      <c r="S214" s="155"/>
      <c r="T214" s="154"/>
      <c r="U214" s="154"/>
      <c r="V214" s="154"/>
      <c r="W214" s="161"/>
      <c r="X214" s="154"/>
    </row>
    <row r="215" spans="2:24">
      <c r="B215" s="729"/>
      <c r="C215" s="726"/>
      <c r="D215" s="165">
        <v>9</v>
      </c>
      <c r="E215" s="154"/>
      <c r="F215" s="155"/>
      <c r="G215" s="154"/>
      <c r="H215" s="154"/>
      <c r="I215" s="166" t="e">
        <f t="shared" si="55"/>
        <v>#DIV/0!</v>
      </c>
      <c r="J215" s="154"/>
      <c r="K215" s="166" t="e">
        <f t="shared" si="56"/>
        <v>#DIV/0!</v>
      </c>
      <c r="L215" s="155"/>
      <c r="M215" s="167" t="e">
        <f t="shared" si="57"/>
        <v>#DIV/0!</v>
      </c>
      <c r="N215" s="155"/>
      <c r="O215" s="154"/>
      <c r="P215" s="156"/>
      <c r="Q215" s="374"/>
      <c r="R215" s="156"/>
      <c r="S215" s="155"/>
      <c r="T215" s="154"/>
      <c r="U215" s="154"/>
      <c r="V215" s="154"/>
      <c r="W215" s="161"/>
      <c r="X215" s="154"/>
    </row>
    <row r="216" spans="2:24">
      <c r="B216" s="730"/>
      <c r="C216" s="727"/>
      <c r="D216" s="165">
        <v>10</v>
      </c>
      <c r="E216" s="154"/>
      <c r="F216" s="155"/>
      <c r="G216" s="154"/>
      <c r="H216" s="154"/>
      <c r="I216" s="166" t="e">
        <f t="shared" si="55"/>
        <v>#DIV/0!</v>
      </c>
      <c r="J216" s="154"/>
      <c r="K216" s="166" t="e">
        <f t="shared" si="56"/>
        <v>#DIV/0!</v>
      </c>
      <c r="L216" s="155"/>
      <c r="M216" s="167" t="e">
        <f t="shared" si="57"/>
        <v>#DIV/0!</v>
      </c>
      <c r="N216" s="155"/>
      <c r="O216" s="154"/>
      <c r="P216" s="156"/>
      <c r="Q216" s="374"/>
      <c r="R216" s="156"/>
      <c r="S216" s="155"/>
      <c r="T216" s="154"/>
      <c r="U216" s="154"/>
      <c r="V216" s="154"/>
      <c r="W216" s="161"/>
      <c r="X216" s="154"/>
    </row>
    <row r="217" spans="2:24">
      <c r="B217" s="728">
        <f t="shared" ref="B217" si="64">B207+1</f>
        <v>45922</v>
      </c>
      <c r="C217" s="725" t="str">
        <f t="shared" ref="C217" si="65">CHOOSE(WEEKDAY(B217,2),"一","二","三","四","五","六","日")</f>
        <v>一</v>
      </c>
      <c r="D217" s="165">
        <v>1</v>
      </c>
      <c r="E217" s="154"/>
      <c r="F217" s="155"/>
      <c r="G217" s="154"/>
      <c r="H217" s="154"/>
      <c r="I217" s="166" t="e">
        <f t="shared" si="55"/>
        <v>#DIV/0!</v>
      </c>
      <c r="J217" s="154"/>
      <c r="K217" s="166" t="e">
        <f t="shared" si="56"/>
        <v>#DIV/0!</v>
      </c>
      <c r="L217" s="155"/>
      <c r="M217" s="167" t="e">
        <f t="shared" si="57"/>
        <v>#DIV/0!</v>
      </c>
      <c r="N217" s="155"/>
      <c r="O217" s="154"/>
      <c r="P217" s="156"/>
      <c r="Q217" s="374"/>
      <c r="R217" s="156"/>
      <c r="S217" s="155"/>
      <c r="T217" s="154"/>
      <c r="U217" s="154"/>
      <c r="V217" s="154"/>
      <c r="W217" s="161"/>
      <c r="X217" s="154"/>
    </row>
    <row r="218" spans="2:24">
      <c r="B218" s="729"/>
      <c r="C218" s="726"/>
      <c r="D218" s="165">
        <v>2</v>
      </c>
      <c r="E218" s="154"/>
      <c r="F218" s="155"/>
      <c r="G218" s="154"/>
      <c r="H218" s="154"/>
      <c r="I218" s="166" t="e">
        <f t="shared" si="55"/>
        <v>#DIV/0!</v>
      </c>
      <c r="J218" s="154"/>
      <c r="K218" s="166" t="e">
        <f t="shared" si="56"/>
        <v>#DIV/0!</v>
      </c>
      <c r="L218" s="155"/>
      <c r="M218" s="167" t="e">
        <f t="shared" si="57"/>
        <v>#DIV/0!</v>
      </c>
      <c r="N218" s="155"/>
      <c r="O218" s="154"/>
      <c r="P218" s="156"/>
      <c r="Q218" s="374"/>
      <c r="R218" s="156"/>
      <c r="S218" s="155"/>
      <c r="T218" s="154"/>
      <c r="U218" s="154"/>
      <c r="V218" s="154"/>
      <c r="W218" s="161"/>
      <c r="X218" s="154"/>
    </row>
    <row r="219" spans="2:24">
      <c r="B219" s="729"/>
      <c r="C219" s="726"/>
      <c r="D219" s="165">
        <v>3</v>
      </c>
      <c r="E219" s="154"/>
      <c r="F219" s="155"/>
      <c r="G219" s="154"/>
      <c r="H219" s="154"/>
      <c r="I219" s="166" t="e">
        <f t="shared" si="55"/>
        <v>#DIV/0!</v>
      </c>
      <c r="J219" s="154"/>
      <c r="K219" s="166" t="e">
        <f t="shared" si="56"/>
        <v>#DIV/0!</v>
      </c>
      <c r="L219" s="155"/>
      <c r="M219" s="167" t="e">
        <f t="shared" si="57"/>
        <v>#DIV/0!</v>
      </c>
      <c r="N219" s="155"/>
      <c r="O219" s="154"/>
      <c r="P219" s="156"/>
      <c r="Q219" s="374"/>
      <c r="R219" s="156"/>
      <c r="S219" s="155"/>
      <c r="T219" s="154"/>
      <c r="U219" s="154"/>
      <c r="V219" s="154"/>
      <c r="W219" s="161"/>
      <c r="X219" s="154"/>
    </row>
    <row r="220" spans="2:24">
      <c r="B220" s="729"/>
      <c r="C220" s="726"/>
      <c r="D220" s="165">
        <v>4</v>
      </c>
      <c r="E220" s="154"/>
      <c r="F220" s="155"/>
      <c r="G220" s="154"/>
      <c r="H220" s="154"/>
      <c r="I220" s="166" t="e">
        <f t="shared" si="55"/>
        <v>#DIV/0!</v>
      </c>
      <c r="J220" s="154"/>
      <c r="K220" s="166" t="e">
        <f t="shared" si="56"/>
        <v>#DIV/0!</v>
      </c>
      <c r="L220" s="155"/>
      <c r="M220" s="167" t="e">
        <f t="shared" si="57"/>
        <v>#DIV/0!</v>
      </c>
      <c r="N220" s="155"/>
      <c r="O220" s="154"/>
      <c r="P220" s="156"/>
      <c r="Q220" s="374"/>
      <c r="R220" s="156"/>
      <c r="S220" s="155"/>
      <c r="T220" s="154"/>
      <c r="U220" s="154"/>
      <c r="V220" s="154"/>
      <c r="W220" s="161"/>
      <c r="X220" s="154"/>
    </row>
    <row r="221" spans="2:24">
      <c r="B221" s="729"/>
      <c r="C221" s="726"/>
      <c r="D221" s="165">
        <v>5</v>
      </c>
      <c r="E221" s="154"/>
      <c r="F221" s="155"/>
      <c r="G221" s="154"/>
      <c r="H221" s="154"/>
      <c r="I221" s="166" t="e">
        <f t="shared" si="55"/>
        <v>#DIV/0!</v>
      </c>
      <c r="J221" s="154"/>
      <c r="K221" s="166" t="e">
        <f t="shared" si="56"/>
        <v>#DIV/0!</v>
      </c>
      <c r="L221" s="155"/>
      <c r="M221" s="167" t="e">
        <f t="shared" si="57"/>
        <v>#DIV/0!</v>
      </c>
      <c r="N221" s="155"/>
      <c r="O221" s="154"/>
      <c r="P221" s="156"/>
      <c r="Q221" s="374"/>
      <c r="R221" s="156"/>
      <c r="S221" s="155"/>
      <c r="T221" s="154"/>
      <c r="U221" s="154"/>
      <c r="V221" s="154"/>
      <c r="W221" s="161"/>
      <c r="X221" s="154"/>
    </row>
    <row r="222" spans="2:24">
      <c r="B222" s="729"/>
      <c r="C222" s="726"/>
      <c r="D222" s="165">
        <v>6</v>
      </c>
      <c r="E222" s="154"/>
      <c r="F222" s="155"/>
      <c r="G222" s="154"/>
      <c r="H222" s="154"/>
      <c r="I222" s="166" t="e">
        <f t="shared" si="55"/>
        <v>#DIV/0!</v>
      </c>
      <c r="J222" s="154"/>
      <c r="K222" s="166" t="e">
        <f t="shared" si="56"/>
        <v>#DIV/0!</v>
      </c>
      <c r="L222" s="155"/>
      <c r="M222" s="167" t="e">
        <f t="shared" si="57"/>
        <v>#DIV/0!</v>
      </c>
      <c r="N222" s="155"/>
      <c r="O222" s="154"/>
      <c r="P222" s="156"/>
      <c r="Q222" s="374"/>
      <c r="R222" s="156"/>
      <c r="S222" s="155"/>
      <c r="T222" s="154"/>
      <c r="U222" s="154"/>
      <c r="V222" s="154"/>
      <c r="W222" s="161"/>
      <c r="X222" s="154"/>
    </row>
    <row r="223" spans="2:24">
      <c r="B223" s="729"/>
      <c r="C223" s="726"/>
      <c r="D223" s="165">
        <v>7</v>
      </c>
      <c r="E223" s="154"/>
      <c r="F223" s="155"/>
      <c r="G223" s="154"/>
      <c r="H223" s="154"/>
      <c r="I223" s="166" t="e">
        <f t="shared" si="55"/>
        <v>#DIV/0!</v>
      </c>
      <c r="J223" s="154"/>
      <c r="K223" s="166" t="e">
        <f t="shared" si="56"/>
        <v>#DIV/0!</v>
      </c>
      <c r="L223" s="155"/>
      <c r="M223" s="167" t="e">
        <f t="shared" si="57"/>
        <v>#DIV/0!</v>
      </c>
      <c r="N223" s="155"/>
      <c r="O223" s="154"/>
      <c r="P223" s="156"/>
      <c r="Q223" s="374"/>
      <c r="R223" s="156"/>
      <c r="S223" s="155"/>
      <c r="T223" s="154"/>
      <c r="U223" s="154"/>
      <c r="V223" s="154"/>
      <c r="W223" s="161"/>
      <c r="X223" s="154"/>
    </row>
    <row r="224" spans="2:24">
      <c r="B224" s="729"/>
      <c r="C224" s="726"/>
      <c r="D224" s="165">
        <v>8</v>
      </c>
      <c r="E224" s="154"/>
      <c r="F224" s="155"/>
      <c r="G224" s="154"/>
      <c r="H224" s="154"/>
      <c r="I224" s="166" t="e">
        <f t="shared" si="55"/>
        <v>#DIV/0!</v>
      </c>
      <c r="J224" s="154"/>
      <c r="K224" s="166" t="e">
        <f t="shared" si="56"/>
        <v>#DIV/0!</v>
      </c>
      <c r="L224" s="155"/>
      <c r="M224" s="167" t="e">
        <f t="shared" si="57"/>
        <v>#DIV/0!</v>
      </c>
      <c r="N224" s="155"/>
      <c r="O224" s="154"/>
      <c r="P224" s="156"/>
      <c r="Q224" s="374"/>
      <c r="R224" s="156"/>
      <c r="S224" s="155"/>
      <c r="T224" s="154"/>
      <c r="U224" s="154"/>
      <c r="V224" s="154"/>
      <c r="W224" s="161"/>
      <c r="X224" s="154"/>
    </row>
    <row r="225" spans="2:24">
      <c r="B225" s="729"/>
      <c r="C225" s="726"/>
      <c r="D225" s="165">
        <v>9</v>
      </c>
      <c r="E225" s="154"/>
      <c r="F225" s="155"/>
      <c r="G225" s="154"/>
      <c r="H225" s="154"/>
      <c r="I225" s="166" t="e">
        <f t="shared" si="55"/>
        <v>#DIV/0!</v>
      </c>
      <c r="J225" s="154"/>
      <c r="K225" s="166" t="e">
        <f t="shared" si="56"/>
        <v>#DIV/0!</v>
      </c>
      <c r="L225" s="155"/>
      <c r="M225" s="167" t="e">
        <f t="shared" si="57"/>
        <v>#DIV/0!</v>
      </c>
      <c r="N225" s="155"/>
      <c r="O225" s="154"/>
      <c r="P225" s="156"/>
      <c r="Q225" s="374"/>
      <c r="R225" s="156"/>
      <c r="S225" s="155"/>
      <c r="T225" s="154"/>
      <c r="U225" s="154"/>
      <c r="V225" s="154"/>
      <c r="W225" s="161"/>
      <c r="X225" s="154"/>
    </row>
    <row r="226" spans="2:24">
      <c r="B226" s="730"/>
      <c r="C226" s="727"/>
      <c r="D226" s="165">
        <v>10</v>
      </c>
      <c r="E226" s="154"/>
      <c r="F226" s="155"/>
      <c r="G226" s="154"/>
      <c r="H226" s="154"/>
      <c r="I226" s="166" t="e">
        <f t="shared" si="55"/>
        <v>#DIV/0!</v>
      </c>
      <c r="J226" s="154"/>
      <c r="K226" s="166" t="e">
        <f t="shared" si="56"/>
        <v>#DIV/0!</v>
      </c>
      <c r="L226" s="155"/>
      <c r="M226" s="167" t="e">
        <f t="shared" si="57"/>
        <v>#DIV/0!</v>
      </c>
      <c r="N226" s="155"/>
      <c r="O226" s="154"/>
      <c r="P226" s="156"/>
      <c r="Q226" s="374"/>
      <c r="R226" s="156"/>
      <c r="S226" s="155"/>
      <c r="T226" s="154"/>
      <c r="U226" s="154"/>
      <c r="V226" s="154"/>
      <c r="W226" s="161"/>
      <c r="X226" s="154"/>
    </row>
    <row r="227" spans="2:24">
      <c r="B227" s="728">
        <f t="shared" ref="B227" si="66">B217+1</f>
        <v>45923</v>
      </c>
      <c r="C227" s="725" t="str">
        <f t="shared" ref="C227" si="67">CHOOSE(WEEKDAY(B227,2),"一","二","三","四","五","六","日")</f>
        <v>二</v>
      </c>
      <c r="D227" s="165">
        <v>1</v>
      </c>
      <c r="E227" s="154"/>
      <c r="F227" s="155"/>
      <c r="G227" s="154"/>
      <c r="H227" s="154"/>
      <c r="I227" s="166" t="e">
        <f t="shared" si="55"/>
        <v>#DIV/0!</v>
      </c>
      <c r="J227" s="154"/>
      <c r="K227" s="166" t="e">
        <f t="shared" si="56"/>
        <v>#DIV/0!</v>
      </c>
      <c r="L227" s="155"/>
      <c r="M227" s="167" t="e">
        <f t="shared" si="57"/>
        <v>#DIV/0!</v>
      </c>
      <c r="N227" s="155"/>
      <c r="O227" s="154"/>
      <c r="P227" s="156"/>
      <c r="Q227" s="374"/>
      <c r="R227" s="156"/>
      <c r="S227" s="155"/>
      <c r="T227" s="154"/>
      <c r="U227" s="154"/>
      <c r="V227" s="154"/>
      <c r="W227" s="161"/>
      <c r="X227" s="154"/>
    </row>
    <row r="228" spans="2:24">
      <c r="B228" s="729"/>
      <c r="C228" s="726"/>
      <c r="D228" s="165">
        <v>2</v>
      </c>
      <c r="E228" s="154"/>
      <c r="F228" s="155"/>
      <c r="G228" s="154"/>
      <c r="H228" s="154"/>
      <c r="I228" s="166" t="e">
        <f t="shared" si="55"/>
        <v>#DIV/0!</v>
      </c>
      <c r="J228" s="154"/>
      <c r="K228" s="166" t="e">
        <f t="shared" si="56"/>
        <v>#DIV/0!</v>
      </c>
      <c r="L228" s="155"/>
      <c r="M228" s="167" t="e">
        <f t="shared" si="57"/>
        <v>#DIV/0!</v>
      </c>
      <c r="N228" s="155"/>
      <c r="O228" s="154"/>
      <c r="P228" s="156"/>
      <c r="Q228" s="374"/>
      <c r="R228" s="156"/>
      <c r="S228" s="155"/>
      <c r="T228" s="154"/>
      <c r="U228" s="154"/>
      <c r="V228" s="154"/>
      <c r="W228" s="161"/>
      <c r="X228" s="154"/>
    </row>
    <row r="229" spans="2:24">
      <c r="B229" s="729"/>
      <c r="C229" s="726"/>
      <c r="D229" s="165">
        <v>3</v>
      </c>
      <c r="E229" s="154"/>
      <c r="F229" s="155"/>
      <c r="G229" s="154"/>
      <c r="H229" s="154"/>
      <c r="I229" s="166" t="e">
        <f t="shared" si="55"/>
        <v>#DIV/0!</v>
      </c>
      <c r="J229" s="154"/>
      <c r="K229" s="166" t="e">
        <f t="shared" si="56"/>
        <v>#DIV/0!</v>
      </c>
      <c r="L229" s="155"/>
      <c r="M229" s="167" t="e">
        <f t="shared" si="57"/>
        <v>#DIV/0!</v>
      </c>
      <c r="N229" s="155"/>
      <c r="O229" s="154"/>
      <c r="P229" s="156"/>
      <c r="Q229" s="374"/>
      <c r="R229" s="156"/>
      <c r="S229" s="155"/>
      <c r="T229" s="154"/>
      <c r="U229" s="154"/>
      <c r="V229" s="154"/>
      <c r="W229" s="161"/>
      <c r="X229" s="154"/>
    </row>
    <row r="230" spans="2:24">
      <c r="B230" s="729"/>
      <c r="C230" s="726"/>
      <c r="D230" s="165">
        <v>4</v>
      </c>
      <c r="E230" s="154"/>
      <c r="F230" s="155"/>
      <c r="G230" s="154"/>
      <c r="H230" s="154"/>
      <c r="I230" s="166" t="e">
        <f t="shared" si="55"/>
        <v>#DIV/0!</v>
      </c>
      <c r="J230" s="154"/>
      <c r="K230" s="166" t="e">
        <f t="shared" si="56"/>
        <v>#DIV/0!</v>
      </c>
      <c r="L230" s="155"/>
      <c r="M230" s="167" t="e">
        <f t="shared" si="57"/>
        <v>#DIV/0!</v>
      </c>
      <c r="N230" s="155"/>
      <c r="O230" s="154"/>
      <c r="P230" s="156"/>
      <c r="Q230" s="374"/>
      <c r="R230" s="156"/>
      <c r="S230" s="155"/>
      <c r="T230" s="154"/>
      <c r="U230" s="154"/>
      <c r="V230" s="154"/>
      <c r="W230" s="161"/>
      <c r="X230" s="154"/>
    </row>
    <row r="231" spans="2:24">
      <c r="B231" s="729"/>
      <c r="C231" s="726"/>
      <c r="D231" s="165">
        <v>5</v>
      </c>
      <c r="E231" s="154"/>
      <c r="F231" s="155"/>
      <c r="G231" s="154"/>
      <c r="H231" s="154"/>
      <c r="I231" s="166" t="e">
        <f t="shared" si="55"/>
        <v>#DIV/0!</v>
      </c>
      <c r="J231" s="154"/>
      <c r="K231" s="166" t="e">
        <f t="shared" si="56"/>
        <v>#DIV/0!</v>
      </c>
      <c r="L231" s="155"/>
      <c r="M231" s="167" t="e">
        <f t="shared" si="57"/>
        <v>#DIV/0!</v>
      </c>
      <c r="N231" s="155"/>
      <c r="O231" s="154"/>
      <c r="P231" s="156"/>
      <c r="Q231" s="374"/>
      <c r="R231" s="156"/>
      <c r="S231" s="155"/>
      <c r="T231" s="154"/>
      <c r="U231" s="154"/>
      <c r="V231" s="154"/>
      <c r="W231" s="161"/>
      <c r="X231" s="154"/>
    </row>
    <row r="232" spans="2:24">
      <c r="B232" s="729"/>
      <c r="C232" s="726"/>
      <c r="D232" s="165">
        <v>6</v>
      </c>
      <c r="E232" s="154"/>
      <c r="F232" s="155"/>
      <c r="G232" s="154"/>
      <c r="H232" s="154"/>
      <c r="I232" s="166" t="e">
        <f t="shared" si="55"/>
        <v>#DIV/0!</v>
      </c>
      <c r="J232" s="154"/>
      <c r="K232" s="166" t="e">
        <f t="shared" si="56"/>
        <v>#DIV/0!</v>
      </c>
      <c r="L232" s="155"/>
      <c r="M232" s="167" t="e">
        <f t="shared" si="57"/>
        <v>#DIV/0!</v>
      </c>
      <c r="N232" s="155"/>
      <c r="O232" s="154"/>
      <c r="P232" s="156"/>
      <c r="Q232" s="374"/>
      <c r="R232" s="156"/>
      <c r="S232" s="155"/>
      <c r="T232" s="154"/>
      <c r="U232" s="154"/>
      <c r="V232" s="154"/>
      <c r="W232" s="161"/>
      <c r="X232" s="154"/>
    </row>
    <row r="233" spans="2:24">
      <c r="B233" s="729"/>
      <c r="C233" s="726"/>
      <c r="D233" s="165">
        <v>7</v>
      </c>
      <c r="E233" s="154"/>
      <c r="F233" s="155"/>
      <c r="G233" s="154"/>
      <c r="H233" s="154"/>
      <c r="I233" s="166" t="e">
        <f t="shared" si="55"/>
        <v>#DIV/0!</v>
      </c>
      <c r="J233" s="154"/>
      <c r="K233" s="166" t="e">
        <f t="shared" si="56"/>
        <v>#DIV/0!</v>
      </c>
      <c r="L233" s="155"/>
      <c r="M233" s="167" t="e">
        <f t="shared" si="57"/>
        <v>#DIV/0!</v>
      </c>
      <c r="N233" s="155"/>
      <c r="O233" s="154"/>
      <c r="P233" s="156"/>
      <c r="Q233" s="374"/>
      <c r="R233" s="156"/>
      <c r="S233" s="155"/>
      <c r="T233" s="154"/>
      <c r="U233" s="154"/>
      <c r="V233" s="154"/>
      <c r="W233" s="161"/>
      <c r="X233" s="154"/>
    </row>
    <row r="234" spans="2:24">
      <c r="B234" s="729"/>
      <c r="C234" s="726"/>
      <c r="D234" s="165">
        <v>8</v>
      </c>
      <c r="E234" s="154"/>
      <c r="F234" s="155"/>
      <c r="G234" s="154"/>
      <c r="H234" s="154"/>
      <c r="I234" s="166" t="e">
        <f t="shared" si="55"/>
        <v>#DIV/0!</v>
      </c>
      <c r="J234" s="154"/>
      <c r="K234" s="166" t="e">
        <f t="shared" si="56"/>
        <v>#DIV/0!</v>
      </c>
      <c r="L234" s="155"/>
      <c r="M234" s="167" t="e">
        <f t="shared" si="57"/>
        <v>#DIV/0!</v>
      </c>
      <c r="N234" s="155"/>
      <c r="O234" s="154"/>
      <c r="P234" s="156"/>
      <c r="Q234" s="374"/>
      <c r="R234" s="156"/>
      <c r="S234" s="155"/>
      <c r="T234" s="154"/>
      <c r="U234" s="154"/>
      <c r="V234" s="154"/>
      <c r="W234" s="161"/>
      <c r="X234" s="154"/>
    </row>
    <row r="235" spans="2:24">
      <c r="B235" s="729"/>
      <c r="C235" s="726"/>
      <c r="D235" s="165">
        <v>9</v>
      </c>
      <c r="E235" s="154"/>
      <c r="F235" s="155"/>
      <c r="G235" s="154"/>
      <c r="H235" s="154"/>
      <c r="I235" s="166" t="e">
        <f t="shared" si="55"/>
        <v>#DIV/0!</v>
      </c>
      <c r="J235" s="154"/>
      <c r="K235" s="166" t="e">
        <f t="shared" si="56"/>
        <v>#DIV/0!</v>
      </c>
      <c r="L235" s="155"/>
      <c r="M235" s="167" t="e">
        <f t="shared" si="57"/>
        <v>#DIV/0!</v>
      </c>
      <c r="N235" s="155"/>
      <c r="O235" s="154"/>
      <c r="P235" s="156"/>
      <c r="Q235" s="374"/>
      <c r="R235" s="156"/>
      <c r="S235" s="155"/>
      <c r="T235" s="154"/>
      <c r="U235" s="154"/>
      <c r="V235" s="154"/>
      <c r="W235" s="161"/>
      <c r="X235" s="154"/>
    </row>
    <row r="236" spans="2:24">
      <c r="B236" s="730"/>
      <c r="C236" s="727"/>
      <c r="D236" s="165">
        <v>10</v>
      </c>
      <c r="E236" s="154"/>
      <c r="F236" s="155"/>
      <c r="G236" s="154"/>
      <c r="H236" s="154"/>
      <c r="I236" s="166" t="e">
        <f t="shared" si="55"/>
        <v>#DIV/0!</v>
      </c>
      <c r="J236" s="154"/>
      <c r="K236" s="166" t="e">
        <f t="shared" si="56"/>
        <v>#DIV/0!</v>
      </c>
      <c r="L236" s="155"/>
      <c r="M236" s="167" t="e">
        <f t="shared" si="57"/>
        <v>#DIV/0!</v>
      </c>
      <c r="N236" s="155"/>
      <c r="O236" s="154"/>
      <c r="P236" s="156"/>
      <c r="Q236" s="374"/>
      <c r="R236" s="156"/>
      <c r="S236" s="155"/>
      <c r="T236" s="154"/>
      <c r="U236" s="154"/>
      <c r="V236" s="154"/>
      <c r="W236" s="161"/>
      <c r="X236" s="154"/>
    </row>
    <row r="237" spans="2:24">
      <c r="B237" s="728">
        <f t="shared" ref="B237" si="68">B227+1</f>
        <v>45924</v>
      </c>
      <c r="C237" s="725" t="str">
        <f t="shared" ref="C237" si="69">CHOOSE(WEEKDAY(B237,2),"一","二","三","四","五","六","日")</f>
        <v>三</v>
      </c>
      <c r="D237" s="165">
        <v>1</v>
      </c>
      <c r="E237" s="154"/>
      <c r="F237" s="155"/>
      <c r="G237" s="154"/>
      <c r="H237" s="154"/>
      <c r="I237" s="166" t="e">
        <f t="shared" si="55"/>
        <v>#DIV/0!</v>
      </c>
      <c r="J237" s="154"/>
      <c r="K237" s="166" t="e">
        <f t="shared" si="56"/>
        <v>#DIV/0!</v>
      </c>
      <c r="L237" s="155"/>
      <c r="M237" s="167" t="e">
        <f t="shared" si="57"/>
        <v>#DIV/0!</v>
      </c>
      <c r="N237" s="155"/>
      <c r="O237" s="154"/>
      <c r="P237" s="156"/>
      <c r="Q237" s="374"/>
      <c r="R237" s="156"/>
      <c r="S237" s="155"/>
      <c r="T237" s="154"/>
      <c r="U237" s="154"/>
      <c r="V237" s="154"/>
      <c r="W237" s="161"/>
      <c r="X237" s="154"/>
    </row>
    <row r="238" spans="2:24">
      <c r="B238" s="729"/>
      <c r="C238" s="726"/>
      <c r="D238" s="165">
        <v>2</v>
      </c>
      <c r="E238" s="154"/>
      <c r="F238" s="155"/>
      <c r="G238" s="154"/>
      <c r="H238" s="154"/>
      <c r="I238" s="166" t="e">
        <f t="shared" si="55"/>
        <v>#DIV/0!</v>
      </c>
      <c r="J238" s="154"/>
      <c r="K238" s="166" t="e">
        <f t="shared" si="56"/>
        <v>#DIV/0!</v>
      </c>
      <c r="L238" s="155"/>
      <c r="M238" s="167" t="e">
        <f t="shared" si="57"/>
        <v>#DIV/0!</v>
      </c>
      <c r="N238" s="155"/>
      <c r="O238" s="154"/>
      <c r="P238" s="156"/>
      <c r="Q238" s="374"/>
      <c r="R238" s="156"/>
      <c r="S238" s="155"/>
      <c r="T238" s="154"/>
      <c r="U238" s="154"/>
      <c r="V238" s="154"/>
      <c r="W238" s="161"/>
      <c r="X238" s="154"/>
    </row>
    <row r="239" spans="2:24">
      <c r="B239" s="729"/>
      <c r="C239" s="726"/>
      <c r="D239" s="165">
        <v>3</v>
      </c>
      <c r="E239" s="154"/>
      <c r="F239" s="155"/>
      <c r="G239" s="154"/>
      <c r="H239" s="154"/>
      <c r="I239" s="166" t="e">
        <f t="shared" si="55"/>
        <v>#DIV/0!</v>
      </c>
      <c r="J239" s="154"/>
      <c r="K239" s="166" t="e">
        <f t="shared" si="56"/>
        <v>#DIV/0!</v>
      </c>
      <c r="L239" s="155"/>
      <c r="M239" s="167" t="e">
        <f t="shared" si="57"/>
        <v>#DIV/0!</v>
      </c>
      <c r="N239" s="155"/>
      <c r="O239" s="154"/>
      <c r="P239" s="156"/>
      <c r="Q239" s="374"/>
      <c r="R239" s="156"/>
      <c r="S239" s="155"/>
      <c r="T239" s="154"/>
      <c r="U239" s="154"/>
      <c r="V239" s="154"/>
      <c r="W239" s="161"/>
      <c r="X239" s="154"/>
    </row>
    <row r="240" spans="2:24">
      <c r="B240" s="729"/>
      <c r="C240" s="726"/>
      <c r="D240" s="165">
        <v>4</v>
      </c>
      <c r="E240" s="154"/>
      <c r="F240" s="155"/>
      <c r="G240" s="154"/>
      <c r="H240" s="154"/>
      <c r="I240" s="166" t="e">
        <f t="shared" si="55"/>
        <v>#DIV/0!</v>
      </c>
      <c r="J240" s="154"/>
      <c r="K240" s="166" t="e">
        <f t="shared" si="56"/>
        <v>#DIV/0!</v>
      </c>
      <c r="L240" s="155"/>
      <c r="M240" s="167" t="e">
        <f t="shared" si="57"/>
        <v>#DIV/0!</v>
      </c>
      <c r="N240" s="155"/>
      <c r="O240" s="154"/>
      <c r="P240" s="156"/>
      <c r="Q240" s="374"/>
      <c r="R240" s="156"/>
      <c r="S240" s="155"/>
      <c r="T240" s="154"/>
      <c r="U240" s="154"/>
      <c r="V240" s="154"/>
      <c r="W240" s="161"/>
      <c r="X240" s="154"/>
    </row>
    <row r="241" spans="2:24">
      <c r="B241" s="729"/>
      <c r="C241" s="726"/>
      <c r="D241" s="165">
        <v>5</v>
      </c>
      <c r="E241" s="154"/>
      <c r="F241" s="155"/>
      <c r="G241" s="154"/>
      <c r="H241" s="154"/>
      <c r="I241" s="166" t="e">
        <f t="shared" si="55"/>
        <v>#DIV/0!</v>
      </c>
      <c r="J241" s="154"/>
      <c r="K241" s="166" t="e">
        <f t="shared" si="56"/>
        <v>#DIV/0!</v>
      </c>
      <c r="L241" s="155"/>
      <c r="M241" s="167" t="e">
        <f t="shared" si="57"/>
        <v>#DIV/0!</v>
      </c>
      <c r="N241" s="155"/>
      <c r="O241" s="154"/>
      <c r="P241" s="156"/>
      <c r="Q241" s="374"/>
      <c r="R241" s="156"/>
      <c r="S241" s="155"/>
      <c r="T241" s="154"/>
      <c r="U241" s="154"/>
      <c r="V241" s="154"/>
      <c r="W241" s="161"/>
      <c r="X241" s="154"/>
    </row>
    <row r="242" spans="2:24">
      <c r="B242" s="729"/>
      <c r="C242" s="726"/>
      <c r="D242" s="165">
        <v>6</v>
      </c>
      <c r="E242" s="154"/>
      <c r="F242" s="155"/>
      <c r="G242" s="154"/>
      <c r="H242" s="154"/>
      <c r="I242" s="166" t="e">
        <f t="shared" si="55"/>
        <v>#DIV/0!</v>
      </c>
      <c r="J242" s="154"/>
      <c r="K242" s="166" t="e">
        <f t="shared" si="56"/>
        <v>#DIV/0!</v>
      </c>
      <c r="L242" s="155"/>
      <c r="M242" s="167" t="e">
        <f t="shared" si="57"/>
        <v>#DIV/0!</v>
      </c>
      <c r="N242" s="155"/>
      <c r="O242" s="154"/>
      <c r="P242" s="156"/>
      <c r="Q242" s="374"/>
      <c r="R242" s="156"/>
      <c r="S242" s="155"/>
      <c r="T242" s="154"/>
      <c r="U242" s="154"/>
      <c r="V242" s="154"/>
      <c r="W242" s="161"/>
      <c r="X242" s="154"/>
    </row>
    <row r="243" spans="2:24">
      <c r="B243" s="729"/>
      <c r="C243" s="726"/>
      <c r="D243" s="165">
        <v>7</v>
      </c>
      <c r="E243" s="154"/>
      <c r="F243" s="155"/>
      <c r="G243" s="154"/>
      <c r="H243" s="154"/>
      <c r="I243" s="166" t="e">
        <f t="shared" si="55"/>
        <v>#DIV/0!</v>
      </c>
      <c r="J243" s="154"/>
      <c r="K243" s="166" t="e">
        <f t="shared" si="56"/>
        <v>#DIV/0!</v>
      </c>
      <c r="L243" s="155"/>
      <c r="M243" s="167" t="e">
        <f t="shared" si="57"/>
        <v>#DIV/0!</v>
      </c>
      <c r="N243" s="155"/>
      <c r="O243" s="154"/>
      <c r="P243" s="156"/>
      <c r="Q243" s="374"/>
      <c r="R243" s="156"/>
      <c r="S243" s="155"/>
      <c r="T243" s="154"/>
      <c r="U243" s="154"/>
      <c r="V243" s="154"/>
      <c r="W243" s="161"/>
      <c r="X243" s="154"/>
    </row>
    <row r="244" spans="2:24">
      <c r="B244" s="729"/>
      <c r="C244" s="726"/>
      <c r="D244" s="165">
        <v>8</v>
      </c>
      <c r="E244" s="154"/>
      <c r="F244" s="155"/>
      <c r="G244" s="154"/>
      <c r="H244" s="154"/>
      <c r="I244" s="166" t="e">
        <f t="shared" si="55"/>
        <v>#DIV/0!</v>
      </c>
      <c r="J244" s="154"/>
      <c r="K244" s="166" t="e">
        <f t="shared" si="56"/>
        <v>#DIV/0!</v>
      </c>
      <c r="L244" s="155"/>
      <c r="M244" s="167" t="e">
        <f t="shared" si="57"/>
        <v>#DIV/0!</v>
      </c>
      <c r="N244" s="155"/>
      <c r="O244" s="154"/>
      <c r="P244" s="156"/>
      <c r="Q244" s="374"/>
      <c r="R244" s="156"/>
      <c r="S244" s="155"/>
      <c r="T244" s="154"/>
      <c r="U244" s="154"/>
      <c r="V244" s="154"/>
      <c r="W244" s="161"/>
      <c r="X244" s="154"/>
    </row>
    <row r="245" spans="2:24">
      <c r="B245" s="729"/>
      <c r="C245" s="726"/>
      <c r="D245" s="165">
        <v>9</v>
      </c>
      <c r="E245" s="154"/>
      <c r="F245" s="155"/>
      <c r="G245" s="154"/>
      <c r="H245" s="154"/>
      <c r="I245" s="166" t="e">
        <f t="shared" ref="I245:I306" si="70">H245/G245</f>
        <v>#DIV/0!</v>
      </c>
      <c r="J245" s="154"/>
      <c r="K245" s="166" t="e">
        <f t="shared" ref="K245:K306" si="71">J245/G245</f>
        <v>#DIV/0!</v>
      </c>
      <c r="L245" s="155"/>
      <c r="M245" s="167" t="e">
        <f t="shared" ref="M245:M306" si="72">(H245+J245)/G245</f>
        <v>#DIV/0!</v>
      </c>
      <c r="N245" s="155"/>
      <c r="O245" s="154"/>
      <c r="P245" s="156"/>
      <c r="Q245" s="374"/>
      <c r="R245" s="156"/>
      <c r="S245" s="155"/>
      <c r="T245" s="154"/>
      <c r="U245" s="154"/>
      <c r="V245" s="154"/>
      <c r="W245" s="161"/>
      <c r="X245" s="154"/>
    </row>
    <row r="246" spans="2:24">
      <c r="B246" s="730"/>
      <c r="C246" s="727"/>
      <c r="D246" s="165">
        <v>10</v>
      </c>
      <c r="E246" s="154"/>
      <c r="F246" s="155"/>
      <c r="G246" s="154"/>
      <c r="H246" s="154"/>
      <c r="I246" s="166" t="e">
        <f t="shared" si="70"/>
        <v>#DIV/0!</v>
      </c>
      <c r="J246" s="154"/>
      <c r="K246" s="166" t="e">
        <f t="shared" si="71"/>
        <v>#DIV/0!</v>
      </c>
      <c r="L246" s="155"/>
      <c r="M246" s="167" t="e">
        <f t="shared" si="72"/>
        <v>#DIV/0!</v>
      </c>
      <c r="N246" s="155"/>
      <c r="O246" s="154"/>
      <c r="P246" s="156"/>
      <c r="Q246" s="374"/>
      <c r="R246" s="156"/>
      <c r="S246" s="155"/>
      <c r="T246" s="154"/>
      <c r="U246" s="154"/>
      <c r="V246" s="154"/>
      <c r="W246" s="161"/>
      <c r="X246" s="154"/>
    </row>
    <row r="247" spans="2:24">
      <c r="B247" s="728">
        <f t="shared" ref="B247" si="73">B237+1</f>
        <v>45925</v>
      </c>
      <c r="C247" s="725" t="str">
        <f t="shared" ref="C247" si="74">CHOOSE(WEEKDAY(B247,2),"一","二","三","四","五","六","日")</f>
        <v>四</v>
      </c>
      <c r="D247" s="165">
        <v>1</v>
      </c>
      <c r="E247" s="154"/>
      <c r="F247" s="155"/>
      <c r="G247" s="154"/>
      <c r="H247" s="154"/>
      <c r="I247" s="166" t="e">
        <f t="shared" si="70"/>
        <v>#DIV/0!</v>
      </c>
      <c r="J247" s="154"/>
      <c r="K247" s="166" t="e">
        <f t="shared" si="71"/>
        <v>#DIV/0!</v>
      </c>
      <c r="L247" s="155"/>
      <c r="M247" s="167" t="e">
        <f t="shared" si="72"/>
        <v>#DIV/0!</v>
      </c>
      <c r="N247" s="155"/>
      <c r="O247" s="154"/>
      <c r="P247" s="156"/>
      <c r="Q247" s="374"/>
      <c r="R247" s="156"/>
      <c r="S247" s="155"/>
      <c r="T247" s="154"/>
      <c r="U247" s="154"/>
      <c r="V247" s="154"/>
      <c r="W247" s="161"/>
      <c r="X247" s="154"/>
    </row>
    <row r="248" spans="2:24">
      <c r="B248" s="729"/>
      <c r="C248" s="726"/>
      <c r="D248" s="165">
        <v>2</v>
      </c>
      <c r="E248" s="154"/>
      <c r="F248" s="155"/>
      <c r="G248" s="154"/>
      <c r="H248" s="154"/>
      <c r="I248" s="166" t="e">
        <f t="shared" si="70"/>
        <v>#DIV/0!</v>
      </c>
      <c r="J248" s="154"/>
      <c r="K248" s="166" t="e">
        <f t="shared" si="71"/>
        <v>#DIV/0!</v>
      </c>
      <c r="L248" s="155"/>
      <c r="M248" s="167" t="e">
        <f t="shared" si="72"/>
        <v>#DIV/0!</v>
      </c>
      <c r="N248" s="155"/>
      <c r="O248" s="154"/>
      <c r="P248" s="156"/>
      <c r="Q248" s="374"/>
      <c r="R248" s="156"/>
      <c r="S248" s="155"/>
      <c r="T248" s="154"/>
      <c r="U248" s="154"/>
      <c r="V248" s="154"/>
      <c r="W248" s="161"/>
      <c r="X248" s="154"/>
    </row>
    <row r="249" spans="2:24">
      <c r="B249" s="729"/>
      <c r="C249" s="726"/>
      <c r="D249" s="165">
        <v>3</v>
      </c>
      <c r="E249" s="154"/>
      <c r="F249" s="155"/>
      <c r="G249" s="154"/>
      <c r="H249" s="154"/>
      <c r="I249" s="166" t="e">
        <f t="shared" si="70"/>
        <v>#DIV/0!</v>
      </c>
      <c r="J249" s="154"/>
      <c r="K249" s="166" t="e">
        <f t="shared" si="71"/>
        <v>#DIV/0!</v>
      </c>
      <c r="L249" s="155"/>
      <c r="M249" s="167" t="e">
        <f t="shared" si="72"/>
        <v>#DIV/0!</v>
      </c>
      <c r="N249" s="155"/>
      <c r="O249" s="154"/>
      <c r="P249" s="156"/>
      <c r="Q249" s="374"/>
      <c r="R249" s="156"/>
      <c r="S249" s="155"/>
      <c r="T249" s="154"/>
      <c r="U249" s="154"/>
      <c r="V249" s="154"/>
      <c r="W249" s="161"/>
      <c r="X249" s="154"/>
    </row>
    <row r="250" spans="2:24">
      <c r="B250" s="729"/>
      <c r="C250" s="726"/>
      <c r="D250" s="165">
        <v>4</v>
      </c>
      <c r="E250" s="154"/>
      <c r="F250" s="155"/>
      <c r="G250" s="154"/>
      <c r="H250" s="154"/>
      <c r="I250" s="166" t="e">
        <f t="shared" si="70"/>
        <v>#DIV/0!</v>
      </c>
      <c r="J250" s="154"/>
      <c r="K250" s="166" t="e">
        <f t="shared" si="71"/>
        <v>#DIV/0!</v>
      </c>
      <c r="L250" s="155"/>
      <c r="M250" s="167" t="e">
        <f t="shared" si="72"/>
        <v>#DIV/0!</v>
      </c>
      <c r="N250" s="155"/>
      <c r="O250" s="154"/>
      <c r="P250" s="156"/>
      <c r="Q250" s="374"/>
      <c r="R250" s="156"/>
      <c r="S250" s="155"/>
      <c r="T250" s="154"/>
      <c r="U250" s="154"/>
      <c r="V250" s="154"/>
      <c r="W250" s="161"/>
      <c r="X250" s="154"/>
    </row>
    <row r="251" spans="2:24">
      <c r="B251" s="729"/>
      <c r="C251" s="726"/>
      <c r="D251" s="165">
        <v>5</v>
      </c>
      <c r="E251" s="154"/>
      <c r="F251" s="155"/>
      <c r="G251" s="154"/>
      <c r="H251" s="154"/>
      <c r="I251" s="166" t="e">
        <f t="shared" si="70"/>
        <v>#DIV/0!</v>
      </c>
      <c r="J251" s="154"/>
      <c r="K251" s="166" t="e">
        <f t="shared" si="71"/>
        <v>#DIV/0!</v>
      </c>
      <c r="L251" s="155"/>
      <c r="M251" s="167" t="e">
        <f t="shared" si="72"/>
        <v>#DIV/0!</v>
      </c>
      <c r="N251" s="155"/>
      <c r="O251" s="154"/>
      <c r="P251" s="156"/>
      <c r="Q251" s="374"/>
      <c r="R251" s="156"/>
      <c r="S251" s="155"/>
      <c r="T251" s="154"/>
      <c r="U251" s="154"/>
      <c r="V251" s="154"/>
      <c r="W251" s="161"/>
      <c r="X251" s="154"/>
    </row>
    <row r="252" spans="2:24">
      <c r="B252" s="729"/>
      <c r="C252" s="726"/>
      <c r="D252" s="165">
        <v>6</v>
      </c>
      <c r="E252" s="154"/>
      <c r="F252" s="155"/>
      <c r="G252" s="154"/>
      <c r="H252" s="154"/>
      <c r="I252" s="166" t="e">
        <f t="shared" si="70"/>
        <v>#DIV/0!</v>
      </c>
      <c r="J252" s="154"/>
      <c r="K252" s="166" t="e">
        <f t="shared" si="71"/>
        <v>#DIV/0!</v>
      </c>
      <c r="L252" s="155"/>
      <c r="M252" s="167" t="e">
        <f t="shared" si="72"/>
        <v>#DIV/0!</v>
      </c>
      <c r="N252" s="155"/>
      <c r="O252" s="154"/>
      <c r="P252" s="156"/>
      <c r="Q252" s="374"/>
      <c r="R252" s="156"/>
      <c r="S252" s="155"/>
      <c r="T252" s="154"/>
      <c r="U252" s="154"/>
      <c r="V252" s="154"/>
      <c r="W252" s="161"/>
      <c r="X252" s="154"/>
    </row>
    <row r="253" spans="2:24">
      <c r="B253" s="729"/>
      <c r="C253" s="726"/>
      <c r="D253" s="165">
        <v>7</v>
      </c>
      <c r="E253" s="154"/>
      <c r="F253" s="155"/>
      <c r="G253" s="154"/>
      <c r="H253" s="154"/>
      <c r="I253" s="166" t="e">
        <f t="shared" si="70"/>
        <v>#DIV/0!</v>
      </c>
      <c r="J253" s="154"/>
      <c r="K253" s="166" t="e">
        <f t="shared" si="71"/>
        <v>#DIV/0!</v>
      </c>
      <c r="L253" s="155"/>
      <c r="M253" s="167" t="e">
        <f t="shared" si="72"/>
        <v>#DIV/0!</v>
      </c>
      <c r="N253" s="155"/>
      <c r="O253" s="154"/>
      <c r="P253" s="156"/>
      <c r="Q253" s="374"/>
      <c r="R253" s="156"/>
      <c r="S253" s="155"/>
      <c r="T253" s="154"/>
      <c r="U253" s="154"/>
      <c r="V253" s="154"/>
      <c r="W253" s="161"/>
      <c r="X253" s="154"/>
    </row>
    <row r="254" spans="2:24">
      <c r="B254" s="729"/>
      <c r="C254" s="726"/>
      <c r="D254" s="165">
        <v>8</v>
      </c>
      <c r="E254" s="154"/>
      <c r="F254" s="155"/>
      <c r="G254" s="154"/>
      <c r="H254" s="154"/>
      <c r="I254" s="166" t="e">
        <f t="shared" si="70"/>
        <v>#DIV/0!</v>
      </c>
      <c r="J254" s="154"/>
      <c r="K254" s="166" t="e">
        <f t="shared" si="71"/>
        <v>#DIV/0!</v>
      </c>
      <c r="L254" s="155"/>
      <c r="M254" s="167" t="e">
        <f t="shared" si="72"/>
        <v>#DIV/0!</v>
      </c>
      <c r="N254" s="155"/>
      <c r="O254" s="154"/>
      <c r="P254" s="156"/>
      <c r="Q254" s="374"/>
      <c r="R254" s="156"/>
      <c r="S254" s="155"/>
      <c r="T254" s="154"/>
      <c r="U254" s="154"/>
      <c r="V254" s="154"/>
      <c r="W254" s="161"/>
      <c r="X254" s="154"/>
    </row>
    <row r="255" spans="2:24">
      <c r="B255" s="729"/>
      <c r="C255" s="726"/>
      <c r="D255" s="165">
        <v>9</v>
      </c>
      <c r="E255" s="154"/>
      <c r="F255" s="155"/>
      <c r="G255" s="154"/>
      <c r="H255" s="154"/>
      <c r="I255" s="166" t="e">
        <f t="shared" si="70"/>
        <v>#DIV/0!</v>
      </c>
      <c r="J255" s="154"/>
      <c r="K255" s="166" t="e">
        <f t="shared" si="71"/>
        <v>#DIV/0!</v>
      </c>
      <c r="L255" s="155"/>
      <c r="M255" s="167" t="e">
        <f t="shared" si="72"/>
        <v>#DIV/0!</v>
      </c>
      <c r="N255" s="155"/>
      <c r="O255" s="154"/>
      <c r="P255" s="156"/>
      <c r="Q255" s="374"/>
      <c r="R255" s="156"/>
      <c r="S255" s="155"/>
      <c r="T255" s="154"/>
      <c r="U255" s="154"/>
      <c r="V255" s="154"/>
      <c r="W255" s="161"/>
      <c r="X255" s="154"/>
    </row>
    <row r="256" spans="2:24">
      <c r="B256" s="730"/>
      <c r="C256" s="727"/>
      <c r="D256" s="165">
        <v>10</v>
      </c>
      <c r="E256" s="154"/>
      <c r="F256" s="155"/>
      <c r="G256" s="154"/>
      <c r="H256" s="154"/>
      <c r="I256" s="166" t="e">
        <f t="shared" si="70"/>
        <v>#DIV/0!</v>
      </c>
      <c r="J256" s="154"/>
      <c r="K256" s="166" t="e">
        <f t="shared" si="71"/>
        <v>#DIV/0!</v>
      </c>
      <c r="L256" s="155"/>
      <c r="M256" s="167" t="e">
        <f t="shared" si="72"/>
        <v>#DIV/0!</v>
      </c>
      <c r="N256" s="155"/>
      <c r="O256" s="154"/>
      <c r="P256" s="156"/>
      <c r="Q256" s="374"/>
      <c r="R256" s="156"/>
      <c r="S256" s="155"/>
      <c r="T256" s="154"/>
      <c r="U256" s="154"/>
      <c r="V256" s="154"/>
      <c r="W256" s="161"/>
      <c r="X256" s="154"/>
    </row>
    <row r="257" spans="2:24">
      <c r="B257" s="728">
        <f t="shared" ref="B257" si="75">B247+1</f>
        <v>45926</v>
      </c>
      <c r="C257" s="725" t="str">
        <f t="shared" ref="C257" si="76">CHOOSE(WEEKDAY(B257,2),"一","二","三","四","五","六","日")</f>
        <v>五</v>
      </c>
      <c r="D257" s="165">
        <v>1</v>
      </c>
      <c r="E257" s="154"/>
      <c r="F257" s="155"/>
      <c r="G257" s="154"/>
      <c r="H257" s="154"/>
      <c r="I257" s="166" t="e">
        <f t="shared" si="70"/>
        <v>#DIV/0!</v>
      </c>
      <c r="J257" s="154"/>
      <c r="K257" s="166" t="e">
        <f t="shared" si="71"/>
        <v>#DIV/0!</v>
      </c>
      <c r="L257" s="155"/>
      <c r="M257" s="167" t="e">
        <f t="shared" si="72"/>
        <v>#DIV/0!</v>
      </c>
      <c r="N257" s="155"/>
      <c r="O257" s="154"/>
      <c r="P257" s="156"/>
      <c r="Q257" s="374"/>
      <c r="R257" s="156"/>
      <c r="S257" s="155"/>
      <c r="T257" s="154"/>
      <c r="U257" s="154"/>
      <c r="V257" s="154"/>
      <c r="W257" s="161"/>
      <c r="X257" s="154"/>
    </row>
    <row r="258" spans="2:24">
      <c r="B258" s="729"/>
      <c r="C258" s="726"/>
      <c r="D258" s="165">
        <v>2</v>
      </c>
      <c r="E258" s="154"/>
      <c r="F258" s="155"/>
      <c r="G258" s="154"/>
      <c r="H258" s="154"/>
      <c r="I258" s="166" t="e">
        <f t="shared" si="70"/>
        <v>#DIV/0!</v>
      </c>
      <c r="J258" s="154"/>
      <c r="K258" s="166" t="e">
        <f t="shared" si="71"/>
        <v>#DIV/0!</v>
      </c>
      <c r="L258" s="155"/>
      <c r="M258" s="167" t="e">
        <f t="shared" si="72"/>
        <v>#DIV/0!</v>
      </c>
      <c r="N258" s="155"/>
      <c r="O258" s="154"/>
      <c r="P258" s="156"/>
      <c r="Q258" s="374"/>
      <c r="R258" s="156"/>
      <c r="S258" s="155"/>
      <c r="T258" s="154"/>
      <c r="U258" s="154"/>
      <c r="V258" s="154"/>
      <c r="W258" s="161"/>
      <c r="X258" s="154"/>
    </row>
    <row r="259" spans="2:24">
      <c r="B259" s="729"/>
      <c r="C259" s="726"/>
      <c r="D259" s="165">
        <v>3</v>
      </c>
      <c r="E259" s="154"/>
      <c r="F259" s="155"/>
      <c r="G259" s="154"/>
      <c r="H259" s="154"/>
      <c r="I259" s="166" t="e">
        <f t="shared" si="70"/>
        <v>#DIV/0!</v>
      </c>
      <c r="J259" s="154"/>
      <c r="K259" s="166" t="e">
        <f t="shared" si="71"/>
        <v>#DIV/0!</v>
      </c>
      <c r="L259" s="155"/>
      <c r="M259" s="167" t="e">
        <f t="shared" si="72"/>
        <v>#DIV/0!</v>
      </c>
      <c r="N259" s="155"/>
      <c r="O259" s="154"/>
      <c r="P259" s="156"/>
      <c r="Q259" s="374"/>
      <c r="R259" s="156"/>
      <c r="S259" s="155"/>
      <c r="T259" s="154"/>
      <c r="U259" s="154"/>
      <c r="V259" s="154"/>
      <c r="W259" s="161"/>
      <c r="X259" s="154"/>
    </row>
    <row r="260" spans="2:24">
      <c r="B260" s="729"/>
      <c r="C260" s="726"/>
      <c r="D260" s="165">
        <v>4</v>
      </c>
      <c r="E260" s="154"/>
      <c r="F260" s="155"/>
      <c r="G260" s="154"/>
      <c r="H260" s="154"/>
      <c r="I260" s="166" t="e">
        <f t="shared" si="70"/>
        <v>#DIV/0!</v>
      </c>
      <c r="J260" s="154"/>
      <c r="K260" s="166" t="e">
        <f t="shared" si="71"/>
        <v>#DIV/0!</v>
      </c>
      <c r="L260" s="155"/>
      <c r="M260" s="167" t="e">
        <f t="shared" si="72"/>
        <v>#DIV/0!</v>
      </c>
      <c r="N260" s="155"/>
      <c r="O260" s="154"/>
      <c r="P260" s="156"/>
      <c r="Q260" s="374"/>
      <c r="R260" s="156"/>
      <c r="S260" s="155"/>
      <c r="T260" s="154"/>
      <c r="U260" s="154"/>
      <c r="V260" s="154"/>
      <c r="W260" s="161"/>
      <c r="X260" s="154"/>
    </row>
    <row r="261" spans="2:24">
      <c r="B261" s="729"/>
      <c r="C261" s="726"/>
      <c r="D261" s="165">
        <v>5</v>
      </c>
      <c r="E261" s="154"/>
      <c r="F261" s="155"/>
      <c r="G261" s="154"/>
      <c r="H261" s="154"/>
      <c r="I261" s="166" t="e">
        <f t="shared" si="70"/>
        <v>#DIV/0!</v>
      </c>
      <c r="J261" s="154"/>
      <c r="K261" s="166" t="e">
        <f t="shared" si="71"/>
        <v>#DIV/0!</v>
      </c>
      <c r="L261" s="155"/>
      <c r="M261" s="167" t="e">
        <f t="shared" si="72"/>
        <v>#DIV/0!</v>
      </c>
      <c r="N261" s="155"/>
      <c r="O261" s="154"/>
      <c r="P261" s="156"/>
      <c r="Q261" s="374"/>
      <c r="R261" s="156"/>
      <c r="S261" s="155"/>
      <c r="T261" s="154"/>
      <c r="U261" s="154"/>
      <c r="V261" s="154"/>
      <c r="W261" s="161"/>
      <c r="X261" s="154"/>
    </row>
    <row r="262" spans="2:24">
      <c r="B262" s="729"/>
      <c r="C262" s="726"/>
      <c r="D262" s="165">
        <v>6</v>
      </c>
      <c r="E262" s="154"/>
      <c r="F262" s="155"/>
      <c r="G262" s="154"/>
      <c r="H262" s="154"/>
      <c r="I262" s="166" t="e">
        <f t="shared" si="70"/>
        <v>#DIV/0!</v>
      </c>
      <c r="J262" s="154"/>
      <c r="K262" s="166" t="e">
        <f t="shared" si="71"/>
        <v>#DIV/0!</v>
      </c>
      <c r="L262" s="155"/>
      <c r="M262" s="167" t="e">
        <f t="shared" si="72"/>
        <v>#DIV/0!</v>
      </c>
      <c r="N262" s="155"/>
      <c r="O262" s="154"/>
      <c r="P262" s="156"/>
      <c r="Q262" s="374"/>
      <c r="R262" s="156"/>
      <c r="S262" s="155"/>
      <c r="T262" s="154"/>
      <c r="U262" s="154"/>
      <c r="V262" s="154"/>
      <c r="W262" s="161"/>
      <c r="X262" s="154"/>
    </row>
    <row r="263" spans="2:24">
      <c r="B263" s="729"/>
      <c r="C263" s="726"/>
      <c r="D263" s="165">
        <v>7</v>
      </c>
      <c r="E263" s="154"/>
      <c r="F263" s="155"/>
      <c r="G263" s="154"/>
      <c r="H263" s="154"/>
      <c r="I263" s="166" t="e">
        <f t="shared" si="70"/>
        <v>#DIV/0!</v>
      </c>
      <c r="J263" s="154"/>
      <c r="K263" s="166" t="e">
        <f t="shared" si="71"/>
        <v>#DIV/0!</v>
      </c>
      <c r="L263" s="155"/>
      <c r="M263" s="167" t="e">
        <f t="shared" si="72"/>
        <v>#DIV/0!</v>
      </c>
      <c r="N263" s="155"/>
      <c r="O263" s="154"/>
      <c r="P263" s="156"/>
      <c r="Q263" s="374"/>
      <c r="R263" s="156"/>
      <c r="S263" s="155"/>
      <c r="T263" s="154"/>
      <c r="U263" s="154"/>
      <c r="V263" s="154"/>
      <c r="W263" s="161"/>
      <c r="X263" s="154"/>
    </row>
    <row r="264" spans="2:24">
      <c r="B264" s="729"/>
      <c r="C264" s="726"/>
      <c r="D264" s="165">
        <v>8</v>
      </c>
      <c r="E264" s="154"/>
      <c r="F264" s="155"/>
      <c r="G264" s="154"/>
      <c r="H264" s="154"/>
      <c r="I264" s="166" t="e">
        <f t="shared" si="70"/>
        <v>#DIV/0!</v>
      </c>
      <c r="J264" s="154"/>
      <c r="K264" s="166" t="e">
        <f t="shared" si="71"/>
        <v>#DIV/0!</v>
      </c>
      <c r="L264" s="155"/>
      <c r="M264" s="167" t="e">
        <f t="shared" si="72"/>
        <v>#DIV/0!</v>
      </c>
      <c r="N264" s="155"/>
      <c r="O264" s="154"/>
      <c r="P264" s="156"/>
      <c r="Q264" s="374"/>
      <c r="R264" s="156"/>
      <c r="S264" s="155"/>
      <c r="T264" s="154"/>
      <c r="U264" s="154"/>
      <c r="V264" s="154"/>
      <c r="W264" s="161"/>
      <c r="X264" s="154"/>
    </row>
    <row r="265" spans="2:24">
      <c r="B265" s="729"/>
      <c r="C265" s="726"/>
      <c r="D265" s="165">
        <v>9</v>
      </c>
      <c r="E265" s="154"/>
      <c r="F265" s="155"/>
      <c r="G265" s="154"/>
      <c r="H265" s="154"/>
      <c r="I265" s="166" t="e">
        <f t="shared" si="70"/>
        <v>#DIV/0!</v>
      </c>
      <c r="J265" s="154"/>
      <c r="K265" s="166" t="e">
        <f t="shared" si="71"/>
        <v>#DIV/0!</v>
      </c>
      <c r="L265" s="155"/>
      <c r="M265" s="167" t="e">
        <f t="shared" si="72"/>
        <v>#DIV/0!</v>
      </c>
      <c r="N265" s="155"/>
      <c r="O265" s="154"/>
      <c r="P265" s="156"/>
      <c r="Q265" s="374"/>
      <c r="R265" s="156"/>
      <c r="S265" s="155"/>
      <c r="T265" s="154"/>
      <c r="U265" s="154"/>
      <c r="V265" s="154"/>
      <c r="W265" s="161"/>
      <c r="X265" s="154"/>
    </row>
    <row r="266" spans="2:24">
      <c r="B266" s="730"/>
      <c r="C266" s="727"/>
      <c r="D266" s="165">
        <v>10</v>
      </c>
      <c r="E266" s="154"/>
      <c r="F266" s="155"/>
      <c r="G266" s="154"/>
      <c r="H266" s="154"/>
      <c r="I266" s="166" t="e">
        <f t="shared" si="70"/>
        <v>#DIV/0!</v>
      </c>
      <c r="J266" s="154"/>
      <c r="K266" s="166" t="e">
        <f t="shared" si="71"/>
        <v>#DIV/0!</v>
      </c>
      <c r="L266" s="155"/>
      <c r="M266" s="167" t="e">
        <f t="shared" si="72"/>
        <v>#DIV/0!</v>
      </c>
      <c r="N266" s="155"/>
      <c r="O266" s="154"/>
      <c r="P266" s="156"/>
      <c r="Q266" s="374"/>
      <c r="R266" s="156"/>
      <c r="S266" s="155"/>
      <c r="T266" s="154"/>
      <c r="U266" s="154"/>
      <c r="V266" s="154"/>
      <c r="W266" s="161"/>
      <c r="X266" s="154"/>
    </row>
    <row r="267" spans="2:24">
      <c r="B267" s="728">
        <f t="shared" ref="B267" si="77">B257+1</f>
        <v>45927</v>
      </c>
      <c r="C267" s="725" t="str">
        <f t="shared" ref="C267" si="78">CHOOSE(WEEKDAY(B267,2),"一","二","三","四","五","六","日")</f>
        <v>六</v>
      </c>
      <c r="D267" s="165">
        <v>1</v>
      </c>
      <c r="E267" s="154"/>
      <c r="F267" s="155"/>
      <c r="G267" s="154"/>
      <c r="H267" s="154"/>
      <c r="I267" s="166" t="e">
        <f t="shared" si="70"/>
        <v>#DIV/0!</v>
      </c>
      <c r="J267" s="154"/>
      <c r="K267" s="166" t="e">
        <f t="shared" si="71"/>
        <v>#DIV/0!</v>
      </c>
      <c r="L267" s="155"/>
      <c r="M267" s="167" t="e">
        <f t="shared" si="72"/>
        <v>#DIV/0!</v>
      </c>
      <c r="N267" s="155"/>
      <c r="O267" s="154"/>
      <c r="P267" s="156"/>
      <c r="Q267" s="374"/>
      <c r="R267" s="156"/>
      <c r="S267" s="155"/>
      <c r="T267" s="154"/>
      <c r="U267" s="154"/>
      <c r="V267" s="154"/>
      <c r="W267" s="161"/>
      <c r="X267" s="154"/>
    </row>
    <row r="268" spans="2:24">
      <c r="B268" s="729"/>
      <c r="C268" s="726"/>
      <c r="D268" s="165">
        <v>2</v>
      </c>
      <c r="E268" s="154"/>
      <c r="F268" s="155"/>
      <c r="G268" s="154"/>
      <c r="H268" s="154"/>
      <c r="I268" s="166" t="e">
        <f t="shared" si="70"/>
        <v>#DIV/0!</v>
      </c>
      <c r="J268" s="154"/>
      <c r="K268" s="166" t="e">
        <f t="shared" si="71"/>
        <v>#DIV/0!</v>
      </c>
      <c r="L268" s="155"/>
      <c r="M268" s="167" t="e">
        <f t="shared" si="72"/>
        <v>#DIV/0!</v>
      </c>
      <c r="N268" s="155"/>
      <c r="O268" s="154"/>
      <c r="P268" s="156"/>
      <c r="Q268" s="374"/>
      <c r="R268" s="156"/>
      <c r="S268" s="155"/>
      <c r="T268" s="154"/>
      <c r="U268" s="154"/>
      <c r="V268" s="154"/>
      <c r="W268" s="161"/>
      <c r="X268" s="154"/>
    </row>
    <row r="269" spans="2:24">
      <c r="B269" s="729"/>
      <c r="C269" s="726"/>
      <c r="D269" s="165">
        <v>3</v>
      </c>
      <c r="E269" s="154"/>
      <c r="F269" s="155"/>
      <c r="G269" s="154"/>
      <c r="H269" s="154"/>
      <c r="I269" s="166" t="e">
        <f t="shared" si="70"/>
        <v>#DIV/0!</v>
      </c>
      <c r="J269" s="154"/>
      <c r="K269" s="166" t="e">
        <f t="shared" si="71"/>
        <v>#DIV/0!</v>
      </c>
      <c r="L269" s="155"/>
      <c r="M269" s="167" t="e">
        <f t="shared" si="72"/>
        <v>#DIV/0!</v>
      </c>
      <c r="N269" s="155"/>
      <c r="O269" s="154"/>
      <c r="P269" s="156"/>
      <c r="Q269" s="374"/>
      <c r="R269" s="156"/>
      <c r="S269" s="155"/>
      <c r="T269" s="154"/>
      <c r="U269" s="154"/>
      <c r="V269" s="154"/>
      <c r="W269" s="161"/>
      <c r="X269" s="154"/>
    </row>
    <row r="270" spans="2:24">
      <c r="B270" s="729"/>
      <c r="C270" s="726"/>
      <c r="D270" s="165">
        <v>4</v>
      </c>
      <c r="E270" s="154"/>
      <c r="F270" s="155"/>
      <c r="G270" s="154"/>
      <c r="H270" s="154"/>
      <c r="I270" s="166" t="e">
        <f t="shared" si="70"/>
        <v>#DIV/0!</v>
      </c>
      <c r="J270" s="154"/>
      <c r="K270" s="166" t="e">
        <f t="shared" si="71"/>
        <v>#DIV/0!</v>
      </c>
      <c r="L270" s="155"/>
      <c r="M270" s="167" t="e">
        <f t="shared" si="72"/>
        <v>#DIV/0!</v>
      </c>
      <c r="N270" s="155"/>
      <c r="O270" s="154"/>
      <c r="P270" s="156"/>
      <c r="Q270" s="374"/>
      <c r="R270" s="156"/>
      <c r="S270" s="155"/>
      <c r="T270" s="154"/>
      <c r="U270" s="154"/>
      <c r="V270" s="154"/>
      <c r="W270" s="161"/>
      <c r="X270" s="154"/>
    </row>
    <row r="271" spans="2:24">
      <c r="B271" s="729"/>
      <c r="C271" s="726"/>
      <c r="D271" s="165">
        <v>5</v>
      </c>
      <c r="E271" s="154"/>
      <c r="F271" s="155"/>
      <c r="G271" s="154"/>
      <c r="H271" s="154"/>
      <c r="I271" s="166" t="e">
        <f t="shared" si="70"/>
        <v>#DIV/0!</v>
      </c>
      <c r="J271" s="154"/>
      <c r="K271" s="166" t="e">
        <f t="shared" si="71"/>
        <v>#DIV/0!</v>
      </c>
      <c r="L271" s="155"/>
      <c r="M271" s="167" t="e">
        <f t="shared" si="72"/>
        <v>#DIV/0!</v>
      </c>
      <c r="N271" s="155"/>
      <c r="O271" s="154"/>
      <c r="P271" s="156"/>
      <c r="Q271" s="374"/>
      <c r="R271" s="156"/>
      <c r="S271" s="155"/>
      <c r="T271" s="154"/>
      <c r="U271" s="154"/>
      <c r="V271" s="154"/>
      <c r="W271" s="161"/>
      <c r="X271" s="154"/>
    </row>
    <row r="272" spans="2:24">
      <c r="B272" s="729"/>
      <c r="C272" s="726"/>
      <c r="D272" s="165">
        <v>6</v>
      </c>
      <c r="E272" s="154"/>
      <c r="F272" s="155"/>
      <c r="G272" s="154"/>
      <c r="H272" s="154"/>
      <c r="I272" s="166" t="e">
        <f t="shared" si="70"/>
        <v>#DIV/0!</v>
      </c>
      <c r="J272" s="154"/>
      <c r="K272" s="166" t="e">
        <f t="shared" si="71"/>
        <v>#DIV/0!</v>
      </c>
      <c r="L272" s="155"/>
      <c r="M272" s="167" t="e">
        <f t="shared" si="72"/>
        <v>#DIV/0!</v>
      </c>
      <c r="N272" s="155"/>
      <c r="O272" s="154"/>
      <c r="P272" s="156"/>
      <c r="Q272" s="374"/>
      <c r="R272" s="156"/>
      <c r="S272" s="155"/>
      <c r="T272" s="154"/>
      <c r="U272" s="154"/>
      <c r="V272" s="154"/>
      <c r="W272" s="161"/>
      <c r="X272" s="154"/>
    </row>
    <row r="273" spans="2:24">
      <c r="B273" s="729"/>
      <c r="C273" s="726"/>
      <c r="D273" s="165">
        <v>7</v>
      </c>
      <c r="E273" s="154"/>
      <c r="F273" s="155"/>
      <c r="G273" s="154"/>
      <c r="H273" s="154"/>
      <c r="I273" s="166" t="e">
        <f t="shared" si="70"/>
        <v>#DIV/0!</v>
      </c>
      <c r="J273" s="154"/>
      <c r="K273" s="166" t="e">
        <f t="shared" si="71"/>
        <v>#DIV/0!</v>
      </c>
      <c r="L273" s="155"/>
      <c r="M273" s="167" t="e">
        <f t="shared" si="72"/>
        <v>#DIV/0!</v>
      </c>
      <c r="N273" s="155"/>
      <c r="O273" s="154"/>
      <c r="P273" s="156"/>
      <c r="Q273" s="374"/>
      <c r="R273" s="156"/>
      <c r="S273" s="155"/>
      <c r="T273" s="154"/>
      <c r="U273" s="154"/>
      <c r="V273" s="154"/>
      <c r="W273" s="161"/>
      <c r="X273" s="154"/>
    </row>
    <row r="274" spans="2:24">
      <c r="B274" s="729"/>
      <c r="C274" s="726"/>
      <c r="D274" s="165">
        <v>8</v>
      </c>
      <c r="E274" s="154"/>
      <c r="F274" s="155"/>
      <c r="G274" s="154"/>
      <c r="H274" s="154"/>
      <c r="I274" s="166" t="e">
        <f t="shared" si="70"/>
        <v>#DIV/0!</v>
      </c>
      <c r="J274" s="154"/>
      <c r="K274" s="166" t="e">
        <f t="shared" si="71"/>
        <v>#DIV/0!</v>
      </c>
      <c r="L274" s="155"/>
      <c r="M274" s="167" t="e">
        <f t="shared" si="72"/>
        <v>#DIV/0!</v>
      </c>
      <c r="N274" s="155"/>
      <c r="O274" s="154"/>
      <c r="P274" s="156"/>
      <c r="Q274" s="374"/>
      <c r="R274" s="156"/>
      <c r="S274" s="155"/>
      <c r="T274" s="154"/>
      <c r="U274" s="154"/>
      <c r="V274" s="154"/>
      <c r="W274" s="161"/>
      <c r="X274" s="154"/>
    </row>
    <row r="275" spans="2:24">
      <c r="B275" s="729"/>
      <c r="C275" s="726"/>
      <c r="D275" s="165">
        <v>9</v>
      </c>
      <c r="E275" s="154"/>
      <c r="F275" s="155"/>
      <c r="G275" s="154"/>
      <c r="H275" s="154"/>
      <c r="I275" s="166" t="e">
        <f t="shared" si="70"/>
        <v>#DIV/0!</v>
      </c>
      <c r="J275" s="154"/>
      <c r="K275" s="166" t="e">
        <f t="shared" si="71"/>
        <v>#DIV/0!</v>
      </c>
      <c r="L275" s="155"/>
      <c r="M275" s="167" t="e">
        <f t="shared" si="72"/>
        <v>#DIV/0!</v>
      </c>
      <c r="N275" s="155"/>
      <c r="O275" s="154"/>
      <c r="P275" s="156"/>
      <c r="Q275" s="374"/>
      <c r="R275" s="156"/>
      <c r="S275" s="155"/>
      <c r="T275" s="154"/>
      <c r="U275" s="154"/>
      <c r="V275" s="154"/>
      <c r="W275" s="161"/>
      <c r="X275" s="154"/>
    </row>
    <row r="276" spans="2:24">
      <c r="B276" s="730"/>
      <c r="C276" s="727"/>
      <c r="D276" s="165">
        <v>10</v>
      </c>
      <c r="E276" s="154"/>
      <c r="F276" s="155"/>
      <c r="G276" s="154"/>
      <c r="H276" s="154"/>
      <c r="I276" s="166" t="e">
        <f t="shared" si="70"/>
        <v>#DIV/0!</v>
      </c>
      <c r="J276" s="154"/>
      <c r="K276" s="166" t="e">
        <f t="shared" si="71"/>
        <v>#DIV/0!</v>
      </c>
      <c r="L276" s="155"/>
      <c r="M276" s="167" t="e">
        <f t="shared" si="72"/>
        <v>#DIV/0!</v>
      </c>
      <c r="N276" s="155"/>
      <c r="O276" s="154"/>
      <c r="P276" s="156"/>
      <c r="Q276" s="374"/>
      <c r="R276" s="156"/>
      <c r="S276" s="155"/>
      <c r="T276" s="154"/>
      <c r="U276" s="154"/>
      <c r="V276" s="154"/>
      <c r="W276" s="161"/>
      <c r="X276" s="154"/>
    </row>
    <row r="277" spans="2:24">
      <c r="B277" s="728">
        <f t="shared" ref="B277" si="79">B267+1</f>
        <v>45928</v>
      </c>
      <c r="C277" s="725" t="str">
        <f t="shared" ref="C277" si="80">CHOOSE(WEEKDAY(B277,2),"一","二","三","四","五","六","日")</f>
        <v>日</v>
      </c>
      <c r="D277" s="165">
        <v>1</v>
      </c>
      <c r="E277" s="154"/>
      <c r="F277" s="155"/>
      <c r="G277" s="154"/>
      <c r="H277" s="154"/>
      <c r="I277" s="166" t="e">
        <f t="shared" si="70"/>
        <v>#DIV/0!</v>
      </c>
      <c r="J277" s="154"/>
      <c r="K277" s="166" t="e">
        <f t="shared" si="71"/>
        <v>#DIV/0!</v>
      </c>
      <c r="L277" s="155"/>
      <c r="M277" s="167" t="e">
        <f t="shared" si="72"/>
        <v>#DIV/0!</v>
      </c>
      <c r="N277" s="155"/>
      <c r="O277" s="154"/>
      <c r="P277" s="156"/>
      <c r="Q277" s="374"/>
      <c r="R277" s="156"/>
      <c r="S277" s="155"/>
      <c r="T277" s="154"/>
      <c r="U277" s="154"/>
      <c r="V277" s="154"/>
      <c r="W277" s="161"/>
      <c r="X277" s="154"/>
    </row>
    <row r="278" spans="2:24">
      <c r="B278" s="729"/>
      <c r="C278" s="726"/>
      <c r="D278" s="165">
        <v>2</v>
      </c>
      <c r="E278" s="154"/>
      <c r="F278" s="155"/>
      <c r="G278" s="154"/>
      <c r="H278" s="154"/>
      <c r="I278" s="166" t="e">
        <f t="shared" si="70"/>
        <v>#DIV/0!</v>
      </c>
      <c r="J278" s="154"/>
      <c r="K278" s="166" t="e">
        <f t="shared" si="71"/>
        <v>#DIV/0!</v>
      </c>
      <c r="L278" s="155"/>
      <c r="M278" s="167" t="e">
        <f t="shared" si="72"/>
        <v>#DIV/0!</v>
      </c>
      <c r="N278" s="155"/>
      <c r="O278" s="154"/>
      <c r="P278" s="156"/>
      <c r="Q278" s="374"/>
      <c r="R278" s="156"/>
      <c r="S278" s="155"/>
      <c r="T278" s="154"/>
      <c r="U278" s="154"/>
      <c r="V278" s="154"/>
      <c r="W278" s="161"/>
      <c r="X278" s="154"/>
    </row>
    <row r="279" spans="2:24">
      <c r="B279" s="729"/>
      <c r="C279" s="726"/>
      <c r="D279" s="165">
        <v>3</v>
      </c>
      <c r="E279" s="154"/>
      <c r="F279" s="155"/>
      <c r="G279" s="154"/>
      <c r="H279" s="154"/>
      <c r="I279" s="166" t="e">
        <f t="shared" si="70"/>
        <v>#DIV/0!</v>
      </c>
      <c r="J279" s="154"/>
      <c r="K279" s="166" t="e">
        <f t="shared" si="71"/>
        <v>#DIV/0!</v>
      </c>
      <c r="L279" s="155"/>
      <c r="M279" s="167" t="e">
        <f t="shared" si="72"/>
        <v>#DIV/0!</v>
      </c>
      <c r="N279" s="155"/>
      <c r="O279" s="154"/>
      <c r="P279" s="156"/>
      <c r="Q279" s="374"/>
      <c r="R279" s="156"/>
      <c r="S279" s="155"/>
      <c r="T279" s="154"/>
      <c r="U279" s="154"/>
      <c r="V279" s="154"/>
      <c r="W279" s="161"/>
      <c r="X279" s="154"/>
    </row>
    <row r="280" spans="2:24">
      <c r="B280" s="729"/>
      <c r="C280" s="726"/>
      <c r="D280" s="165">
        <v>4</v>
      </c>
      <c r="E280" s="154"/>
      <c r="F280" s="155"/>
      <c r="G280" s="154"/>
      <c r="H280" s="154"/>
      <c r="I280" s="166" t="e">
        <f t="shared" si="70"/>
        <v>#DIV/0!</v>
      </c>
      <c r="J280" s="154"/>
      <c r="K280" s="166" t="e">
        <f t="shared" si="71"/>
        <v>#DIV/0!</v>
      </c>
      <c r="L280" s="155"/>
      <c r="M280" s="167" t="e">
        <f t="shared" si="72"/>
        <v>#DIV/0!</v>
      </c>
      <c r="N280" s="155"/>
      <c r="O280" s="154"/>
      <c r="P280" s="156"/>
      <c r="Q280" s="374"/>
      <c r="R280" s="156"/>
      <c r="S280" s="155"/>
      <c r="T280" s="154"/>
      <c r="U280" s="154"/>
      <c r="V280" s="154"/>
      <c r="W280" s="161"/>
      <c r="X280" s="154"/>
    </row>
    <row r="281" spans="2:24">
      <c r="B281" s="729"/>
      <c r="C281" s="726"/>
      <c r="D281" s="165">
        <v>5</v>
      </c>
      <c r="E281" s="154"/>
      <c r="F281" s="155"/>
      <c r="G281" s="154"/>
      <c r="H281" s="154"/>
      <c r="I281" s="166" t="e">
        <f t="shared" si="70"/>
        <v>#DIV/0!</v>
      </c>
      <c r="J281" s="154"/>
      <c r="K281" s="166" t="e">
        <f t="shared" si="71"/>
        <v>#DIV/0!</v>
      </c>
      <c r="L281" s="155"/>
      <c r="M281" s="167" t="e">
        <f t="shared" si="72"/>
        <v>#DIV/0!</v>
      </c>
      <c r="N281" s="155"/>
      <c r="O281" s="154"/>
      <c r="P281" s="156"/>
      <c r="Q281" s="374"/>
      <c r="R281" s="156"/>
      <c r="S281" s="155"/>
      <c r="T281" s="154"/>
      <c r="U281" s="154"/>
      <c r="V281" s="154"/>
      <c r="W281" s="161"/>
      <c r="X281" s="154"/>
    </row>
    <row r="282" spans="2:24">
      <c r="B282" s="729"/>
      <c r="C282" s="726"/>
      <c r="D282" s="165">
        <v>6</v>
      </c>
      <c r="E282" s="154"/>
      <c r="F282" s="155"/>
      <c r="G282" s="154"/>
      <c r="H282" s="154"/>
      <c r="I282" s="166" t="e">
        <f t="shared" si="70"/>
        <v>#DIV/0!</v>
      </c>
      <c r="J282" s="154"/>
      <c r="K282" s="166" t="e">
        <f t="shared" si="71"/>
        <v>#DIV/0!</v>
      </c>
      <c r="L282" s="155"/>
      <c r="M282" s="167" t="e">
        <f t="shared" si="72"/>
        <v>#DIV/0!</v>
      </c>
      <c r="N282" s="155"/>
      <c r="O282" s="154"/>
      <c r="P282" s="156"/>
      <c r="Q282" s="374"/>
      <c r="R282" s="156"/>
      <c r="S282" s="155"/>
      <c r="T282" s="154"/>
      <c r="U282" s="154"/>
      <c r="V282" s="154"/>
      <c r="W282" s="161"/>
      <c r="X282" s="154"/>
    </row>
    <row r="283" spans="2:24">
      <c r="B283" s="729"/>
      <c r="C283" s="726"/>
      <c r="D283" s="165">
        <v>7</v>
      </c>
      <c r="E283" s="154"/>
      <c r="F283" s="155"/>
      <c r="G283" s="154"/>
      <c r="H283" s="154"/>
      <c r="I283" s="166" t="e">
        <f t="shared" si="70"/>
        <v>#DIV/0!</v>
      </c>
      <c r="J283" s="154"/>
      <c r="K283" s="166" t="e">
        <f t="shared" si="71"/>
        <v>#DIV/0!</v>
      </c>
      <c r="L283" s="155"/>
      <c r="M283" s="167" t="e">
        <f t="shared" si="72"/>
        <v>#DIV/0!</v>
      </c>
      <c r="N283" s="155"/>
      <c r="O283" s="154"/>
      <c r="P283" s="156"/>
      <c r="Q283" s="374"/>
      <c r="R283" s="156"/>
      <c r="S283" s="155"/>
      <c r="T283" s="154"/>
      <c r="U283" s="154"/>
      <c r="V283" s="154"/>
      <c r="W283" s="161"/>
      <c r="X283" s="154"/>
    </row>
    <row r="284" spans="2:24">
      <c r="B284" s="729"/>
      <c r="C284" s="726"/>
      <c r="D284" s="165">
        <v>8</v>
      </c>
      <c r="E284" s="154"/>
      <c r="F284" s="155"/>
      <c r="G284" s="154"/>
      <c r="H284" s="154"/>
      <c r="I284" s="166" t="e">
        <f t="shared" si="70"/>
        <v>#DIV/0!</v>
      </c>
      <c r="J284" s="154"/>
      <c r="K284" s="166" t="e">
        <f t="shared" si="71"/>
        <v>#DIV/0!</v>
      </c>
      <c r="L284" s="155"/>
      <c r="M284" s="167" t="e">
        <f t="shared" si="72"/>
        <v>#DIV/0!</v>
      </c>
      <c r="N284" s="155"/>
      <c r="O284" s="154"/>
      <c r="P284" s="156"/>
      <c r="Q284" s="374"/>
      <c r="R284" s="156"/>
      <c r="S284" s="155"/>
      <c r="T284" s="154"/>
      <c r="U284" s="154"/>
      <c r="V284" s="154"/>
      <c r="W284" s="161"/>
      <c r="X284" s="154"/>
    </row>
    <row r="285" spans="2:24">
      <c r="B285" s="729"/>
      <c r="C285" s="726"/>
      <c r="D285" s="165">
        <v>9</v>
      </c>
      <c r="E285" s="154"/>
      <c r="F285" s="155"/>
      <c r="G285" s="154"/>
      <c r="H285" s="154"/>
      <c r="I285" s="166" t="e">
        <f t="shared" si="70"/>
        <v>#DIV/0!</v>
      </c>
      <c r="J285" s="154"/>
      <c r="K285" s="166" t="e">
        <f t="shared" si="71"/>
        <v>#DIV/0!</v>
      </c>
      <c r="L285" s="155"/>
      <c r="M285" s="167" t="e">
        <f t="shared" si="72"/>
        <v>#DIV/0!</v>
      </c>
      <c r="N285" s="155"/>
      <c r="O285" s="154"/>
      <c r="P285" s="156"/>
      <c r="Q285" s="374"/>
      <c r="R285" s="156"/>
      <c r="S285" s="155"/>
      <c r="T285" s="154"/>
      <c r="U285" s="154"/>
      <c r="V285" s="154"/>
      <c r="W285" s="161"/>
      <c r="X285" s="154"/>
    </row>
    <row r="286" spans="2:24">
      <c r="B286" s="730"/>
      <c r="C286" s="727"/>
      <c r="D286" s="165">
        <v>10</v>
      </c>
      <c r="E286" s="154"/>
      <c r="F286" s="155"/>
      <c r="G286" s="154"/>
      <c r="H286" s="154"/>
      <c r="I286" s="166" t="e">
        <f t="shared" si="70"/>
        <v>#DIV/0!</v>
      </c>
      <c r="J286" s="154"/>
      <c r="K286" s="166" t="e">
        <f t="shared" si="71"/>
        <v>#DIV/0!</v>
      </c>
      <c r="L286" s="155"/>
      <c r="M286" s="167" t="e">
        <f t="shared" si="72"/>
        <v>#DIV/0!</v>
      </c>
      <c r="N286" s="155"/>
      <c r="O286" s="154"/>
      <c r="P286" s="156"/>
      <c r="Q286" s="374"/>
      <c r="R286" s="156"/>
      <c r="S286" s="155"/>
      <c r="T286" s="154"/>
      <c r="U286" s="154"/>
      <c r="V286" s="154"/>
      <c r="W286" s="161"/>
      <c r="X286" s="154"/>
    </row>
    <row r="287" spans="2:24">
      <c r="B287" s="728">
        <f t="shared" ref="B287" si="81">B277+1</f>
        <v>45929</v>
      </c>
      <c r="C287" s="725" t="str">
        <f t="shared" ref="C287" si="82">CHOOSE(WEEKDAY(B287,2),"一","二","三","四","五","六","日")</f>
        <v>一</v>
      </c>
      <c r="D287" s="165">
        <v>1</v>
      </c>
      <c r="E287" s="154"/>
      <c r="F287" s="155"/>
      <c r="G287" s="154"/>
      <c r="H287" s="154"/>
      <c r="I287" s="166" t="e">
        <f t="shared" si="70"/>
        <v>#DIV/0!</v>
      </c>
      <c r="J287" s="154"/>
      <c r="K287" s="166" t="e">
        <f t="shared" si="71"/>
        <v>#DIV/0!</v>
      </c>
      <c r="L287" s="155"/>
      <c r="M287" s="167" t="e">
        <f t="shared" si="72"/>
        <v>#DIV/0!</v>
      </c>
      <c r="N287" s="155"/>
      <c r="O287" s="154"/>
      <c r="P287" s="156"/>
      <c r="Q287" s="374"/>
      <c r="R287" s="156"/>
      <c r="S287" s="155"/>
      <c r="T287" s="154"/>
      <c r="U287" s="154"/>
      <c r="V287" s="154"/>
      <c r="W287" s="161"/>
      <c r="X287" s="154"/>
    </row>
    <row r="288" spans="2:24">
      <c r="B288" s="729"/>
      <c r="C288" s="726"/>
      <c r="D288" s="165">
        <v>2</v>
      </c>
      <c r="E288" s="154"/>
      <c r="F288" s="155"/>
      <c r="G288" s="154"/>
      <c r="H288" s="154"/>
      <c r="I288" s="166" t="e">
        <f t="shared" si="70"/>
        <v>#DIV/0!</v>
      </c>
      <c r="J288" s="154"/>
      <c r="K288" s="166" t="e">
        <f t="shared" si="71"/>
        <v>#DIV/0!</v>
      </c>
      <c r="L288" s="155"/>
      <c r="M288" s="167" t="e">
        <f t="shared" si="72"/>
        <v>#DIV/0!</v>
      </c>
      <c r="N288" s="155"/>
      <c r="O288" s="154"/>
      <c r="P288" s="156"/>
      <c r="Q288" s="374"/>
      <c r="R288" s="156"/>
      <c r="S288" s="155"/>
      <c r="T288" s="154"/>
      <c r="U288" s="154"/>
      <c r="V288" s="154"/>
      <c r="W288" s="161"/>
      <c r="X288" s="154"/>
    </row>
    <row r="289" spans="2:24">
      <c r="B289" s="729"/>
      <c r="C289" s="726"/>
      <c r="D289" s="165">
        <v>3</v>
      </c>
      <c r="E289" s="154"/>
      <c r="F289" s="155"/>
      <c r="G289" s="154"/>
      <c r="H289" s="154"/>
      <c r="I289" s="166" t="e">
        <f t="shared" si="70"/>
        <v>#DIV/0!</v>
      </c>
      <c r="J289" s="154"/>
      <c r="K289" s="166" t="e">
        <f t="shared" si="71"/>
        <v>#DIV/0!</v>
      </c>
      <c r="L289" s="155"/>
      <c r="M289" s="167" t="e">
        <f t="shared" si="72"/>
        <v>#DIV/0!</v>
      </c>
      <c r="N289" s="155"/>
      <c r="O289" s="154"/>
      <c r="P289" s="156"/>
      <c r="Q289" s="374"/>
      <c r="R289" s="156"/>
      <c r="S289" s="155"/>
      <c r="T289" s="154"/>
      <c r="U289" s="154"/>
      <c r="V289" s="154"/>
      <c r="W289" s="161"/>
      <c r="X289" s="154"/>
    </row>
    <row r="290" spans="2:24">
      <c r="B290" s="729"/>
      <c r="C290" s="726"/>
      <c r="D290" s="165">
        <v>4</v>
      </c>
      <c r="E290" s="154"/>
      <c r="F290" s="155"/>
      <c r="G290" s="154"/>
      <c r="H290" s="154"/>
      <c r="I290" s="166" t="e">
        <f t="shared" si="70"/>
        <v>#DIV/0!</v>
      </c>
      <c r="J290" s="154"/>
      <c r="K290" s="166" t="e">
        <f t="shared" si="71"/>
        <v>#DIV/0!</v>
      </c>
      <c r="L290" s="155"/>
      <c r="M290" s="167" t="e">
        <f t="shared" si="72"/>
        <v>#DIV/0!</v>
      </c>
      <c r="N290" s="155"/>
      <c r="O290" s="154"/>
      <c r="P290" s="156"/>
      <c r="Q290" s="374"/>
      <c r="R290" s="156"/>
      <c r="S290" s="155"/>
      <c r="T290" s="154"/>
      <c r="U290" s="154"/>
      <c r="V290" s="154"/>
      <c r="W290" s="161"/>
      <c r="X290" s="154"/>
    </row>
    <row r="291" spans="2:24">
      <c r="B291" s="729"/>
      <c r="C291" s="726"/>
      <c r="D291" s="165">
        <v>5</v>
      </c>
      <c r="E291" s="154"/>
      <c r="F291" s="155"/>
      <c r="G291" s="154"/>
      <c r="H291" s="154"/>
      <c r="I291" s="166" t="e">
        <f t="shared" si="70"/>
        <v>#DIV/0!</v>
      </c>
      <c r="J291" s="154"/>
      <c r="K291" s="166" t="e">
        <f t="shared" si="71"/>
        <v>#DIV/0!</v>
      </c>
      <c r="L291" s="155"/>
      <c r="M291" s="167" t="e">
        <f t="shared" si="72"/>
        <v>#DIV/0!</v>
      </c>
      <c r="N291" s="155"/>
      <c r="O291" s="154"/>
      <c r="P291" s="156"/>
      <c r="Q291" s="374"/>
      <c r="R291" s="156"/>
      <c r="S291" s="155"/>
      <c r="T291" s="154"/>
      <c r="U291" s="154"/>
      <c r="V291" s="154"/>
      <c r="W291" s="161"/>
      <c r="X291" s="154"/>
    </row>
    <row r="292" spans="2:24">
      <c r="B292" s="729"/>
      <c r="C292" s="726"/>
      <c r="D292" s="165">
        <v>6</v>
      </c>
      <c r="E292" s="154"/>
      <c r="F292" s="155"/>
      <c r="G292" s="154"/>
      <c r="H292" s="154"/>
      <c r="I292" s="166" t="e">
        <f t="shared" si="70"/>
        <v>#DIV/0!</v>
      </c>
      <c r="J292" s="154"/>
      <c r="K292" s="166" t="e">
        <f t="shared" si="71"/>
        <v>#DIV/0!</v>
      </c>
      <c r="L292" s="155"/>
      <c r="M292" s="167" t="e">
        <f t="shared" si="72"/>
        <v>#DIV/0!</v>
      </c>
      <c r="N292" s="155"/>
      <c r="O292" s="154"/>
      <c r="P292" s="156"/>
      <c r="Q292" s="374"/>
      <c r="R292" s="156"/>
      <c r="S292" s="155"/>
      <c r="T292" s="154"/>
      <c r="U292" s="154"/>
      <c r="V292" s="154"/>
      <c r="W292" s="161"/>
      <c r="X292" s="154"/>
    </row>
    <row r="293" spans="2:24">
      <c r="B293" s="729"/>
      <c r="C293" s="726"/>
      <c r="D293" s="165">
        <v>7</v>
      </c>
      <c r="E293" s="154"/>
      <c r="F293" s="155"/>
      <c r="G293" s="154"/>
      <c r="H293" s="154"/>
      <c r="I293" s="166" t="e">
        <f t="shared" si="70"/>
        <v>#DIV/0!</v>
      </c>
      <c r="J293" s="154"/>
      <c r="K293" s="166" t="e">
        <f t="shared" si="71"/>
        <v>#DIV/0!</v>
      </c>
      <c r="L293" s="155"/>
      <c r="M293" s="167" t="e">
        <f t="shared" si="72"/>
        <v>#DIV/0!</v>
      </c>
      <c r="N293" s="155"/>
      <c r="O293" s="154"/>
      <c r="P293" s="156"/>
      <c r="Q293" s="374"/>
      <c r="R293" s="156"/>
      <c r="S293" s="155"/>
      <c r="T293" s="154"/>
      <c r="U293" s="154"/>
      <c r="V293" s="154"/>
      <c r="W293" s="161"/>
      <c r="X293" s="154"/>
    </row>
    <row r="294" spans="2:24">
      <c r="B294" s="729"/>
      <c r="C294" s="726"/>
      <c r="D294" s="165">
        <v>8</v>
      </c>
      <c r="E294" s="154"/>
      <c r="F294" s="155"/>
      <c r="G294" s="154"/>
      <c r="H294" s="154"/>
      <c r="I294" s="166" t="e">
        <f t="shared" si="70"/>
        <v>#DIV/0!</v>
      </c>
      <c r="J294" s="154"/>
      <c r="K294" s="166" t="e">
        <f t="shared" si="71"/>
        <v>#DIV/0!</v>
      </c>
      <c r="L294" s="155"/>
      <c r="M294" s="167" t="e">
        <f t="shared" si="72"/>
        <v>#DIV/0!</v>
      </c>
      <c r="N294" s="155"/>
      <c r="O294" s="154"/>
      <c r="P294" s="156"/>
      <c r="Q294" s="374"/>
      <c r="R294" s="156"/>
      <c r="S294" s="155"/>
      <c r="T294" s="154"/>
      <c r="U294" s="154"/>
      <c r="V294" s="154"/>
      <c r="W294" s="161"/>
      <c r="X294" s="154"/>
    </row>
    <row r="295" spans="2:24">
      <c r="B295" s="729"/>
      <c r="C295" s="726"/>
      <c r="D295" s="165">
        <v>9</v>
      </c>
      <c r="E295" s="154"/>
      <c r="F295" s="155"/>
      <c r="G295" s="154"/>
      <c r="H295" s="154"/>
      <c r="I295" s="166" t="e">
        <f t="shared" si="70"/>
        <v>#DIV/0!</v>
      </c>
      <c r="J295" s="154"/>
      <c r="K295" s="166" t="e">
        <f t="shared" si="71"/>
        <v>#DIV/0!</v>
      </c>
      <c r="L295" s="155"/>
      <c r="M295" s="167" t="e">
        <f t="shared" si="72"/>
        <v>#DIV/0!</v>
      </c>
      <c r="N295" s="155"/>
      <c r="O295" s="154"/>
      <c r="P295" s="156"/>
      <c r="Q295" s="374"/>
      <c r="R295" s="156"/>
      <c r="S295" s="155"/>
      <c r="T295" s="154"/>
      <c r="U295" s="154"/>
      <c r="V295" s="154"/>
      <c r="W295" s="161"/>
      <c r="X295" s="154"/>
    </row>
    <row r="296" spans="2:24">
      <c r="B296" s="730"/>
      <c r="C296" s="727"/>
      <c r="D296" s="165">
        <v>10</v>
      </c>
      <c r="E296" s="154"/>
      <c r="F296" s="155"/>
      <c r="G296" s="154"/>
      <c r="H296" s="154"/>
      <c r="I296" s="166" t="e">
        <f t="shared" si="70"/>
        <v>#DIV/0!</v>
      </c>
      <c r="J296" s="154"/>
      <c r="K296" s="166" t="e">
        <f t="shared" si="71"/>
        <v>#DIV/0!</v>
      </c>
      <c r="L296" s="155"/>
      <c r="M296" s="167" t="e">
        <f t="shared" si="72"/>
        <v>#DIV/0!</v>
      </c>
      <c r="N296" s="155"/>
      <c r="O296" s="154"/>
      <c r="P296" s="156"/>
      <c r="Q296" s="374"/>
      <c r="R296" s="156"/>
      <c r="S296" s="155"/>
      <c r="T296" s="154"/>
      <c r="U296" s="154"/>
      <c r="V296" s="154"/>
      <c r="W296" s="161"/>
      <c r="X296" s="154"/>
    </row>
    <row r="297" spans="2:24">
      <c r="B297" s="728">
        <f t="shared" ref="B297" si="83">B287+1</f>
        <v>45930</v>
      </c>
      <c r="C297" s="725" t="str">
        <f t="shared" ref="C297" si="84">CHOOSE(WEEKDAY(B297,2),"一","二","三","四","五","六","日")</f>
        <v>二</v>
      </c>
      <c r="D297" s="165">
        <v>1</v>
      </c>
      <c r="E297" s="154"/>
      <c r="F297" s="155"/>
      <c r="G297" s="154"/>
      <c r="H297" s="154"/>
      <c r="I297" s="166" t="e">
        <f t="shared" si="70"/>
        <v>#DIV/0!</v>
      </c>
      <c r="J297" s="154"/>
      <c r="K297" s="166" t="e">
        <f t="shared" si="71"/>
        <v>#DIV/0!</v>
      </c>
      <c r="L297" s="155"/>
      <c r="M297" s="167" t="e">
        <f t="shared" si="72"/>
        <v>#DIV/0!</v>
      </c>
      <c r="N297" s="155"/>
      <c r="O297" s="154"/>
      <c r="P297" s="156"/>
      <c r="Q297" s="374"/>
      <c r="R297" s="156"/>
      <c r="S297" s="155"/>
      <c r="T297" s="154"/>
      <c r="U297" s="154"/>
      <c r="V297" s="154"/>
      <c r="W297" s="161"/>
      <c r="X297" s="154"/>
    </row>
    <row r="298" spans="2:24">
      <c r="B298" s="729"/>
      <c r="C298" s="726"/>
      <c r="D298" s="165">
        <v>2</v>
      </c>
      <c r="E298" s="154"/>
      <c r="F298" s="155"/>
      <c r="G298" s="154"/>
      <c r="H298" s="154"/>
      <c r="I298" s="166" t="e">
        <f t="shared" si="70"/>
        <v>#DIV/0!</v>
      </c>
      <c r="J298" s="154"/>
      <c r="K298" s="166" t="e">
        <f t="shared" si="71"/>
        <v>#DIV/0!</v>
      </c>
      <c r="L298" s="155"/>
      <c r="M298" s="167" t="e">
        <f t="shared" si="72"/>
        <v>#DIV/0!</v>
      </c>
      <c r="N298" s="155"/>
      <c r="O298" s="154"/>
      <c r="P298" s="156"/>
      <c r="Q298" s="374"/>
      <c r="R298" s="156"/>
      <c r="S298" s="155"/>
      <c r="T298" s="154"/>
      <c r="U298" s="154"/>
      <c r="V298" s="154"/>
      <c r="W298" s="161"/>
      <c r="X298" s="154"/>
    </row>
    <row r="299" spans="2:24">
      <c r="B299" s="729"/>
      <c r="C299" s="726"/>
      <c r="D299" s="165">
        <v>3</v>
      </c>
      <c r="E299" s="154"/>
      <c r="F299" s="155"/>
      <c r="G299" s="154"/>
      <c r="H299" s="154"/>
      <c r="I299" s="166" t="e">
        <f t="shared" si="70"/>
        <v>#DIV/0!</v>
      </c>
      <c r="J299" s="154"/>
      <c r="K299" s="166" t="e">
        <f t="shared" si="71"/>
        <v>#DIV/0!</v>
      </c>
      <c r="L299" s="155"/>
      <c r="M299" s="167" t="e">
        <f t="shared" si="72"/>
        <v>#DIV/0!</v>
      </c>
      <c r="N299" s="155"/>
      <c r="O299" s="154"/>
      <c r="P299" s="156"/>
      <c r="Q299" s="374"/>
      <c r="R299" s="156"/>
      <c r="S299" s="155"/>
      <c r="T299" s="154"/>
      <c r="U299" s="154"/>
      <c r="V299" s="154"/>
      <c r="W299" s="161"/>
      <c r="X299" s="154"/>
    </row>
    <row r="300" spans="2:24">
      <c r="B300" s="729"/>
      <c r="C300" s="726"/>
      <c r="D300" s="165">
        <v>4</v>
      </c>
      <c r="E300" s="154"/>
      <c r="F300" s="155"/>
      <c r="G300" s="154"/>
      <c r="H300" s="154"/>
      <c r="I300" s="166" t="e">
        <f t="shared" si="70"/>
        <v>#DIV/0!</v>
      </c>
      <c r="J300" s="154"/>
      <c r="K300" s="166" t="e">
        <f t="shared" si="71"/>
        <v>#DIV/0!</v>
      </c>
      <c r="L300" s="155"/>
      <c r="M300" s="167" t="e">
        <f t="shared" si="72"/>
        <v>#DIV/0!</v>
      </c>
      <c r="N300" s="155"/>
      <c r="O300" s="154"/>
      <c r="P300" s="156"/>
      <c r="Q300" s="374"/>
      <c r="R300" s="156"/>
      <c r="S300" s="155"/>
      <c r="T300" s="154"/>
      <c r="U300" s="154"/>
      <c r="V300" s="154"/>
      <c r="W300" s="161"/>
      <c r="X300" s="154"/>
    </row>
    <row r="301" spans="2:24">
      <c r="B301" s="729"/>
      <c r="C301" s="726"/>
      <c r="D301" s="165">
        <v>5</v>
      </c>
      <c r="E301" s="154"/>
      <c r="F301" s="155"/>
      <c r="G301" s="154"/>
      <c r="H301" s="154"/>
      <c r="I301" s="166" t="e">
        <f t="shared" si="70"/>
        <v>#DIV/0!</v>
      </c>
      <c r="J301" s="154"/>
      <c r="K301" s="166" t="e">
        <f t="shared" si="71"/>
        <v>#DIV/0!</v>
      </c>
      <c r="L301" s="155"/>
      <c r="M301" s="167" t="e">
        <f t="shared" si="72"/>
        <v>#DIV/0!</v>
      </c>
      <c r="N301" s="155"/>
      <c r="O301" s="154"/>
      <c r="P301" s="156"/>
      <c r="Q301" s="374"/>
      <c r="R301" s="156"/>
      <c r="S301" s="155"/>
      <c r="T301" s="154"/>
      <c r="U301" s="154"/>
      <c r="V301" s="154"/>
      <c r="W301" s="161"/>
      <c r="X301" s="154"/>
    </row>
    <row r="302" spans="2:24">
      <c r="B302" s="729"/>
      <c r="C302" s="726"/>
      <c r="D302" s="165">
        <v>6</v>
      </c>
      <c r="E302" s="154"/>
      <c r="F302" s="155"/>
      <c r="G302" s="154"/>
      <c r="H302" s="154"/>
      <c r="I302" s="166" t="e">
        <f t="shared" si="70"/>
        <v>#DIV/0!</v>
      </c>
      <c r="J302" s="154"/>
      <c r="K302" s="166" t="e">
        <f t="shared" si="71"/>
        <v>#DIV/0!</v>
      </c>
      <c r="L302" s="155"/>
      <c r="M302" s="167" t="e">
        <f t="shared" si="72"/>
        <v>#DIV/0!</v>
      </c>
      <c r="N302" s="155"/>
      <c r="O302" s="154"/>
      <c r="P302" s="156"/>
      <c r="Q302" s="374"/>
      <c r="R302" s="156"/>
      <c r="S302" s="155"/>
      <c r="T302" s="154"/>
      <c r="U302" s="154"/>
      <c r="V302" s="154"/>
      <c r="W302" s="161"/>
      <c r="X302" s="154"/>
    </row>
    <row r="303" spans="2:24">
      <c r="B303" s="729"/>
      <c r="C303" s="726"/>
      <c r="D303" s="165">
        <v>7</v>
      </c>
      <c r="E303" s="154"/>
      <c r="F303" s="155"/>
      <c r="G303" s="154"/>
      <c r="H303" s="154"/>
      <c r="I303" s="166" t="e">
        <f t="shared" si="70"/>
        <v>#DIV/0!</v>
      </c>
      <c r="J303" s="154"/>
      <c r="K303" s="166" t="e">
        <f t="shared" si="71"/>
        <v>#DIV/0!</v>
      </c>
      <c r="L303" s="155"/>
      <c r="M303" s="167" t="e">
        <f t="shared" si="72"/>
        <v>#DIV/0!</v>
      </c>
      <c r="N303" s="155"/>
      <c r="O303" s="154"/>
      <c r="P303" s="156"/>
      <c r="Q303" s="374"/>
      <c r="R303" s="156"/>
      <c r="S303" s="155"/>
      <c r="T303" s="154"/>
      <c r="U303" s="154"/>
      <c r="V303" s="154"/>
      <c r="W303" s="161"/>
      <c r="X303" s="154"/>
    </row>
    <row r="304" spans="2:24">
      <c r="B304" s="729"/>
      <c r="C304" s="726"/>
      <c r="D304" s="165">
        <v>8</v>
      </c>
      <c r="E304" s="154"/>
      <c r="F304" s="155"/>
      <c r="G304" s="154"/>
      <c r="H304" s="154"/>
      <c r="I304" s="166" t="e">
        <f t="shared" si="70"/>
        <v>#DIV/0!</v>
      </c>
      <c r="J304" s="154"/>
      <c r="K304" s="166" t="e">
        <f t="shared" si="71"/>
        <v>#DIV/0!</v>
      </c>
      <c r="L304" s="155"/>
      <c r="M304" s="167" t="e">
        <f t="shared" si="72"/>
        <v>#DIV/0!</v>
      </c>
      <c r="N304" s="155"/>
      <c r="O304" s="154"/>
      <c r="P304" s="156"/>
      <c r="Q304" s="374"/>
      <c r="R304" s="156"/>
      <c r="S304" s="155"/>
      <c r="T304" s="154"/>
      <c r="U304" s="154"/>
      <c r="V304" s="154"/>
      <c r="W304" s="161"/>
      <c r="X304" s="154"/>
    </row>
    <row r="305" spans="2:24">
      <c r="B305" s="729"/>
      <c r="C305" s="726"/>
      <c r="D305" s="165">
        <v>9</v>
      </c>
      <c r="E305" s="154"/>
      <c r="F305" s="155"/>
      <c r="G305" s="154"/>
      <c r="H305" s="154"/>
      <c r="I305" s="166" t="e">
        <f t="shared" si="70"/>
        <v>#DIV/0!</v>
      </c>
      <c r="J305" s="154"/>
      <c r="K305" s="166" t="e">
        <f t="shared" si="71"/>
        <v>#DIV/0!</v>
      </c>
      <c r="L305" s="155"/>
      <c r="M305" s="167" t="e">
        <f t="shared" si="72"/>
        <v>#DIV/0!</v>
      </c>
      <c r="N305" s="155"/>
      <c r="O305" s="154"/>
      <c r="P305" s="156"/>
      <c r="Q305" s="374"/>
      <c r="R305" s="156"/>
      <c r="S305" s="155"/>
      <c r="T305" s="154"/>
      <c r="U305" s="154"/>
      <c r="V305" s="154"/>
      <c r="W305" s="161"/>
      <c r="X305" s="154"/>
    </row>
    <row r="306" spans="2:24">
      <c r="B306" s="730"/>
      <c r="C306" s="727"/>
      <c r="D306" s="165">
        <v>10</v>
      </c>
      <c r="E306" s="154"/>
      <c r="F306" s="155"/>
      <c r="G306" s="154"/>
      <c r="H306" s="154"/>
      <c r="I306" s="166" t="e">
        <f t="shared" si="70"/>
        <v>#DIV/0!</v>
      </c>
      <c r="J306" s="154"/>
      <c r="K306" s="166" t="e">
        <f t="shared" si="71"/>
        <v>#DIV/0!</v>
      </c>
      <c r="L306" s="155"/>
      <c r="M306" s="167" t="e">
        <f t="shared" si="72"/>
        <v>#DIV/0!</v>
      </c>
      <c r="N306" s="155"/>
      <c r="O306" s="154"/>
      <c r="P306" s="156"/>
      <c r="Q306" s="374"/>
      <c r="R306" s="156"/>
      <c r="S306" s="155"/>
      <c r="T306" s="154"/>
      <c r="U306" s="154"/>
      <c r="V306" s="154"/>
      <c r="W306" s="161"/>
      <c r="X306" s="154"/>
    </row>
  </sheetData>
  <mergeCells count="79">
    <mergeCell ref="Q5:S5"/>
    <mergeCell ref="B47:B56"/>
    <mergeCell ref="B7:B16"/>
    <mergeCell ref="C7:C16"/>
    <mergeCell ref="D4:D6"/>
    <mergeCell ref="E4:F4"/>
    <mergeCell ref="C47:C56"/>
    <mergeCell ref="B17:B26"/>
    <mergeCell ref="C17:C26"/>
    <mergeCell ref="B27:B36"/>
    <mergeCell ref="C27:C36"/>
    <mergeCell ref="B37:B46"/>
    <mergeCell ref="C37:C46"/>
    <mergeCell ref="G5:N5"/>
    <mergeCell ref="O5:P5"/>
    <mergeCell ref="B57:B66"/>
    <mergeCell ref="C57:C6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B137:B146"/>
    <mergeCell ref="B147:B156"/>
    <mergeCell ref="B157:B166"/>
    <mergeCell ref="B167:B176"/>
    <mergeCell ref="B177:B186"/>
    <mergeCell ref="B187:B196"/>
    <mergeCell ref="B197:B206"/>
    <mergeCell ref="B207:B216"/>
    <mergeCell ref="B217:B226"/>
    <mergeCell ref="B227:B236"/>
    <mergeCell ref="B237:B246"/>
    <mergeCell ref="B247:B256"/>
    <mergeCell ref="B257:B266"/>
    <mergeCell ref="B267:B276"/>
    <mergeCell ref="B277:B286"/>
    <mergeCell ref="B287:B296"/>
    <mergeCell ref="B297:B306"/>
    <mergeCell ref="C117:C126"/>
    <mergeCell ref="C127:C136"/>
    <mergeCell ref="C137:C146"/>
    <mergeCell ref="C147:C156"/>
    <mergeCell ref="C157:C166"/>
    <mergeCell ref="C167:C176"/>
    <mergeCell ref="C177:C186"/>
    <mergeCell ref="C187:C196"/>
    <mergeCell ref="C197:C206"/>
    <mergeCell ref="C207:C216"/>
    <mergeCell ref="C217:C226"/>
    <mergeCell ref="C227:C236"/>
    <mergeCell ref="C237:C246"/>
    <mergeCell ref="C247:C256"/>
    <mergeCell ref="C257:C266"/>
    <mergeCell ref="C267:C276"/>
    <mergeCell ref="C277:C286"/>
    <mergeCell ref="C287:C296"/>
    <mergeCell ref="C297:C306"/>
  </mergeCells>
  <phoneticPr fontId="10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下拉式選單!$B$3:$B$10</xm:f>
          </x14:formula1>
          <xm:sqref>U174:U179 U183 U147:U151 U158:U169 U139:U145 U171 U185:U306 U153:U156 U17:U137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J306"/>
  <sheetViews>
    <sheetView zoomScale="70" zoomScaleNormal="70" workbookViewId="0">
      <pane xSplit="4" ySplit="6" topLeftCell="E7" activePane="bottomRight" state="frozen"/>
      <selection pane="bottomRight" activeCell="X147" sqref="X147:X156"/>
      <selection pane="bottomLeft" activeCell="K94" sqref="K94:L94"/>
      <selection pane="topRight" activeCell="K94" sqref="K94:L94"/>
    </sheetView>
  </sheetViews>
  <sheetFormatPr defaultColWidth="8.85546875" defaultRowHeight="16.5"/>
  <cols>
    <col min="1" max="1" width="8.85546875" style="152"/>
    <col min="2" max="2" width="12.42578125" style="152" customWidth="1"/>
    <col min="3" max="3" width="8.85546875" style="152"/>
    <col min="4" max="4" width="6.85546875" style="152" customWidth="1"/>
    <col min="5" max="5" width="27" style="152" customWidth="1"/>
    <col min="6" max="6" width="22.5703125" style="152" customWidth="1"/>
    <col min="7" max="7" width="14.140625" style="152" customWidth="1"/>
    <col min="8" max="8" width="14" style="152" customWidth="1"/>
    <col min="9" max="9" width="16.85546875" style="152" customWidth="1"/>
    <col min="10" max="12" width="14" style="152" customWidth="1"/>
    <col min="13" max="13" width="19.42578125" style="152" customWidth="1"/>
    <col min="14" max="18" width="14" style="152" customWidth="1"/>
    <col min="19" max="19" width="8.85546875" style="152"/>
    <col min="20" max="20" width="10.140625" style="152" customWidth="1"/>
    <col min="21" max="21" width="15.5703125" style="152" customWidth="1"/>
    <col min="22" max="22" width="16.85546875" style="152" bestFit="1" customWidth="1"/>
    <col min="23" max="23" width="7.42578125" style="152" bestFit="1" customWidth="1"/>
    <col min="24" max="24" width="33.140625" style="152" bestFit="1" customWidth="1"/>
    <col min="25" max="25" width="8.85546875" style="152"/>
    <col min="26" max="27" width="21.5703125" style="152" customWidth="1"/>
    <col min="28" max="33" width="14.42578125" style="152" customWidth="1"/>
    <col min="34" max="34" width="11.42578125" style="152" bestFit="1" customWidth="1"/>
    <col min="35" max="35" width="11" style="152" bestFit="1" customWidth="1"/>
    <col min="36" max="37" width="8.85546875" style="152" customWidth="1"/>
    <col min="38" max="16384" width="8.85546875" style="152"/>
  </cols>
  <sheetData>
    <row r="2" spans="2:36" ht="41.1" customHeight="1">
      <c r="B2" s="732" t="s">
        <v>564</v>
      </c>
      <c r="C2" s="733"/>
      <c r="D2" s="733"/>
      <c r="E2" s="733"/>
      <c r="F2" s="733"/>
      <c r="G2" s="733"/>
      <c r="H2" s="733"/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3"/>
      <c r="W2" s="733"/>
      <c r="X2" s="733"/>
      <c r="Z2" s="153"/>
      <c r="AA2" s="157">
        <v>1</v>
      </c>
      <c r="AB2" s="157">
        <v>2</v>
      </c>
      <c r="AC2" s="157">
        <v>3</v>
      </c>
      <c r="AD2" s="157">
        <v>4</v>
      </c>
      <c r="AE2" s="157">
        <v>5</v>
      </c>
      <c r="AF2" s="157">
        <v>6</v>
      </c>
      <c r="AG2" s="157">
        <v>7</v>
      </c>
      <c r="AH2" s="157">
        <v>8</v>
      </c>
    </row>
    <row r="3" spans="2:36" ht="17.100000000000001" customHeight="1">
      <c r="B3" s="734" t="s">
        <v>77</v>
      </c>
      <c r="C3" s="735"/>
      <c r="D3" s="731" t="s">
        <v>495</v>
      </c>
      <c r="E3" s="731"/>
      <c r="F3" s="731"/>
      <c r="G3" s="731" t="s">
        <v>496</v>
      </c>
      <c r="H3" s="731"/>
      <c r="I3" s="731"/>
      <c r="J3" s="731"/>
      <c r="K3" s="731"/>
      <c r="L3" s="731"/>
      <c r="M3" s="731"/>
      <c r="N3" s="731"/>
      <c r="O3" s="731"/>
      <c r="P3" s="731"/>
      <c r="Q3" s="731"/>
      <c r="R3" s="731"/>
      <c r="S3" s="731"/>
      <c r="T3" s="731" t="s">
        <v>497</v>
      </c>
      <c r="U3" s="755" t="s">
        <v>498</v>
      </c>
      <c r="V3" s="743" t="s">
        <v>499</v>
      </c>
      <c r="W3" s="743" t="s">
        <v>500</v>
      </c>
      <c r="X3" s="758" t="s">
        <v>501</v>
      </c>
      <c r="Z3" s="731" t="s">
        <v>502</v>
      </c>
      <c r="AA3" s="731"/>
      <c r="AB3" s="731"/>
      <c r="AC3" s="731"/>
      <c r="AD3" s="731"/>
      <c r="AE3" s="731"/>
      <c r="AF3" s="731"/>
      <c r="AG3" s="731"/>
      <c r="AH3" s="731"/>
    </row>
    <row r="4" spans="2:36" ht="17.100000000000001" customHeight="1">
      <c r="B4" s="736"/>
      <c r="C4" s="737"/>
      <c r="D4" s="759" t="s">
        <v>503</v>
      </c>
      <c r="E4" s="731" t="s">
        <v>504</v>
      </c>
      <c r="F4" s="731"/>
      <c r="G4" s="731" t="s">
        <v>505</v>
      </c>
      <c r="H4" s="731"/>
      <c r="I4" s="731"/>
      <c r="J4" s="731"/>
      <c r="K4" s="731"/>
      <c r="L4" s="731"/>
      <c r="M4" s="731"/>
      <c r="N4" s="731"/>
      <c r="O4" s="731" t="s">
        <v>506</v>
      </c>
      <c r="P4" s="731"/>
      <c r="Q4" s="731"/>
      <c r="R4" s="731"/>
      <c r="S4" s="731"/>
      <c r="T4" s="731"/>
      <c r="U4" s="756"/>
      <c r="V4" s="744"/>
      <c r="W4" s="744"/>
      <c r="X4" s="758"/>
      <c r="Z4" s="731"/>
      <c r="AA4" s="731"/>
      <c r="AB4" s="731"/>
      <c r="AC4" s="731"/>
      <c r="AD4" s="731"/>
      <c r="AE4" s="731"/>
      <c r="AF4" s="731"/>
      <c r="AG4" s="731"/>
      <c r="AH4" s="731"/>
    </row>
    <row r="5" spans="2:36" ht="17.100000000000001" customHeight="1">
      <c r="B5" s="736"/>
      <c r="C5" s="737"/>
      <c r="D5" s="759"/>
      <c r="E5" s="759" t="s">
        <v>507</v>
      </c>
      <c r="F5" s="758" t="s">
        <v>508</v>
      </c>
      <c r="G5" s="760" t="s">
        <v>509</v>
      </c>
      <c r="H5" s="760"/>
      <c r="I5" s="760"/>
      <c r="J5" s="760"/>
      <c r="K5" s="760"/>
      <c r="L5" s="760"/>
      <c r="M5" s="760"/>
      <c r="N5" s="760"/>
      <c r="O5" s="751" t="s">
        <v>510</v>
      </c>
      <c r="P5" s="752"/>
      <c r="Q5" s="753"/>
      <c r="R5" s="760" t="s">
        <v>511</v>
      </c>
      <c r="S5" s="760"/>
      <c r="T5" s="731"/>
      <c r="U5" s="756"/>
      <c r="V5" s="744"/>
      <c r="W5" s="744"/>
      <c r="X5" s="758"/>
      <c r="Z5" s="731"/>
      <c r="AA5" s="731"/>
      <c r="AB5" s="731"/>
      <c r="AC5" s="731"/>
      <c r="AD5" s="731"/>
      <c r="AE5" s="731"/>
      <c r="AF5" s="731"/>
      <c r="AG5" s="731"/>
      <c r="AH5" s="731"/>
    </row>
    <row r="6" spans="2:36" ht="38.450000000000003" customHeight="1">
      <c r="B6" s="738"/>
      <c r="C6" s="739"/>
      <c r="D6" s="759"/>
      <c r="E6" s="759"/>
      <c r="F6" s="758"/>
      <c r="G6" s="163" t="s">
        <v>512</v>
      </c>
      <c r="H6" s="163" t="s">
        <v>513</v>
      </c>
      <c r="I6" s="163" t="s">
        <v>514</v>
      </c>
      <c r="J6" s="163" t="s">
        <v>515</v>
      </c>
      <c r="K6" s="163" t="s">
        <v>516</v>
      </c>
      <c r="L6" s="163" t="s">
        <v>517</v>
      </c>
      <c r="M6" s="163" t="s">
        <v>518</v>
      </c>
      <c r="N6" s="163" t="s">
        <v>519</v>
      </c>
      <c r="O6" s="164" t="s">
        <v>520</v>
      </c>
      <c r="P6" s="164" t="s">
        <v>521</v>
      </c>
      <c r="Q6" s="163" t="s">
        <v>522</v>
      </c>
      <c r="R6" s="164" t="s">
        <v>520</v>
      </c>
      <c r="S6" s="164" t="s">
        <v>521</v>
      </c>
      <c r="T6" s="731"/>
      <c r="U6" s="757"/>
      <c r="V6" s="745"/>
      <c r="W6" s="745"/>
      <c r="X6" s="758"/>
      <c r="Z6" s="183" t="s">
        <v>523</v>
      </c>
      <c r="AA6" s="183" t="s">
        <v>524</v>
      </c>
      <c r="AB6" s="175" t="s">
        <v>525</v>
      </c>
      <c r="AC6" s="175" t="s">
        <v>526</v>
      </c>
      <c r="AD6" s="175" t="s">
        <v>527</v>
      </c>
      <c r="AE6" s="175" t="s">
        <v>528</v>
      </c>
      <c r="AF6" s="175" t="s">
        <v>529</v>
      </c>
      <c r="AG6" s="175" t="s">
        <v>451</v>
      </c>
      <c r="AH6" s="175" t="s">
        <v>530</v>
      </c>
      <c r="AJ6" s="271"/>
    </row>
    <row r="7" spans="2:36" ht="16.5" customHeight="1">
      <c r="B7" s="728">
        <v>45901</v>
      </c>
      <c r="C7" s="725" t="str">
        <f>CHOOSE(WEEKDAY(B7,2),"一","二","三","四","五","六","日")</f>
        <v>一</v>
      </c>
      <c r="D7" s="165">
        <v>1</v>
      </c>
      <c r="E7" s="154" t="s">
        <v>444</v>
      </c>
      <c r="F7" s="160">
        <v>2606.5623999999925</v>
      </c>
      <c r="G7" s="161">
        <v>756.32</v>
      </c>
      <c r="H7" s="161">
        <v>750.9</v>
      </c>
      <c r="I7" s="166">
        <f>H7/G7</f>
        <v>0.9928337211762216</v>
      </c>
      <c r="J7" s="161">
        <v>23.1</v>
      </c>
      <c r="K7" s="166">
        <f>J7/G7</f>
        <v>3.0542627459276498E-2</v>
      </c>
      <c r="L7" s="160">
        <v>147.43</v>
      </c>
      <c r="M7" s="167">
        <f>(H7+J7)/G7</f>
        <v>1.0233763486354981</v>
      </c>
      <c r="N7" s="160">
        <v>2606.5623999999925</v>
      </c>
      <c r="O7" s="161">
        <v>0</v>
      </c>
      <c r="P7" s="162">
        <v>0</v>
      </c>
      <c r="Q7" s="259">
        <v>0</v>
      </c>
      <c r="R7" s="161">
        <v>17.67999999999995</v>
      </c>
      <c r="S7" s="162">
        <v>2.3376348635498135E-2</v>
      </c>
      <c r="T7" s="154" t="s">
        <v>565</v>
      </c>
      <c r="U7" s="161" t="s">
        <v>443</v>
      </c>
      <c r="V7" s="161" t="s">
        <v>544</v>
      </c>
      <c r="W7" s="161">
        <v>1</v>
      </c>
      <c r="X7" s="161" t="s">
        <v>406</v>
      </c>
      <c r="Y7" s="157" t="s">
        <v>532</v>
      </c>
      <c r="Z7" s="181">
        <f>SUM(W17:W86)</f>
        <v>70</v>
      </c>
      <c r="AA7" s="180">
        <f>SUMIF($U$17:$U$86,TRIM(AA6),$W$17:$W$86)</f>
        <v>0</v>
      </c>
      <c r="AB7" s="180">
        <f>SUMIF($U$17:$U$86,TRIM(AB6),$W$17:$W$86)</f>
        <v>0</v>
      </c>
      <c r="AC7" s="180">
        <f t="shared" ref="AC7:AH7" si="0">SUMIF($U$17:$U$86,TRIM(AC6),$W$17:$W$86)</f>
        <v>0</v>
      </c>
      <c r="AD7" s="180">
        <f t="shared" si="0"/>
        <v>53</v>
      </c>
      <c r="AE7" s="180">
        <f t="shared" si="0"/>
        <v>7</v>
      </c>
      <c r="AF7" s="180">
        <f t="shared" si="0"/>
        <v>10</v>
      </c>
      <c r="AG7" s="180">
        <f t="shared" si="0"/>
        <v>0</v>
      </c>
      <c r="AH7" s="180">
        <f t="shared" si="0"/>
        <v>0</v>
      </c>
    </row>
    <row r="8" spans="2:36">
      <c r="B8" s="729"/>
      <c r="C8" s="726"/>
      <c r="D8" s="165">
        <v>2</v>
      </c>
      <c r="E8" s="154" t="s">
        <v>566</v>
      </c>
      <c r="F8" s="160">
        <v>1533.8465999999842</v>
      </c>
      <c r="G8" s="161">
        <v>4826.76</v>
      </c>
      <c r="H8" s="161">
        <v>4800.3</v>
      </c>
      <c r="I8" s="166">
        <f t="shared" ref="I8:I71" si="1">H8/G8</f>
        <v>0.99451806180543467</v>
      </c>
      <c r="J8" s="161">
        <v>65.400000000000006</v>
      </c>
      <c r="K8" s="166">
        <f t="shared" ref="K8:K71" si="2">J8/G8</f>
        <v>1.3549461750739627E-2</v>
      </c>
      <c r="L8" s="160">
        <v>39.39</v>
      </c>
      <c r="M8" s="167">
        <f t="shared" ref="M8:M71" si="3">(H8+J8)/G8</f>
        <v>1.0080675235561742</v>
      </c>
      <c r="N8" s="160">
        <v>1533.8465999999842</v>
      </c>
      <c r="O8" s="161">
        <v>0</v>
      </c>
      <c r="P8" s="162">
        <v>0</v>
      </c>
      <c r="Q8" s="259">
        <v>0</v>
      </c>
      <c r="R8" s="161">
        <v>38.9399999999996</v>
      </c>
      <c r="S8" s="162">
        <v>8.0675235561742456E-3</v>
      </c>
      <c r="T8" s="154" t="s">
        <v>565</v>
      </c>
      <c r="U8" s="161" t="s">
        <v>448</v>
      </c>
      <c r="V8" s="161" t="s">
        <v>567</v>
      </c>
      <c r="W8" s="161">
        <v>1</v>
      </c>
      <c r="X8" s="161" t="s">
        <v>406</v>
      </c>
      <c r="Y8" s="184" t="s">
        <v>534</v>
      </c>
      <c r="Z8" s="268"/>
      <c r="AA8" s="182">
        <f>SUMIF($U$17:$U$86,TRIM(AA6),$F$17:$F$86)</f>
        <v>0</v>
      </c>
      <c r="AB8" s="182">
        <f t="shared" ref="AB8:AH8" si="4">SUMIF($U$17:$U$86,TRIM(AB6),$F$17:$F$86)</f>
        <v>0</v>
      </c>
      <c r="AC8" s="182">
        <f t="shared" si="4"/>
        <v>0</v>
      </c>
      <c r="AD8" s="182">
        <f t="shared" si="4"/>
        <v>79402.980500000005</v>
      </c>
      <c r="AE8" s="182">
        <f t="shared" si="4"/>
        <v>24274.3495</v>
      </c>
      <c r="AF8" s="182">
        <f t="shared" si="4"/>
        <v>15921.873699999962</v>
      </c>
      <c r="AG8" s="182">
        <f t="shared" si="4"/>
        <v>0</v>
      </c>
      <c r="AH8" s="182">
        <f t="shared" si="4"/>
        <v>0</v>
      </c>
      <c r="AI8" s="245"/>
    </row>
    <row r="9" spans="2:36">
      <c r="B9" s="729"/>
      <c r="C9" s="726"/>
      <c r="D9" s="165">
        <v>3</v>
      </c>
      <c r="E9" s="154" t="s">
        <v>557</v>
      </c>
      <c r="F9" s="160">
        <v>1390.7039999999963</v>
      </c>
      <c r="G9" s="161">
        <v>29.92</v>
      </c>
      <c r="H9" s="161">
        <v>30.02</v>
      </c>
      <c r="I9" s="166">
        <f t="shared" si="1"/>
        <v>1.0033422459893047</v>
      </c>
      <c r="J9" s="161">
        <v>2</v>
      </c>
      <c r="K9" s="166">
        <f t="shared" si="2"/>
        <v>6.6844919786096246E-2</v>
      </c>
      <c r="L9" s="160">
        <v>662.24</v>
      </c>
      <c r="M9" s="167">
        <f t="shared" si="3"/>
        <v>1.070187165775401</v>
      </c>
      <c r="N9" s="160">
        <v>1390.7039999999963</v>
      </c>
      <c r="O9" s="161">
        <v>0</v>
      </c>
      <c r="P9" s="162">
        <v>0</v>
      </c>
      <c r="Q9" s="259">
        <v>0</v>
      </c>
      <c r="R9" s="161">
        <v>2.0999999999999943</v>
      </c>
      <c r="S9" s="162">
        <v>7.0187165775400878E-2</v>
      </c>
      <c r="T9" s="154" t="s">
        <v>565</v>
      </c>
      <c r="U9" s="161" t="s">
        <v>432</v>
      </c>
      <c r="V9" s="161"/>
      <c r="W9" s="161">
        <v>1</v>
      </c>
      <c r="X9" s="161" t="s">
        <v>270</v>
      </c>
      <c r="Z9" s="154"/>
      <c r="AA9" s="154"/>
      <c r="AB9" s="154"/>
      <c r="AC9" s="154"/>
      <c r="AD9" s="154"/>
      <c r="AE9" s="154"/>
      <c r="AF9" s="154"/>
      <c r="AG9" s="154"/>
      <c r="AH9" s="154"/>
    </row>
    <row r="10" spans="2:36">
      <c r="B10" s="729"/>
      <c r="C10" s="726"/>
      <c r="D10" s="165">
        <v>4</v>
      </c>
      <c r="E10" s="154" t="s">
        <v>568</v>
      </c>
      <c r="F10" s="160">
        <v>1324.88</v>
      </c>
      <c r="G10" s="161">
        <v>83.82</v>
      </c>
      <c r="H10" s="161">
        <v>83.52</v>
      </c>
      <c r="I10" s="166">
        <f t="shared" si="1"/>
        <v>0.99642090193271304</v>
      </c>
      <c r="J10" s="161">
        <v>2.2999999999999998</v>
      </c>
      <c r="K10" s="166">
        <f t="shared" si="2"/>
        <v>2.743975184920067E-2</v>
      </c>
      <c r="L10" s="160">
        <v>662.44</v>
      </c>
      <c r="M10" s="167">
        <f t="shared" si="3"/>
        <v>1.0238606537819137</v>
      </c>
      <c r="N10" s="160">
        <v>1324.88</v>
      </c>
      <c r="O10" s="161">
        <v>0</v>
      </c>
      <c r="P10" s="162">
        <v>0</v>
      </c>
      <c r="Q10" s="259">
        <v>0</v>
      </c>
      <c r="R10" s="161">
        <v>2</v>
      </c>
      <c r="S10" s="162">
        <v>2.3860653781913627E-2</v>
      </c>
      <c r="T10" s="154" t="s">
        <v>565</v>
      </c>
      <c r="U10" s="161" t="s">
        <v>432</v>
      </c>
      <c r="V10" s="161"/>
      <c r="W10" s="161">
        <v>1</v>
      </c>
      <c r="X10" s="161" t="s">
        <v>406</v>
      </c>
      <c r="Y10" s="157" t="s">
        <v>537</v>
      </c>
      <c r="Z10" s="269">
        <f>SUM(W87:W156)</f>
        <v>70</v>
      </c>
      <c r="AA10" s="270">
        <f>SUMIF($U$87:$U$156,TRIM(AA6),$W$87:$W$156)</f>
        <v>0</v>
      </c>
      <c r="AB10" s="270">
        <f t="shared" ref="AB10:AH10" si="5">SUMIF($U$87:$U$156,TRIM(AB6),$W$87:$W$156)</f>
        <v>0</v>
      </c>
      <c r="AC10" s="270">
        <f t="shared" si="5"/>
        <v>0</v>
      </c>
      <c r="AD10" s="270">
        <f t="shared" si="5"/>
        <v>50</v>
      </c>
      <c r="AE10" s="270">
        <f t="shared" si="5"/>
        <v>6</v>
      </c>
      <c r="AF10" s="270">
        <f t="shared" si="5"/>
        <v>14</v>
      </c>
      <c r="AG10" s="270">
        <f t="shared" si="5"/>
        <v>0</v>
      </c>
      <c r="AH10" s="270">
        <f t="shared" si="5"/>
        <v>0</v>
      </c>
      <c r="AI10" s="245"/>
    </row>
    <row r="11" spans="2:36">
      <c r="B11" s="729"/>
      <c r="C11" s="726"/>
      <c r="D11" s="165">
        <v>5</v>
      </c>
      <c r="E11" s="154" t="s">
        <v>569</v>
      </c>
      <c r="F11" s="160">
        <v>1205.8808000000022</v>
      </c>
      <c r="G11" s="161">
        <v>57.94</v>
      </c>
      <c r="H11" s="161">
        <v>54.5</v>
      </c>
      <c r="I11" s="166">
        <f t="shared" si="1"/>
        <v>0.94062823610631696</v>
      </c>
      <c r="J11" s="161">
        <v>5.28</v>
      </c>
      <c r="K11" s="166">
        <f t="shared" si="2"/>
        <v>9.1128753883327585E-2</v>
      </c>
      <c r="L11" s="160">
        <v>655.37</v>
      </c>
      <c r="M11" s="167">
        <f t="shared" si="3"/>
        <v>1.0317569899896446</v>
      </c>
      <c r="N11" s="160">
        <v>1205.8808000000022</v>
      </c>
      <c r="O11" s="161">
        <v>0</v>
      </c>
      <c r="P11" s="162">
        <v>0</v>
      </c>
      <c r="Q11" s="259">
        <v>0</v>
      </c>
      <c r="R11" s="161">
        <v>1.8400000000000034</v>
      </c>
      <c r="S11" s="162">
        <v>3.1756989989644518E-2</v>
      </c>
      <c r="T11" s="154" t="s">
        <v>565</v>
      </c>
      <c r="U11" s="161" t="s">
        <v>432</v>
      </c>
      <c r="V11" s="161"/>
      <c r="W11" s="161">
        <v>1</v>
      </c>
      <c r="X11" s="161" t="s">
        <v>312</v>
      </c>
      <c r="Y11" s="184" t="s">
        <v>534</v>
      </c>
      <c r="Z11" s="180"/>
      <c r="AA11" s="182">
        <f>SUMIF($U$87:$U$156,TRIM(AA6),$F$87:$F$156)</f>
        <v>0</v>
      </c>
      <c r="AB11" s="182">
        <f t="shared" ref="AB11:AH11" si="6">SUMIF($U$87:$U$156,TRIM(AB6),$F$87:$F$156)</f>
        <v>0</v>
      </c>
      <c r="AC11" s="182">
        <f t="shared" si="6"/>
        <v>0</v>
      </c>
      <c r="AD11" s="182">
        <f t="shared" si="6"/>
        <v>75533.280700000032</v>
      </c>
      <c r="AE11" s="182">
        <f t="shared" si="6"/>
        <v>19090.710699999981</v>
      </c>
      <c r="AF11" s="182">
        <f t="shared" si="6"/>
        <v>20341.896299999957</v>
      </c>
      <c r="AG11" s="182">
        <f t="shared" si="6"/>
        <v>0</v>
      </c>
      <c r="AH11" s="182">
        <f t="shared" si="6"/>
        <v>0</v>
      </c>
    </row>
    <row r="12" spans="2:36">
      <c r="B12" s="729"/>
      <c r="C12" s="726"/>
      <c r="D12" s="165">
        <v>6</v>
      </c>
      <c r="E12" s="154" t="s">
        <v>570</v>
      </c>
      <c r="F12" s="160">
        <v>1199.9798999999975</v>
      </c>
      <c r="G12" s="161">
        <v>615.57000000000005</v>
      </c>
      <c r="H12" s="161">
        <v>588.15</v>
      </c>
      <c r="I12" s="166">
        <f t="shared" si="1"/>
        <v>0.95545591890442993</v>
      </c>
      <c r="J12" s="161">
        <v>63.75</v>
      </c>
      <c r="K12" s="166">
        <f t="shared" si="2"/>
        <v>0.10356255178127588</v>
      </c>
      <c r="L12" s="160">
        <v>33.03</v>
      </c>
      <c r="M12" s="167">
        <f t="shared" si="3"/>
        <v>1.0590184706857058</v>
      </c>
      <c r="N12" s="160">
        <v>1199.9798999999975</v>
      </c>
      <c r="O12" s="161">
        <v>0</v>
      </c>
      <c r="P12" s="162">
        <v>0</v>
      </c>
      <c r="Q12" s="259">
        <v>0</v>
      </c>
      <c r="R12" s="161">
        <v>36.329999999999927</v>
      </c>
      <c r="S12" s="162">
        <v>5.9018470685705808E-2</v>
      </c>
      <c r="T12" s="154" t="s">
        <v>565</v>
      </c>
      <c r="U12" s="161" t="s">
        <v>432</v>
      </c>
      <c r="V12" s="161"/>
      <c r="W12" s="161">
        <v>1</v>
      </c>
      <c r="X12" s="161" t="s">
        <v>312</v>
      </c>
      <c r="Y12" s="157"/>
      <c r="Z12" s="180"/>
      <c r="AA12" s="181"/>
      <c r="AB12" s="181"/>
      <c r="AC12" s="180"/>
      <c r="AD12" s="180"/>
      <c r="AE12" s="180"/>
      <c r="AF12" s="180"/>
      <c r="AG12" s="180"/>
      <c r="AH12" s="180"/>
    </row>
    <row r="13" spans="2:36">
      <c r="B13" s="729"/>
      <c r="C13" s="726"/>
      <c r="D13" s="165">
        <v>7</v>
      </c>
      <c r="E13" s="154" t="s">
        <v>571</v>
      </c>
      <c r="F13" s="160">
        <v>1190.2289999999991</v>
      </c>
      <c r="G13" s="161">
        <v>370.16</v>
      </c>
      <c r="H13" s="161">
        <v>356.31</v>
      </c>
      <c r="I13" s="166">
        <f t="shared" si="1"/>
        <v>0.96258374756861886</v>
      </c>
      <c r="J13" s="161">
        <v>30.8</v>
      </c>
      <c r="K13" s="166">
        <f t="shared" si="2"/>
        <v>8.3207261724659601E-2</v>
      </c>
      <c r="L13" s="160">
        <v>70.22</v>
      </c>
      <c r="M13" s="167">
        <f t="shared" si="3"/>
        <v>1.0457910092932785</v>
      </c>
      <c r="N13" s="160">
        <v>1190.2289999999991</v>
      </c>
      <c r="O13" s="161">
        <v>0</v>
      </c>
      <c r="P13" s="162">
        <v>0</v>
      </c>
      <c r="Q13" s="259">
        <v>0</v>
      </c>
      <c r="R13" s="161">
        <v>16.949999999999989</v>
      </c>
      <c r="S13" s="162">
        <v>4.5791009293278548E-2</v>
      </c>
      <c r="T13" s="154" t="s">
        <v>565</v>
      </c>
      <c r="U13" s="161" t="s">
        <v>432</v>
      </c>
      <c r="V13" s="161"/>
      <c r="W13" s="161">
        <v>1</v>
      </c>
      <c r="X13" s="161" t="s">
        <v>264</v>
      </c>
      <c r="Y13" s="157" t="s">
        <v>538</v>
      </c>
      <c r="Z13" s="181">
        <f>SUM(W157:W226)</f>
        <v>0</v>
      </c>
      <c r="AA13" s="180">
        <f>SUMIF($U$157:$U$226,TRIM(AA6),$W$157:$W$226)</f>
        <v>0</v>
      </c>
      <c r="AB13" s="180">
        <f t="shared" ref="AB13:AH13" si="7">SUMIF($U$157:$U$226,TRIM(AB6),$W$157:$W$226)</f>
        <v>0</v>
      </c>
      <c r="AC13" s="180">
        <f t="shared" si="7"/>
        <v>0</v>
      </c>
      <c r="AD13" s="180">
        <f t="shared" si="7"/>
        <v>0</v>
      </c>
      <c r="AE13" s="180">
        <f t="shared" si="7"/>
        <v>0</v>
      </c>
      <c r="AF13" s="180">
        <f t="shared" si="7"/>
        <v>0</v>
      </c>
      <c r="AG13" s="180">
        <f t="shared" si="7"/>
        <v>0</v>
      </c>
      <c r="AH13" s="180">
        <f t="shared" si="7"/>
        <v>0</v>
      </c>
    </row>
    <row r="14" spans="2:36">
      <c r="B14" s="729"/>
      <c r="C14" s="726"/>
      <c r="D14" s="165">
        <v>8</v>
      </c>
      <c r="E14" s="154" t="s">
        <v>466</v>
      </c>
      <c r="F14" s="160">
        <v>1132.8086000000028</v>
      </c>
      <c r="G14" s="161">
        <v>209.93</v>
      </c>
      <c r="H14" s="161">
        <v>206.21</v>
      </c>
      <c r="I14" s="166">
        <f t="shared" si="1"/>
        <v>0.9822798075548993</v>
      </c>
      <c r="J14" s="161">
        <v>5.59</v>
      </c>
      <c r="K14" s="166">
        <f t="shared" si="2"/>
        <v>2.6627923593578809E-2</v>
      </c>
      <c r="L14" s="160">
        <v>605.78</v>
      </c>
      <c r="M14" s="167">
        <f t="shared" si="3"/>
        <v>1.008907731148478</v>
      </c>
      <c r="N14" s="160">
        <v>1132.8086000000028</v>
      </c>
      <c r="O14" s="161">
        <v>0</v>
      </c>
      <c r="P14" s="162">
        <v>0</v>
      </c>
      <c r="Q14" s="259">
        <v>0</v>
      </c>
      <c r="R14" s="161">
        <v>1.8700000000000045</v>
      </c>
      <c r="S14" s="162">
        <v>8.9077311484780861E-3</v>
      </c>
      <c r="T14" s="154" t="s">
        <v>565</v>
      </c>
      <c r="U14" s="161" t="s">
        <v>448</v>
      </c>
      <c r="V14" s="161" t="s">
        <v>567</v>
      </c>
      <c r="W14" s="161">
        <v>1</v>
      </c>
      <c r="X14" s="161" t="s">
        <v>250</v>
      </c>
      <c r="Y14" s="184" t="s">
        <v>534</v>
      </c>
      <c r="Z14" s="180"/>
      <c r="AA14" s="182">
        <f>SUMIF($U$157:$U$226,TRIM(AA6),$F$157:$F$226)</f>
        <v>0</v>
      </c>
      <c r="AB14" s="182">
        <f t="shared" ref="AB14:AH14" si="8">SUMIF($U$157:$U$226,TRIM(AB6),$F$157:$F$226)</f>
        <v>0</v>
      </c>
      <c r="AC14" s="182">
        <f t="shared" si="8"/>
        <v>0</v>
      </c>
      <c r="AD14" s="182">
        <f t="shared" si="8"/>
        <v>0</v>
      </c>
      <c r="AE14" s="182">
        <f t="shared" si="8"/>
        <v>0</v>
      </c>
      <c r="AF14" s="182">
        <f t="shared" si="8"/>
        <v>0</v>
      </c>
      <c r="AG14" s="182">
        <f t="shared" si="8"/>
        <v>0</v>
      </c>
      <c r="AH14" s="182">
        <f t="shared" si="8"/>
        <v>0</v>
      </c>
    </row>
    <row r="15" spans="2:36">
      <c r="B15" s="729"/>
      <c r="C15" s="726"/>
      <c r="D15" s="165">
        <v>9</v>
      </c>
      <c r="E15" s="154" t="s">
        <v>563</v>
      </c>
      <c r="F15" s="160">
        <v>826.9829999999954</v>
      </c>
      <c r="G15" s="161">
        <v>618.70000000000005</v>
      </c>
      <c r="H15" s="161">
        <v>589.99</v>
      </c>
      <c r="I15" s="166">
        <f t="shared" si="1"/>
        <v>0.95359625020203642</v>
      </c>
      <c r="J15" s="161">
        <v>38.520000000000003</v>
      </c>
      <c r="K15" s="166">
        <f t="shared" si="2"/>
        <v>6.2259576531436885E-2</v>
      </c>
      <c r="L15" s="160">
        <v>84.3</v>
      </c>
      <c r="M15" s="167">
        <f t="shared" si="3"/>
        <v>1.0158558267334734</v>
      </c>
      <c r="N15" s="160">
        <v>826.9829999999954</v>
      </c>
      <c r="O15" s="161">
        <v>0</v>
      </c>
      <c r="P15" s="162">
        <v>0</v>
      </c>
      <c r="Q15" s="259">
        <v>0</v>
      </c>
      <c r="R15" s="161">
        <v>9.8099999999999454</v>
      </c>
      <c r="S15" s="162">
        <v>1.5855826733473324E-2</v>
      </c>
      <c r="T15" s="154" t="s">
        <v>565</v>
      </c>
      <c r="U15" s="161" t="s">
        <v>432</v>
      </c>
      <c r="V15" s="161"/>
      <c r="W15" s="161">
        <v>1</v>
      </c>
      <c r="X15" s="161" t="s">
        <v>268</v>
      </c>
      <c r="Y15" s="157"/>
      <c r="Z15" s="180"/>
      <c r="AA15" s="181"/>
      <c r="AB15" s="181"/>
      <c r="AC15" s="180"/>
      <c r="AD15" s="180"/>
      <c r="AE15" s="180"/>
      <c r="AF15" s="180"/>
      <c r="AG15" s="180"/>
      <c r="AH15" s="180"/>
    </row>
    <row r="16" spans="2:36">
      <c r="B16" s="730"/>
      <c r="C16" s="727"/>
      <c r="D16" s="165">
        <v>10</v>
      </c>
      <c r="E16" s="154" t="s">
        <v>572</v>
      </c>
      <c r="F16" s="160">
        <v>744.40800000000183</v>
      </c>
      <c r="G16" s="161">
        <v>32.67</v>
      </c>
      <c r="H16" s="161">
        <v>31.35</v>
      </c>
      <c r="I16" s="166">
        <f t="shared" si="1"/>
        <v>0.95959595959595956</v>
      </c>
      <c r="J16" s="161">
        <v>2.52</v>
      </c>
      <c r="K16" s="166">
        <f t="shared" si="2"/>
        <v>7.7134986225895319E-2</v>
      </c>
      <c r="L16" s="160">
        <v>620.34</v>
      </c>
      <c r="M16" s="167">
        <f t="shared" si="3"/>
        <v>1.036730945821855</v>
      </c>
      <c r="N16" s="160">
        <v>744.40800000000183</v>
      </c>
      <c r="O16" s="161">
        <v>0</v>
      </c>
      <c r="P16" s="162">
        <v>0</v>
      </c>
      <c r="Q16" s="259">
        <v>0</v>
      </c>
      <c r="R16" s="161">
        <v>1.2000000000000028</v>
      </c>
      <c r="S16" s="162">
        <v>3.6730945821854995E-2</v>
      </c>
      <c r="T16" s="154" t="s">
        <v>565</v>
      </c>
      <c r="U16" s="161" t="s">
        <v>432</v>
      </c>
      <c r="V16" s="161"/>
      <c r="W16" s="161">
        <v>1</v>
      </c>
      <c r="X16" s="161" t="s">
        <v>261</v>
      </c>
      <c r="Y16" s="157" t="s">
        <v>539</v>
      </c>
      <c r="Z16" s="181">
        <f>SUM(W227:W296)</f>
        <v>0</v>
      </c>
      <c r="AA16" s="180">
        <f>SUMIF($U$227:$U$296,TRIM(AA6),$W$227:$W$296)</f>
        <v>0</v>
      </c>
      <c r="AB16" s="180">
        <f t="shared" ref="AB16:AH16" si="9">SUMIF($U$227:$U$296,TRIM(AB6),$W$227:$W$296)</f>
        <v>0</v>
      </c>
      <c r="AC16" s="180">
        <f t="shared" si="9"/>
        <v>0</v>
      </c>
      <c r="AD16" s="180">
        <f t="shared" si="9"/>
        <v>0</v>
      </c>
      <c r="AE16" s="180">
        <f t="shared" si="9"/>
        <v>0</v>
      </c>
      <c r="AF16" s="180">
        <f t="shared" si="9"/>
        <v>0</v>
      </c>
      <c r="AG16" s="180">
        <f t="shared" si="9"/>
        <v>0</v>
      </c>
      <c r="AH16" s="180">
        <f t="shared" si="9"/>
        <v>0</v>
      </c>
    </row>
    <row r="17" spans="2:34">
      <c r="B17" s="728">
        <f>B7+1</f>
        <v>45902</v>
      </c>
      <c r="C17" s="725" t="str">
        <f>CHOOSE(WEEKDAY(B17,2),"一","二","三","四","五","六","日")</f>
        <v>二</v>
      </c>
      <c r="D17" s="165">
        <v>1</v>
      </c>
      <c r="E17" s="154" t="s">
        <v>549</v>
      </c>
      <c r="F17" s="160">
        <v>2620.6999999999998</v>
      </c>
      <c r="G17" s="161">
        <v>27.98</v>
      </c>
      <c r="H17" s="161">
        <v>31.57</v>
      </c>
      <c r="I17" s="166">
        <f t="shared" si="1"/>
        <v>1.1283059328091494</v>
      </c>
      <c r="J17" s="161">
        <v>0</v>
      </c>
      <c r="K17" s="166">
        <f t="shared" si="2"/>
        <v>0</v>
      </c>
      <c r="L17" s="160">
        <v>730</v>
      </c>
      <c r="M17" s="167">
        <f t="shared" si="3"/>
        <v>1.1283059328091494</v>
      </c>
      <c r="N17" s="160">
        <v>2620.6999999999998</v>
      </c>
      <c r="O17" s="161">
        <v>0</v>
      </c>
      <c r="P17" s="162">
        <v>0</v>
      </c>
      <c r="Q17" s="259">
        <v>0</v>
      </c>
      <c r="R17" s="161">
        <v>3.59</v>
      </c>
      <c r="S17" s="162">
        <v>0.1283059328091494</v>
      </c>
      <c r="T17" s="154" t="s">
        <v>565</v>
      </c>
      <c r="U17" s="161" t="s">
        <v>432</v>
      </c>
      <c r="V17" s="161"/>
      <c r="W17" s="161">
        <v>1</v>
      </c>
      <c r="X17" s="161" t="s">
        <v>204</v>
      </c>
      <c r="Y17" s="184" t="s">
        <v>534</v>
      </c>
      <c r="Z17" s="180"/>
      <c r="AA17" s="182">
        <f>SUMIF($U$227:$U$296,TRIM(AA6),$F$227:$F$296)</f>
        <v>0</v>
      </c>
      <c r="AB17" s="182">
        <f t="shared" ref="AB17:AH17" si="10">SUMIF($U$227:$U$296,TRIM(AB6),$F$227:$F$296)</f>
        <v>0</v>
      </c>
      <c r="AC17" s="182">
        <f t="shared" si="10"/>
        <v>0</v>
      </c>
      <c r="AD17" s="182">
        <f t="shared" si="10"/>
        <v>0</v>
      </c>
      <c r="AE17" s="182">
        <f t="shared" si="10"/>
        <v>0</v>
      </c>
      <c r="AF17" s="182">
        <f t="shared" si="10"/>
        <v>0</v>
      </c>
      <c r="AG17" s="182">
        <f t="shared" si="10"/>
        <v>0</v>
      </c>
      <c r="AH17" s="182">
        <f t="shared" si="10"/>
        <v>0</v>
      </c>
    </row>
    <row r="18" spans="2:34">
      <c r="B18" s="729"/>
      <c r="C18" s="726"/>
      <c r="D18" s="165">
        <v>2</v>
      </c>
      <c r="E18" s="154" t="s">
        <v>444</v>
      </c>
      <c r="F18" s="160">
        <v>2438.4921999999947</v>
      </c>
      <c r="G18" s="161">
        <v>745.71</v>
      </c>
      <c r="H18" s="161">
        <v>746.43</v>
      </c>
      <c r="I18" s="166">
        <f t="shared" si="1"/>
        <v>1.0009655227903607</v>
      </c>
      <c r="J18" s="161">
        <v>15.82</v>
      </c>
      <c r="K18" s="166">
        <f t="shared" si="2"/>
        <v>2.1214681310428987E-2</v>
      </c>
      <c r="L18" s="160">
        <v>147.43</v>
      </c>
      <c r="M18" s="167">
        <f t="shared" si="3"/>
        <v>1.0221802041007897</v>
      </c>
      <c r="N18" s="160">
        <v>2438.4921999999947</v>
      </c>
      <c r="O18" s="161">
        <v>0</v>
      </c>
      <c r="P18" s="162">
        <v>0</v>
      </c>
      <c r="Q18" s="259">
        <v>0</v>
      </c>
      <c r="R18" s="161">
        <v>16.539999999999964</v>
      </c>
      <c r="S18" s="162">
        <v>2.2180204100789802E-2</v>
      </c>
      <c r="T18" s="154" t="s">
        <v>565</v>
      </c>
      <c r="U18" s="161" t="s">
        <v>443</v>
      </c>
      <c r="V18" s="154" t="s">
        <v>544</v>
      </c>
      <c r="W18" s="161">
        <v>1</v>
      </c>
      <c r="X18" s="161" t="s">
        <v>406</v>
      </c>
      <c r="Y18" s="157"/>
      <c r="Z18" s="180"/>
      <c r="AA18" s="181"/>
      <c r="AB18" s="181"/>
      <c r="AC18" s="180"/>
      <c r="AD18" s="180"/>
      <c r="AE18" s="180"/>
      <c r="AF18" s="180"/>
      <c r="AG18" s="180"/>
      <c r="AH18" s="180"/>
    </row>
    <row r="19" spans="2:34">
      <c r="B19" s="729"/>
      <c r="C19" s="726"/>
      <c r="D19" s="165">
        <v>3</v>
      </c>
      <c r="E19" s="154" t="s">
        <v>568</v>
      </c>
      <c r="F19" s="160">
        <v>1874.705199999999</v>
      </c>
      <c r="G19" s="161">
        <v>74.400000000000006</v>
      </c>
      <c r="H19" s="161">
        <v>74.47</v>
      </c>
      <c r="I19" s="166">
        <f t="shared" si="1"/>
        <v>1.0009408602150536</v>
      </c>
      <c r="J19" s="161">
        <v>2.76</v>
      </c>
      <c r="K19" s="166">
        <f t="shared" si="2"/>
        <v>3.7096774193548385E-2</v>
      </c>
      <c r="L19" s="160">
        <v>662.44</v>
      </c>
      <c r="M19" s="167">
        <f t="shared" si="3"/>
        <v>1.0380376344086022</v>
      </c>
      <c r="N19" s="160">
        <v>1874.705199999999</v>
      </c>
      <c r="O19" s="161">
        <v>0</v>
      </c>
      <c r="P19" s="162">
        <v>0</v>
      </c>
      <c r="Q19" s="259">
        <v>0</v>
      </c>
      <c r="R19" s="161">
        <v>2.8299999999999983</v>
      </c>
      <c r="S19" s="162">
        <v>3.8037634408602125E-2</v>
      </c>
      <c r="T19" s="154" t="s">
        <v>565</v>
      </c>
      <c r="U19" s="161" t="s">
        <v>432</v>
      </c>
      <c r="V19" s="161"/>
      <c r="W19" s="161">
        <v>1</v>
      </c>
      <c r="X19" s="161" t="s">
        <v>406</v>
      </c>
      <c r="Y19" s="157" t="s">
        <v>540</v>
      </c>
      <c r="Z19" s="181">
        <f>SUM(W297:W346)</f>
        <v>0</v>
      </c>
      <c r="AA19" s="180">
        <f>SUMIF($U$297:$U$346,TRIM(AA6),$W$297:$W$346)</f>
        <v>0</v>
      </c>
      <c r="AB19" s="180">
        <f t="shared" ref="AB19:AH19" si="11">SUMIF($U$297:$U$346,TRIM(AB6),$W$297:$W$346)</f>
        <v>0</v>
      </c>
      <c r="AC19" s="180">
        <f t="shared" si="11"/>
        <v>0</v>
      </c>
      <c r="AD19" s="180">
        <f t="shared" si="11"/>
        <v>0</v>
      </c>
      <c r="AE19" s="180">
        <f t="shared" si="11"/>
        <v>0</v>
      </c>
      <c r="AF19" s="180">
        <f t="shared" si="11"/>
        <v>0</v>
      </c>
      <c r="AG19" s="180">
        <f t="shared" si="11"/>
        <v>0</v>
      </c>
      <c r="AH19" s="180">
        <f t="shared" si="11"/>
        <v>0</v>
      </c>
    </row>
    <row r="20" spans="2:34">
      <c r="B20" s="729"/>
      <c r="C20" s="726"/>
      <c r="D20" s="165">
        <v>4</v>
      </c>
      <c r="E20" s="154" t="s">
        <v>573</v>
      </c>
      <c r="F20" s="160">
        <v>1842.9699999999998</v>
      </c>
      <c r="G20" s="161">
        <v>30.14</v>
      </c>
      <c r="H20" s="161">
        <v>33.07</v>
      </c>
      <c r="I20" s="166">
        <f t="shared" si="1"/>
        <v>1.0972130059721301</v>
      </c>
      <c r="J20" s="161">
        <v>0</v>
      </c>
      <c r="K20" s="166">
        <f t="shared" si="2"/>
        <v>0</v>
      </c>
      <c r="L20" s="160">
        <v>629</v>
      </c>
      <c r="M20" s="167">
        <f t="shared" si="3"/>
        <v>1.0972130059721301</v>
      </c>
      <c r="N20" s="160">
        <v>1842.9699999999998</v>
      </c>
      <c r="O20" s="161">
        <v>0</v>
      </c>
      <c r="P20" s="162">
        <v>0</v>
      </c>
      <c r="Q20" s="259">
        <v>0</v>
      </c>
      <c r="R20" s="161">
        <v>2.9299999999999997</v>
      </c>
      <c r="S20" s="162">
        <v>9.7213005972130048E-2</v>
      </c>
      <c r="T20" s="154" t="s">
        <v>565</v>
      </c>
      <c r="U20" s="161" t="s">
        <v>432</v>
      </c>
      <c r="V20" s="161"/>
      <c r="W20" s="161">
        <v>1</v>
      </c>
      <c r="X20" s="161" t="s">
        <v>422</v>
      </c>
      <c r="Y20" s="184" t="s">
        <v>534</v>
      </c>
      <c r="Z20" s="180"/>
      <c r="AA20" s="182">
        <f>SUMIF($U$297:$U$346,TRIM(AA6),$F$297:$F$346)</f>
        <v>0</v>
      </c>
      <c r="AB20" s="182">
        <f t="shared" ref="AB20:AH20" si="12">SUMIF($U$297:$U$346,TRIM(AB6),$F$297:$F$346)</f>
        <v>0</v>
      </c>
      <c r="AC20" s="182">
        <f t="shared" si="12"/>
        <v>0</v>
      </c>
      <c r="AD20" s="182">
        <f t="shared" si="12"/>
        <v>0</v>
      </c>
      <c r="AE20" s="182">
        <f t="shared" si="12"/>
        <v>0</v>
      </c>
      <c r="AF20" s="182">
        <f t="shared" si="12"/>
        <v>0</v>
      </c>
      <c r="AG20" s="182">
        <f t="shared" si="12"/>
        <v>0</v>
      </c>
      <c r="AH20" s="182">
        <f t="shared" si="12"/>
        <v>0</v>
      </c>
    </row>
    <row r="21" spans="2:34">
      <c r="B21" s="729"/>
      <c r="C21" s="726"/>
      <c r="D21" s="165">
        <v>5</v>
      </c>
      <c r="E21" s="154" t="s">
        <v>455</v>
      </c>
      <c r="F21" s="160">
        <v>1506.2156999999986</v>
      </c>
      <c r="G21" s="161">
        <v>121.17</v>
      </c>
      <c r="H21" s="161">
        <v>126.72</v>
      </c>
      <c r="I21" s="166">
        <f t="shared" si="1"/>
        <v>1.0458034166872987</v>
      </c>
      <c r="J21" s="161">
        <v>0</v>
      </c>
      <c r="K21" s="166">
        <f t="shared" si="2"/>
        <v>0</v>
      </c>
      <c r="L21" s="160">
        <v>426.69</v>
      </c>
      <c r="M21" s="167">
        <f t="shared" si="3"/>
        <v>1.0458034166872987</v>
      </c>
      <c r="N21" s="160">
        <v>2368.1294999999986</v>
      </c>
      <c r="O21" s="161">
        <v>2.02</v>
      </c>
      <c r="P21" s="162">
        <v>1.667079310060246E-2</v>
      </c>
      <c r="Q21" s="259">
        <v>861.91380000000004</v>
      </c>
      <c r="R21" s="161">
        <v>3.5299999999999971</v>
      </c>
      <c r="S21" s="162">
        <v>2.9132623586696355E-2</v>
      </c>
      <c r="T21" s="154" t="s">
        <v>565</v>
      </c>
      <c r="U21" s="161" t="s">
        <v>432</v>
      </c>
      <c r="V21" s="161"/>
      <c r="W21" s="161">
        <v>1</v>
      </c>
      <c r="X21" s="161" t="s">
        <v>454</v>
      </c>
      <c r="Y21" s="157"/>
      <c r="Z21" s="180"/>
      <c r="AA21" s="181"/>
      <c r="AB21" s="181"/>
      <c r="AC21" s="180"/>
      <c r="AD21" s="180"/>
      <c r="AE21" s="180"/>
      <c r="AF21" s="180"/>
      <c r="AG21" s="180"/>
      <c r="AH21" s="180"/>
    </row>
    <row r="22" spans="2:34">
      <c r="B22" s="729"/>
      <c r="C22" s="726"/>
      <c r="D22" s="165">
        <v>6</v>
      </c>
      <c r="E22" s="154" t="s">
        <v>393</v>
      </c>
      <c r="F22" s="160">
        <v>1373.2225000000014</v>
      </c>
      <c r="G22" s="161">
        <v>196.91</v>
      </c>
      <c r="H22" s="161">
        <v>205.9</v>
      </c>
      <c r="I22" s="166">
        <f t="shared" si="1"/>
        <v>1.0456553755522828</v>
      </c>
      <c r="J22" s="161">
        <v>0</v>
      </c>
      <c r="K22" s="166">
        <f t="shared" si="2"/>
        <v>0</v>
      </c>
      <c r="L22" s="160">
        <v>152.75</v>
      </c>
      <c r="M22" s="167">
        <f t="shared" si="3"/>
        <v>1.0456553755522828</v>
      </c>
      <c r="N22" s="160">
        <v>1373.2225000000014</v>
      </c>
      <c r="O22" s="161">
        <v>0</v>
      </c>
      <c r="P22" s="162">
        <v>0</v>
      </c>
      <c r="Q22" s="259">
        <v>0</v>
      </c>
      <c r="R22" s="161">
        <v>8.9900000000000091</v>
      </c>
      <c r="S22" s="162">
        <v>4.5655375552282815E-2</v>
      </c>
      <c r="T22" s="154" t="s">
        <v>565</v>
      </c>
      <c r="U22" s="161" t="s">
        <v>432</v>
      </c>
      <c r="V22" s="161"/>
      <c r="W22" s="161">
        <v>1</v>
      </c>
      <c r="X22" s="161" t="s">
        <v>454</v>
      </c>
      <c r="Y22" s="157"/>
      <c r="Z22" s="158"/>
      <c r="AA22" s="158"/>
      <c r="AB22" s="158"/>
      <c r="AC22" s="158"/>
      <c r="AD22" s="158"/>
      <c r="AE22" s="158"/>
      <c r="AF22" s="158"/>
      <c r="AG22" s="158"/>
      <c r="AH22" s="158"/>
    </row>
    <row r="23" spans="2:34">
      <c r="B23" s="729"/>
      <c r="C23" s="726"/>
      <c r="D23" s="165">
        <v>7</v>
      </c>
      <c r="E23" s="154" t="s">
        <v>574</v>
      </c>
      <c r="F23" s="160">
        <v>1232.1847999999975</v>
      </c>
      <c r="G23" s="161">
        <v>102.37</v>
      </c>
      <c r="H23" s="161">
        <v>101.49</v>
      </c>
      <c r="I23" s="166">
        <f t="shared" si="1"/>
        <v>0.99140373156198092</v>
      </c>
      <c r="J23" s="161">
        <v>4.2</v>
      </c>
      <c r="K23" s="166">
        <f t="shared" si="2"/>
        <v>4.1027644817817718E-2</v>
      </c>
      <c r="L23" s="160">
        <v>371.14</v>
      </c>
      <c r="M23" s="167">
        <f t="shared" si="3"/>
        <v>1.0324313763797988</v>
      </c>
      <c r="N23" s="160">
        <v>1232.1847999999975</v>
      </c>
      <c r="O23" s="161">
        <v>0</v>
      </c>
      <c r="P23" s="162">
        <v>0</v>
      </c>
      <c r="Q23" s="259">
        <v>0</v>
      </c>
      <c r="R23" s="161">
        <v>3.3199999999999932</v>
      </c>
      <c r="S23" s="162">
        <v>3.2431376379798704E-2</v>
      </c>
      <c r="T23" s="154" t="s">
        <v>565</v>
      </c>
      <c r="U23" s="161" t="s">
        <v>432</v>
      </c>
      <c r="V23" s="161"/>
      <c r="W23" s="161">
        <v>1</v>
      </c>
      <c r="X23" s="161" t="s">
        <v>406</v>
      </c>
      <c r="Y23" s="185" t="s">
        <v>541</v>
      </c>
      <c r="Z23" s="180">
        <f>SUM(W7:W9958)</f>
        <v>150</v>
      </c>
      <c r="AA23" s="181">
        <f t="shared" ref="AA23:AH23" si="13">SUMIF($U$7:$U$9958,TRIM(AA6),$W$7:$W$9958)</f>
        <v>0</v>
      </c>
      <c r="AB23" s="181">
        <f t="shared" si="13"/>
        <v>0</v>
      </c>
      <c r="AC23" s="180">
        <f t="shared" si="13"/>
        <v>0</v>
      </c>
      <c r="AD23" s="180">
        <f t="shared" si="13"/>
        <v>110</v>
      </c>
      <c r="AE23" s="180">
        <f t="shared" si="13"/>
        <v>14</v>
      </c>
      <c r="AF23" s="180">
        <f t="shared" si="13"/>
        <v>26</v>
      </c>
      <c r="AG23" s="180">
        <f t="shared" si="13"/>
        <v>0</v>
      </c>
      <c r="AH23" s="180">
        <f t="shared" si="13"/>
        <v>0</v>
      </c>
    </row>
    <row r="24" spans="2:34">
      <c r="B24" s="729"/>
      <c r="C24" s="726"/>
      <c r="D24" s="165">
        <v>8</v>
      </c>
      <c r="E24" s="154" t="s">
        <v>570</v>
      </c>
      <c r="F24" s="160">
        <v>1211.2100999999986</v>
      </c>
      <c r="G24" s="161">
        <v>588.03</v>
      </c>
      <c r="H24" s="161">
        <v>566.04999999999995</v>
      </c>
      <c r="I24" s="166">
        <f t="shared" si="1"/>
        <v>0.96262095471319487</v>
      </c>
      <c r="J24" s="161">
        <v>58.65</v>
      </c>
      <c r="K24" s="166">
        <f t="shared" si="2"/>
        <v>9.9739809193408496E-2</v>
      </c>
      <c r="L24" s="160">
        <v>33.03</v>
      </c>
      <c r="M24" s="167">
        <f t="shared" si="3"/>
        <v>1.0623607639066033</v>
      </c>
      <c r="N24" s="160">
        <v>1211.2100999999986</v>
      </c>
      <c r="O24" s="161">
        <v>0</v>
      </c>
      <c r="P24" s="162">
        <v>0</v>
      </c>
      <c r="Q24" s="259">
        <v>0</v>
      </c>
      <c r="R24" s="161">
        <v>36.669999999999959</v>
      </c>
      <c r="S24" s="162">
        <v>6.2360763906603341E-2</v>
      </c>
      <c r="T24" s="154" t="s">
        <v>565</v>
      </c>
      <c r="U24" s="161" t="s">
        <v>432</v>
      </c>
      <c r="V24" s="161"/>
      <c r="W24" s="161">
        <v>1</v>
      </c>
      <c r="X24" s="161" t="s">
        <v>312</v>
      </c>
      <c r="Y24" s="184" t="s">
        <v>534</v>
      </c>
      <c r="Z24" s="180"/>
      <c r="AA24" s="182">
        <f t="shared" ref="AA24:AH24" si="14">SUMIF($U$7:$U$9958,TRIM(AA6),$F$7:$F$9958)</f>
        <v>0</v>
      </c>
      <c r="AB24" s="182">
        <f t="shared" si="14"/>
        <v>0</v>
      </c>
      <c r="AC24" s="182">
        <f t="shared" si="14"/>
        <v>0</v>
      </c>
      <c r="AD24" s="182">
        <f t="shared" si="14"/>
        <v>162819.32590000005</v>
      </c>
      <c r="AE24" s="182">
        <f t="shared" si="14"/>
        <v>45971.622599999973</v>
      </c>
      <c r="AF24" s="182">
        <f t="shared" si="14"/>
        <v>38930.425199999903</v>
      </c>
      <c r="AG24" s="182">
        <f t="shared" si="14"/>
        <v>0</v>
      </c>
      <c r="AH24" s="182">
        <f t="shared" si="14"/>
        <v>0</v>
      </c>
    </row>
    <row r="25" spans="2:34">
      <c r="B25" s="729"/>
      <c r="C25" s="726"/>
      <c r="D25" s="165">
        <v>9</v>
      </c>
      <c r="E25" s="154" t="s">
        <v>466</v>
      </c>
      <c r="F25" s="160">
        <v>1205.5022000000054</v>
      </c>
      <c r="G25" s="161">
        <v>208.21</v>
      </c>
      <c r="H25" s="161">
        <v>207.62</v>
      </c>
      <c r="I25" s="166">
        <f t="shared" si="1"/>
        <v>0.99716632246289805</v>
      </c>
      <c r="J25" s="161">
        <v>2.58</v>
      </c>
      <c r="K25" s="166">
        <f t="shared" si="2"/>
        <v>1.2391335670717065E-2</v>
      </c>
      <c r="L25" s="160">
        <v>605.78</v>
      </c>
      <c r="M25" s="167">
        <f t="shared" si="3"/>
        <v>1.0095576581336152</v>
      </c>
      <c r="N25" s="160">
        <v>1205.5022000000054</v>
      </c>
      <c r="O25" s="161">
        <v>0</v>
      </c>
      <c r="P25" s="162">
        <v>0</v>
      </c>
      <c r="Q25" s="259">
        <v>0</v>
      </c>
      <c r="R25" s="161">
        <v>1.9900000000000091</v>
      </c>
      <c r="S25" s="162">
        <v>9.5576581336151434E-3</v>
      </c>
      <c r="T25" s="154" t="s">
        <v>565</v>
      </c>
      <c r="U25" s="161" t="s">
        <v>448</v>
      </c>
      <c r="V25" s="161" t="s">
        <v>567</v>
      </c>
      <c r="W25" s="161">
        <v>1</v>
      </c>
      <c r="X25" s="161" t="s">
        <v>250</v>
      </c>
    </row>
    <row r="26" spans="2:34">
      <c r="B26" s="730"/>
      <c r="C26" s="727"/>
      <c r="D26" s="165">
        <v>10</v>
      </c>
      <c r="E26" s="154" t="s">
        <v>575</v>
      </c>
      <c r="F26" s="160">
        <v>1097.79</v>
      </c>
      <c r="G26" s="161">
        <v>105</v>
      </c>
      <c r="H26" s="161">
        <v>104.52</v>
      </c>
      <c r="I26" s="166">
        <f t="shared" si="1"/>
        <v>0.99542857142857144</v>
      </c>
      <c r="J26" s="161">
        <v>3.48</v>
      </c>
      <c r="K26" s="166">
        <f t="shared" si="2"/>
        <v>3.3142857142857141E-2</v>
      </c>
      <c r="L26" s="160">
        <v>365.93</v>
      </c>
      <c r="M26" s="167">
        <f t="shared" si="3"/>
        <v>1.0285714285714285</v>
      </c>
      <c r="N26" s="160">
        <v>1097.79</v>
      </c>
      <c r="O26" s="161">
        <v>0</v>
      </c>
      <c r="P26" s="162">
        <v>0</v>
      </c>
      <c r="Q26" s="259">
        <v>0</v>
      </c>
      <c r="R26" s="161">
        <v>3</v>
      </c>
      <c r="S26" s="162">
        <v>2.8571428571428571E-2</v>
      </c>
      <c r="T26" s="154" t="s">
        <v>565</v>
      </c>
      <c r="U26" s="161" t="s">
        <v>432</v>
      </c>
      <c r="V26" s="161"/>
      <c r="W26" s="161">
        <v>1</v>
      </c>
      <c r="X26" s="161" t="s">
        <v>417</v>
      </c>
    </row>
    <row r="27" spans="2:34">
      <c r="B27" s="728">
        <f>B17+1</f>
        <v>45903</v>
      </c>
      <c r="C27" s="725" t="str">
        <f t="shared" ref="C27" si="15">CHOOSE(WEEKDAY(B27,2),"一","二","三","四","五","六","日")</f>
        <v>三</v>
      </c>
      <c r="D27" s="165">
        <v>1</v>
      </c>
      <c r="E27" s="154" t="s">
        <v>444</v>
      </c>
      <c r="F27" s="155">
        <v>2193.7583999999993</v>
      </c>
      <c r="G27" s="154">
        <v>722.38</v>
      </c>
      <c r="H27" s="154">
        <v>718.46</v>
      </c>
      <c r="I27" s="166">
        <f t="shared" si="1"/>
        <v>0.99457349317533716</v>
      </c>
      <c r="J27" s="154">
        <v>18.8</v>
      </c>
      <c r="K27" s="166">
        <f t="shared" si="2"/>
        <v>2.6025083750934413E-2</v>
      </c>
      <c r="L27" s="155">
        <v>147.43</v>
      </c>
      <c r="M27" s="167">
        <f t="shared" si="3"/>
        <v>1.0205985769262715</v>
      </c>
      <c r="N27" s="155">
        <v>2193.7583999999993</v>
      </c>
      <c r="O27" s="154">
        <v>0</v>
      </c>
      <c r="P27" s="156">
        <v>0</v>
      </c>
      <c r="Q27" s="260">
        <v>0</v>
      </c>
      <c r="R27" s="154">
        <v>14.879999999999995</v>
      </c>
      <c r="S27" s="156">
        <v>2.0598576926271487E-2</v>
      </c>
      <c r="T27" s="154" t="s">
        <v>565</v>
      </c>
      <c r="U27" s="161" t="s">
        <v>443</v>
      </c>
      <c r="V27" s="154" t="s">
        <v>544</v>
      </c>
      <c r="W27" s="161">
        <v>1</v>
      </c>
      <c r="X27" s="154" t="s">
        <v>406</v>
      </c>
    </row>
    <row r="28" spans="2:34">
      <c r="B28" s="729"/>
      <c r="C28" s="726"/>
      <c r="D28" s="165">
        <v>2</v>
      </c>
      <c r="E28" s="154" t="s">
        <v>569</v>
      </c>
      <c r="F28" s="155">
        <v>1730.1768000000004</v>
      </c>
      <c r="G28" s="154">
        <v>54.58</v>
      </c>
      <c r="H28" s="154">
        <v>53.38</v>
      </c>
      <c r="I28" s="166">
        <f t="shared" si="1"/>
        <v>0.97801392451447422</v>
      </c>
      <c r="J28" s="154">
        <v>3.84</v>
      </c>
      <c r="K28" s="166">
        <f t="shared" si="2"/>
        <v>7.0355441553682674E-2</v>
      </c>
      <c r="L28" s="155">
        <v>655.37</v>
      </c>
      <c r="M28" s="167">
        <f t="shared" si="3"/>
        <v>1.0483693660681568</v>
      </c>
      <c r="N28" s="155">
        <v>1730.1768000000004</v>
      </c>
      <c r="O28" s="154">
        <v>0</v>
      </c>
      <c r="P28" s="156">
        <v>0</v>
      </c>
      <c r="Q28" s="260">
        <v>0</v>
      </c>
      <c r="R28" s="154">
        <v>2.6400000000000006</v>
      </c>
      <c r="S28" s="156">
        <v>4.8369366068156845E-2</v>
      </c>
      <c r="T28" s="154" t="s">
        <v>565</v>
      </c>
      <c r="U28" s="161" t="s">
        <v>432</v>
      </c>
      <c r="V28" s="154"/>
      <c r="W28" s="161">
        <v>1</v>
      </c>
      <c r="X28" s="154" t="s">
        <v>312</v>
      </c>
    </row>
    <row r="29" spans="2:34">
      <c r="B29" s="729"/>
      <c r="C29" s="726"/>
      <c r="D29" s="165">
        <v>3</v>
      </c>
      <c r="E29" s="154" t="s">
        <v>576</v>
      </c>
      <c r="F29" s="155">
        <v>1610.9786000000065</v>
      </c>
      <c r="G29" s="154">
        <v>25.58</v>
      </c>
      <c r="H29" s="154">
        <v>26.35</v>
      </c>
      <c r="I29" s="166">
        <f t="shared" si="1"/>
        <v>1.0301016419077405</v>
      </c>
      <c r="J29" s="154">
        <v>0</v>
      </c>
      <c r="K29" s="166">
        <f t="shared" si="2"/>
        <v>0</v>
      </c>
      <c r="L29" s="155">
        <v>2092.1799999999998</v>
      </c>
      <c r="M29" s="167">
        <f t="shared" si="3"/>
        <v>1.0301016419077405</v>
      </c>
      <c r="N29" s="155">
        <v>1610.9786000000065</v>
      </c>
      <c r="O29" s="154">
        <v>0</v>
      </c>
      <c r="P29" s="156">
        <v>0</v>
      </c>
      <c r="Q29" s="260">
        <v>0</v>
      </c>
      <c r="R29" s="154">
        <v>0.77000000000000313</v>
      </c>
      <c r="S29" s="156">
        <v>3.0101641907740548E-2</v>
      </c>
      <c r="T29" s="154" t="s">
        <v>565</v>
      </c>
      <c r="U29" s="161" t="s">
        <v>432</v>
      </c>
      <c r="V29" s="154"/>
      <c r="W29" s="161">
        <v>1</v>
      </c>
      <c r="X29" s="154" t="s">
        <v>204</v>
      </c>
    </row>
    <row r="30" spans="2:34">
      <c r="B30" s="729"/>
      <c r="C30" s="726"/>
      <c r="D30" s="165">
        <v>4</v>
      </c>
      <c r="E30" s="154" t="s">
        <v>568</v>
      </c>
      <c r="F30" s="155">
        <v>1477.2412000000027</v>
      </c>
      <c r="G30" s="154">
        <v>71.64</v>
      </c>
      <c r="H30" s="154">
        <v>72.03</v>
      </c>
      <c r="I30" s="166">
        <f t="shared" si="1"/>
        <v>1.0054438860971524</v>
      </c>
      <c r="J30" s="154">
        <v>1.84</v>
      </c>
      <c r="K30" s="166">
        <f t="shared" si="2"/>
        <v>2.5683975432719153E-2</v>
      </c>
      <c r="L30" s="155">
        <v>662.44</v>
      </c>
      <c r="M30" s="167">
        <f t="shared" si="3"/>
        <v>1.0311278615298716</v>
      </c>
      <c r="N30" s="155">
        <v>1477.2412000000027</v>
      </c>
      <c r="O30" s="154">
        <v>0</v>
      </c>
      <c r="P30" s="156">
        <v>0</v>
      </c>
      <c r="Q30" s="260">
        <v>0</v>
      </c>
      <c r="R30" s="154">
        <v>2.230000000000004</v>
      </c>
      <c r="S30" s="156">
        <v>3.1127861529871636E-2</v>
      </c>
      <c r="T30" s="154" t="s">
        <v>565</v>
      </c>
      <c r="U30" s="161" t="s">
        <v>432</v>
      </c>
      <c r="V30" s="154"/>
      <c r="W30" s="161">
        <v>1</v>
      </c>
      <c r="X30" s="154" t="s">
        <v>406</v>
      </c>
    </row>
    <row r="31" spans="2:34">
      <c r="B31" s="729"/>
      <c r="C31" s="726"/>
      <c r="D31" s="165">
        <v>5</v>
      </c>
      <c r="E31" s="154" t="s">
        <v>558</v>
      </c>
      <c r="F31" s="155">
        <v>1440.5871999999988</v>
      </c>
      <c r="G31" s="154">
        <v>48.76</v>
      </c>
      <c r="H31" s="154">
        <v>49.04</v>
      </c>
      <c r="I31" s="166">
        <f t="shared" si="1"/>
        <v>1.0057424118129614</v>
      </c>
      <c r="J31" s="154">
        <v>1.8</v>
      </c>
      <c r="K31" s="166">
        <f t="shared" si="2"/>
        <v>3.6915504511895E-2</v>
      </c>
      <c r="L31" s="155">
        <v>692.59</v>
      </c>
      <c r="M31" s="167">
        <f t="shared" si="3"/>
        <v>1.0426579163248564</v>
      </c>
      <c r="N31" s="155">
        <v>1440.5871999999988</v>
      </c>
      <c r="O31" s="154">
        <v>0</v>
      </c>
      <c r="P31" s="156">
        <v>0</v>
      </c>
      <c r="Q31" s="260">
        <v>0</v>
      </c>
      <c r="R31" s="154">
        <v>2.0799999999999983</v>
      </c>
      <c r="S31" s="156">
        <v>4.265791632485641E-2</v>
      </c>
      <c r="T31" s="154" t="s">
        <v>565</v>
      </c>
      <c r="U31" s="161" t="s">
        <v>432</v>
      </c>
      <c r="V31" s="154"/>
      <c r="W31" s="161">
        <v>1</v>
      </c>
      <c r="X31" s="154" t="s">
        <v>267</v>
      </c>
    </row>
    <row r="32" spans="2:34">
      <c r="B32" s="729"/>
      <c r="C32" s="726"/>
      <c r="D32" s="165">
        <v>6</v>
      </c>
      <c r="E32" s="154" t="s">
        <v>574</v>
      </c>
      <c r="F32" s="155">
        <v>1247.0303999999996</v>
      </c>
      <c r="G32" s="154">
        <v>98.61</v>
      </c>
      <c r="H32" s="154">
        <v>98.82</v>
      </c>
      <c r="I32" s="166">
        <f t="shared" si="1"/>
        <v>1.0021296014602981</v>
      </c>
      <c r="J32" s="154">
        <v>3.15</v>
      </c>
      <c r="K32" s="166">
        <f t="shared" si="2"/>
        <v>3.194402190447216E-2</v>
      </c>
      <c r="L32" s="155">
        <v>371.14</v>
      </c>
      <c r="M32" s="167">
        <f t="shared" si="3"/>
        <v>1.0340736233647703</v>
      </c>
      <c r="N32" s="155">
        <v>1247.0303999999996</v>
      </c>
      <c r="O32" s="154">
        <v>0</v>
      </c>
      <c r="P32" s="156">
        <v>0</v>
      </c>
      <c r="Q32" s="260">
        <v>0</v>
      </c>
      <c r="R32" s="154">
        <v>3.3599999999999994</v>
      </c>
      <c r="S32" s="156">
        <v>3.4073623364770302E-2</v>
      </c>
      <c r="T32" s="154" t="s">
        <v>565</v>
      </c>
      <c r="U32" s="161" t="s">
        <v>432</v>
      </c>
      <c r="V32" s="154"/>
      <c r="W32" s="161">
        <v>1</v>
      </c>
      <c r="X32" s="154" t="s">
        <v>406</v>
      </c>
    </row>
    <row r="33" spans="2:24">
      <c r="B33" s="729"/>
      <c r="C33" s="726"/>
      <c r="D33" s="165">
        <v>7</v>
      </c>
      <c r="E33" s="154" t="s">
        <v>571</v>
      </c>
      <c r="F33" s="155">
        <v>1237.9785999999997</v>
      </c>
      <c r="G33" s="154">
        <v>312.2</v>
      </c>
      <c r="H33" s="154">
        <v>311.63</v>
      </c>
      <c r="I33" s="166">
        <f t="shared" si="1"/>
        <v>0.99817424727738635</v>
      </c>
      <c r="J33" s="154">
        <v>18.2</v>
      </c>
      <c r="K33" s="166">
        <f t="shared" si="2"/>
        <v>5.829596412556054E-2</v>
      </c>
      <c r="L33" s="155">
        <v>70.22</v>
      </c>
      <c r="M33" s="167">
        <f t="shared" si="3"/>
        <v>1.0564702114029467</v>
      </c>
      <c r="N33" s="155">
        <v>1237.9785999999997</v>
      </c>
      <c r="O33" s="154">
        <v>0</v>
      </c>
      <c r="P33" s="156">
        <v>0</v>
      </c>
      <c r="Q33" s="260">
        <v>0</v>
      </c>
      <c r="R33" s="154">
        <v>17.629999999999995</v>
      </c>
      <c r="S33" s="156">
        <v>5.6470211402946814E-2</v>
      </c>
      <c r="T33" s="154" t="s">
        <v>565</v>
      </c>
      <c r="U33" s="161" t="s">
        <v>448</v>
      </c>
      <c r="V33" s="154"/>
      <c r="W33" s="161">
        <v>1</v>
      </c>
      <c r="X33" s="154" t="s">
        <v>264</v>
      </c>
    </row>
    <row r="34" spans="2:24">
      <c r="B34" s="729"/>
      <c r="C34" s="726"/>
      <c r="D34" s="165">
        <v>8</v>
      </c>
      <c r="E34" s="154" t="s">
        <v>424</v>
      </c>
      <c r="F34" s="155">
        <v>1201.2</v>
      </c>
      <c r="G34" s="154">
        <v>11156</v>
      </c>
      <c r="H34" s="154">
        <v>10868</v>
      </c>
      <c r="I34" s="166">
        <f t="shared" si="1"/>
        <v>0.97418429544639651</v>
      </c>
      <c r="J34" s="154">
        <v>600</v>
      </c>
      <c r="K34" s="166">
        <f t="shared" si="2"/>
        <v>5.3782717820007174E-2</v>
      </c>
      <c r="L34" s="155">
        <v>5.46</v>
      </c>
      <c r="M34" s="167">
        <f t="shared" si="3"/>
        <v>1.0279670132664038</v>
      </c>
      <c r="N34" s="155">
        <v>1703.52</v>
      </c>
      <c r="O34" s="154">
        <v>92</v>
      </c>
      <c r="P34" s="156">
        <v>8.2466833990677661E-3</v>
      </c>
      <c r="Q34" s="260">
        <v>502.32</v>
      </c>
      <c r="R34" s="154">
        <v>220</v>
      </c>
      <c r="S34" s="156">
        <v>1.9720329867335962E-2</v>
      </c>
      <c r="T34" s="154" t="s">
        <v>565</v>
      </c>
      <c r="U34" s="161" t="s">
        <v>432</v>
      </c>
      <c r="V34" s="154"/>
      <c r="W34" s="161">
        <v>1</v>
      </c>
      <c r="X34" s="154" t="s">
        <v>268</v>
      </c>
    </row>
    <row r="35" spans="2:24">
      <c r="B35" s="729"/>
      <c r="C35" s="726"/>
      <c r="D35" s="165">
        <v>9</v>
      </c>
      <c r="E35" s="154" t="s">
        <v>570</v>
      </c>
      <c r="F35" s="155">
        <v>1057.9508999999991</v>
      </c>
      <c r="G35" s="154">
        <v>579.87</v>
      </c>
      <c r="H35" s="154">
        <v>575.42999999999995</v>
      </c>
      <c r="I35" s="166">
        <f t="shared" si="1"/>
        <v>0.9923431113870349</v>
      </c>
      <c r="J35" s="154">
        <v>36.47</v>
      </c>
      <c r="K35" s="166">
        <f t="shared" si="2"/>
        <v>6.289340714298032E-2</v>
      </c>
      <c r="L35" s="155">
        <v>33.03</v>
      </c>
      <c r="M35" s="167">
        <f t="shared" si="3"/>
        <v>1.0552365185300152</v>
      </c>
      <c r="N35" s="155">
        <v>1057.9508999999991</v>
      </c>
      <c r="O35" s="154">
        <v>0</v>
      </c>
      <c r="P35" s="156">
        <v>0</v>
      </c>
      <c r="Q35" s="260">
        <v>0</v>
      </c>
      <c r="R35" s="154">
        <v>32.029999999999973</v>
      </c>
      <c r="S35" s="156">
        <v>5.5236518530015301E-2</v>
      </c>
      <c r="T35" s="154" t="s">
        <v>565</v>
      </c>
      <c r="U35" s="161" t="s">
        <v>432</v>
      </c>
      <c r="V35" s="154"/>
      <c r="W35" s="161">
        <v>1</v>
      </c>
      <c r="X35" s="154" t="s">
        <v>312</v>
      </c>
    </row>
    <row r="36" spans="2:24">
      <c r="B36" s="730"/>
      <c r="C36" s="727"/>
      <c r="D36" s="165">
        <v>10</v>
      </c>
      <c r="E36" s="154" t="s">
        <v>566</v>
      </c>
      <c r="F36" s="155">
        <v>994.99139999997283</v>
      </c>
      <c r="G36" s="154">
        <v>4300.1400000000003</v>
      </c>
      <c r="H36" s="154">
        <v>4275</v>
      </c>
      <c r="I36" s="166">
        <f t="shared" si="1"/>
        <v>0.99415367871743698</v>
      </c>
      <c r="J36" s="154">
        <v>50.4</v>
      </c>
      <c r="K36" s="166">
        <f t="shared" si="2"/>
        <v>1.1720548633300311E-2</v>
      </c>
      <c r="L36" s="155">
        <v>39.39</v>
      </c>
      <c r="M36" s="167">
        <f t="shared" si="3"/>
        <v>1.0058742273507373</v>
      </c>
      <c r="N36" s="155">
        <v>994.99139999997283</v>
      </c>
      <c r="O36" s="154">
        <v>0</v>
      </c>
      <c r="P36" s="156">
        <v>0</v>
      </c>
      <c r="Q36" s="260">
        <v>0</v>
      </c>
      <c r="R36" s="154">
        <v>25.259999999999309</v>
      </c>
      <c r="S36" s="156">
        <v>5.874227350737257E-3</v>
      </c>
      <c r="T36" s="154" t="s">
        <v>565</v>
      </c>
      <c r="U36" s="161" t="s">
        <v>448</v>
      </c>
      <c r="V36" s="154" t="s">
        <v>567</v>
      </c>
      <c r="W36" s="161">
        <v>1</v>
      </c>
      <c r="X36" s="154" t="s">
        <v>406</v>
      </c>
    </row>
    <row r="37" spans="2:24">
      <c r="B37" s="728">
        <f t="shared" ref="B37" si="16">B27+1</f>
        <v>45904</v>
      </c>
      <c r="C37" s="725" t="str">
        <f t="shared" ref="C37" si="17">CHOOSE(WEEKDAY(B37,2),"一","二","三","四","五","六","日")</f>
        <v>四</v>
      </c>
      <c r="D37" s="165">
        <v>1</v>
      </c>
      <c r="E37" s="154" t="s">
        <v>576</v>
      </c>
      <c r="F37" s="155">
        <v>5439.6680000000024</v>
      </c>
      <c r="G37" s="154">
        <v>23.86</v>
      </c>
      <c r="H37" s="154">
        <v>26.46</v>
      </c>
      <c r="I37" s="166">
        <f t="shared" si="1"/>
        <v>1.1089689857502096</v>
      </c>
      <c r="J37" s="154">
        <v>0</v>
      </c>
      <c r="K37" s="166">
        <f t="shared" si="2"/>
        <v>0</v>
      </c>
      <c r="L37" s="155">
        <v>2092.1799999999998</v>
      </c>
      <c r="M37" s="167">
        <f t="shared" si="3"/>
        <v>1.1089689857502096</v>
      </c>
      <c r="N37" s="155">
        <v>5439.6680000000024</v>
      </c>
      <c r="O37" s="154">
        <v>0</v>
      </c>
      <c r="P37" s="156">
        <v>0</v>
      </c>
      <c r="Q37" s="260">
        <v>0</v>
      </c>
      <c r="R37" s="154">
        <v>2.6000000000000014</v>
      </c>
      <c r="S37" s="156">
        <v>0.10896898575020962</v>
      </c>
      <c r="T37" s="154" t="s">
        <v>565</v>
      </c>
      <c r="U37" s="161" t="s">
        <v>432</v>
      </c>
      <c r="V37" s="154"/>
      <c r="W37" s="161">
        <v>1</v>
      </c>
      <c r="X37" s="154" t="s">
        <v>204</v>
      </c>
    </row>
    <row r="38" spans="2:24">
      <c r="B38" s="729"/>
      <c r="C38" s="726"/>
      <c r="D38" s="165">
        <v>2</v>
      </c>
      <c r="E38" s="154" t="s">
        <v>444</v>
      </c>
      <c r="F38" s="155">
        <v>3495.5653000000011</v>
      </c>
      <c r="G38" s="154">
        <v>634.34</v>
      </c>
      <c r="H38" s="154">
        <v>615.46</v>
      </c>
      <c r="I38" s="166">
        <f t="shared" si="1"/>
        <v>0.97023678153671533</v>
      </c>
      <c r="J38" s="154">
        <v>45.5</v>
      </c>
      <c r="K38" s="166">
        <f t="shared" si="2"/>
        <v>7.1728095343191342E-2</v>
      </c>
      <c r="L38" s="155">
        <v>147.43</v>
      </c>
      <c r="M38" s="167">
        <f t="shared" si="3"/>
        <v>1.0419648768799066</v>
      </c>
      <c r="N38" s="155">
        <v>3924.586600000001</v>
      </c>
      <c r="O38" s="154">
        <v>2.91</v>
      </c>
      <c r="P38" s="156">
        <v>4.587445218652458E-3</v>
      </c>
      <c r="Q38" s="260">
        <v>429.02130000000005</v>
      </c>
      <c r="R38" s="154">
        <v>23.710000000000004</v>
      </c>
      <c r="S38" s="156">
        <v>3.7377431661254221E-2</v>
      </c>
      <c r="T38" s="154" t="s">
        <v>565</v>
      </c>
      <c r="U38" s="161" t="s">
        <v>443</v>
      </c>
      <c r="V38" s="154" t="s">
        <v>544</v>
      </c>
      <c r="W38" s="161">
        <v>1</v>
      </c>
      <c r="X38" s="154" t="s">
        <v>406</v>
      </c>
    </row>
    <row r="39" spans="2:24">
      <c r="B39" s="729"/>
      <c r="C39" s="726"/>
      <c r="D39" s="165">
        <v>3</v>
      </c>
      <c r="E39" s="154" t="s">
        <v>464</v>
      </c>
      <c r="F39" s="155">
        <v>1641.5855999999997</v>
      </c>
      <c r="G39" s="154">
        <v>57.72</v>
      </c>
      <c r="H39" s="154">
        <v>56.53</v>
      </c>
      <c r="I39" s="166">
        <f t="shared" si="1"/>
        <v>0.97938322938322941</v>
      </c>
      <c r="J39" s="154">
        <v>3.8</v>
      </c>
      <c r="K39" s="166">
        <f t="shared" si="2"/>
        <v>6.5835065835065834E-2</v>
      </c>
      <c r="L39" s="155">
        <v>628.96</v>
      </c>
      <c r="M39" s="167">
        <f t="shared" si="3"/>
        <v>1.0452182952182951</v>
      </c>
      <c r="N39" s="155">
        <v>1641.5855999999997</v>
      </c>
      <c r="O39" s="154">
        <v>0</v>
      </c>
      <c r="P39" s="156">
        <v>0</v>
      </c>
      <c r="Q39" s="260">
        <v>0</v>
      </c>
      <c r="R39" s="154">
        <v>2.6099999999999994</v>
      </c>
      <c r="S39" s="156">
        <v>4.5218295218295207E-2</v>
      </c>
      <c r="T39" s="154" t="s">
        <v>565</v>
      </c>
      <c r="U39" s="161" t="s">
        <v>432</v>
      </c>
      <c r="V39" s="154"/>
      <c r="W39" s="161">
        <v>1</v>
      </c>
      <c r="X39" s="154" t="s">
        <v>251</v>
      </c>
    </row>
    <row r="40" spans="2:24">
      <c r="B40" s="729"/>
      <c r="C40" s="726"/>
      <c r="D40" s="165">
        <v>4</v>
      </c>
      <c r="E40" s="154" t="s">
        <v>577</v>
      </c>
      <c r="F40" s="155">
        <v>1618.021199999999</v>
      </c>
      <c r="G40" s="154">
        <v>39.6</v>
      </c>
      <c r="H40" s="154">
        <v>39.78</v>
      </c>
      <c r="I40" s="166">
        <f t="shared" si="1"/>
        <v>1.0045454545454546</v>
      </c>
      <c r="J40" s="154">
        <v>2.4</v>
      </c>
      <c r="K40" s="166">
        <f t="shared" si="2"/>
        <v>6.0606060606060601E-2</v>
      </c>
      <c r="L40" s="155">
        <v>627.14</v>
      </c>
      <c r="M40" s="167">
        <f t="shared" si="3"/>
        <v>1.0651515151515152</v>
      </c>
      <c r="N40" s="155">
        <v>1618.021199999999</v>
      </c>
      <c r="O40" s="154">
        <v>0</v>
      </c>
      <c r="P40" s="156">
        <v>0</v>
      </c>
      <c r="Q40" s="260">
        <v>0</v>
      </c>
      <c r="R40" s="154">
        <v>2.5799999999999983</v>
      </c>
      <c r="S40" s="156">
        <v>6.5151515151515099E-2</v>
      </c>
      <c r="T40" s="154" t="s">
        <v>565</v>
      </c>
      <c r="U40" s="161" t="s">
        <v>432</v>
      </c>
      <c r="V40" s="154"/>
      <c r="W40" s="161">
        <v>1</v>
      </c>
      <c r="X40" s="154" t="s">
        <v>260</v>
      </c>
    </row>
    <row r="41" spans="2:24">
      <c r="B41" s="729"/>
      <c r="C41" s="726"/>
      <c r="D41" s="165">
        <v>5</v>
      </c>
      <c r="E41" s="154" t="s">
        <v>466</v>
      </c>
      <c r="F41" s="155">
        <v>1399.3518000000013</v>
      </c>
      <c r="G41" s="154">
        <v>176.47</v>
      </c>
      <c r="H41" s="154">
        <v>175.34</v>
      </c>
      <c r="I41" s="166">
        <f t="shared" si="1"/>
        <v>0.99359664532215108</v>
      </c>
      <c r="J41" s="154">
        <v>3.44</v>
      </c>
      <c r="K41" s="166">
        <f t="shared" si="2"/>
        <v>1.9493398311327705E-2</v>
      </c>
      <c r="L41" s="155">
        <v>605.78</v>
      </c>
      <c r="M41" s="167">
        <f t="shared" si="3"/>
        <v>1.0130900436334789</v>
      </c>
      <c r="N41" s="155">
        <v>1399.3518000000013</v>
      </c>
      <c r="O41" s="154">
        <v>0</v>
      </c>
      <c r="P41" s="156">
        <v>0</v>
      </c>
      <c r="Q41" s="260">
        <v>0</v>
      </c>
      <c r="R41" s="154">
        <v>2.3100000000000023</v>
      </c>
      <c r="S41" s="156">
        <v>1.3090043633478791E-2</v>
      </c>
      <c r="T41" s="154" t="s">
        <v>565</v>
      </c>
      <c r="U41" s="161" t="s">
        <v>448</v>
      </c>
      <c r="V41" s="154" t="s">
        <v>567</v>
      </c>
      <c r="W41" s="161">
        <v>1</v>
      </c>
      <c r="X41" s="154" t="s">
        <v>250</v>
      </c>
    </row>
    <row r="42" spans="2:24">
      <c r="B42" s="729"/>
      <c r="C42" s="726"/>
      <c r="D42" s="165">
        <v>6</v>
      </c>
      <c r="E42" s="154" t="s">
        <v>566</v>
      </c>
      <c r="F42" s="155">
        <v>1304.5967999999777</v>
      </c>
      <c r="G42" s="154">
        <v>4035.78</v>
      </c>
      <c r="H42" s="154">
        <v>4003.2</v>
      </c>
      <c r="I42" s="166">
        <f t="shared" si="1"/>
        <v>0.99192721109673954</v>
      </c>
      <c r="J42" s="154">
        <v>65.7</v>
      </c>
      <c r="K42" s="166">
        <f t="shared" si="2"/>
        <v>1.6279380937513938E-2</v>
      </c>
      <c r="L42" s="155">
        <v>39.39</v>
      </c>
      <c r="M42" s="167">
        <f t="shared" si="3"/>
        <v>1.0082065920342536</v>
      </c>
      <c r="N42" s="155">
        <v>1304.5967999999777</v>
      </c>
      <c r="O42" s="154">
        <v>0</v>
      </c>
      <c r="P42" s="156">
        <v>0</v>
      </c>
      <c r="Q42" s="260">
        <v>0</v>
      </c>
      <c r="R42" s="154">
        <v>33.119999999999436</v>
      </c>
      <c r="S42" s="156">
        <v>8.2065920342534616E-3</v>
      </c>
      <c r="T42" s="154" t="s">
        <v>565</v>
      </c>
      <c r="U42" s="161" t="s">
        <v>448</v>
      </c>
      <c r="V42" s="154" t="s">
        <v>567</v>
      </c>
      <c r="W42" s="161">
        <v>1</v>
      </c>
      <c r="X42" s="154" t="s">
        <v>406</v>
      </c>
    </row>
    <row r="43" spans="2:24">
      <c r="B43" s="729"/>
      <c r="C43" s="726"/>
      <c r="D43" s="165">
        <v>7</v>
      </c>
      <c r="E43" s="154" t="s">
        <v>557</v>
      </c>
      <c r="F43" s="155">
        <v>1211.8991999999989</v>
      </c>
      <c r="G43" s="154">
        <v>24.1</v>
      </c>
      <c r="H43" s="154">
        <v>24.93</v>
      </c>
      <c r="I43" s="166">
        <f t="shared" si="1"/>
        <v>1.0344398340248961</v>
      </c>
      <c r="J43" s="154">
        <v>1</v>
      </c>
      <c r="K43" s="166">
        <f t="shared" si="2"/>
        <v>4.1493775933609957E-2</v>
      </c>
      <c r="L43" s="155">
        <v>662.24</v>
      </c>
      <c r="M43" s="167">
        <f t="shared" si="3"/>
        <v>1.0759336099585062</v>
      </c>
      <c r="N43" s="155">
        <v>1211.8991999999989</v>
      </c>
      <c r="O43" s="154">
        <v>0</v>
      </c>
      <c r="P43" s="156">
        <v>0</v>
      </c>
      <c r="Q43" s="260">
        <v>0</v>
      </c>
      <c r="R43" s="154">
        <v>1.8299999999999983</v>
      </c>
      <c r="S43" s="156">
        <v>7.5933609958506149E-2</v>
      </c>
      <c r="T43" s="154" t="s">
        <v>565</v>
      </c>
      <c r="U43" s="161" t="s">
        <v>432</v>
      </c>
      <c r="V43" s="154"/>
      <c r="W43" s="161">
        <v>1</v>
      </c>
      <c r="X43" s="154" t="s">
        <v>270</v>
      </c>
    </row>
    <row r="44" spans="2:24">
      <c r="B44" s="729"/>
      <c r="C44" s="726"/>
      <c r="D44" s="165">
        <v>8</v>
      </c>
      <c r="E44" s="154" t="s">
        <v>572</v>
      </c>
      <c r="F44" s="155">
        <v>1129.0188000000003</v>
      </c>
      <c r="G44" s="154">
        <v>26.4</v>
      </c>
      <c r="H44" s="154">
        <v>26.68</v>
      </c>
      <c r="I44" s="166">
        <f t="shared" si="1"/>
        <v>1.0106060606060607</v>
      </c>
      <c r="J44" s="154">
        <v>1.54</v>
      </c>
      <c r="K44" s="166">
        <f t="shared" si="2"/>
        <v>5.8333333333333341E-2</v>
      </c>
      <c r="L44" s="155">
        <v>620.34</v>
      </c>
      <c r="M44" s="167">
        <f t="shared" si="3"/>
        <v>1.0689393939393939</v>
      </c>
      <c r="N44" s="155">
        <v>1129.0188000000003</v>
      </c>
      <c r="O44" s="154">
        <v>0</v>
      </c>
      <c r="P44" s="156">
        <v>0</v>
      </c>
      <c r="Q44" s="260">
        <v>0</v>
      </c>
      <c r="R44" s="154">
        <v>1.8200000000000003</v>
      </c>
      <c r="S44" s="156">
        <v>6.8939393939393953E-2</v>
      </c>
      <c r="T44" s="154" t="s">
        <v>565</v>
      </c>
      <c r="U44" s="161" t="s">
        <v>432</v>
      </c>
      <c r="V44" s="154"/>
      <c r="W44" s="161">
        <v>1</v>
      </c>
      <c r="X44" s="154" t="s">
        <v>261</v>
      </c>
    </row>
    <row r="45" spans="2:24">
      <c r="B45" s="729"/>
      <c r="C45" s="726"/>
      <c r="D45" s="165">
        <v>9</v>
      </c>
      <c r="E45" s="154" t="s">
        <v>568</v>
      </c>
      <c r="F45" s="155">
        <v>1059.9040000000057</v>
      </c>
      <c r="G45" s="154">
        <v>65.55</v>
      </c>
      <c r="H45" s="154">
        <v>65.540000000000006</v>
      </c>
      <c r="I45" s="166">
        <f t="shared" si="1"/>
        <v>0.99984744469870346</v>
      </c>
      <c r="J45" s="154">
        <v>1.61</v>
      </c>
      <c r="K45" s="166">
        <f t="shared" si="2"/>
        <v>2.4561403508771933E-2</v>
      </c>
      <c r="L45" s="155">
        <v>662.44</v>
      </c>
      <c r="M45" s="167">
        <f t="shared" si="3"/>
        <v>1.0244088482074754</v>
      </c>
      <c r="N45" s="155">
        <v>1059.9040000000057</v>
      </c>
      <c r="O45" s="154">
        <v>0</v>
      </c>
      <c r="P45" s="156">
        <v>0</v>
      </c>
      <c r="Q45" s="260">
        <v>0</v>
      </c>
      <c r="R45" s="154">
        <v>1.6000000000000085</v>
      </c>
      <c r="S45" s="156">
        <v>2.4408848207475339E-2</v>
      </c>
      <c r="T45" s="154" t="s">
        <v>565</v>
      </c>
      <c r="U45" s="161" t="s">
        <v>432</v>
      </c>
      <c r="V45" s="154"/>
      <c r="W45" s="161">
        <v>1</v>
      </c>
      <c r="X45" s="154" t="s">
        <v>406</v>
      </c>
    </row>
    <row r="46" spans="2:24">
      <c r="B46" s="730"/>
      <c r="C46" s="727"/>
      <c r="D46" s="165">
        <v>10</v>
      </c>
      <c r="E46" s="154" t="s">
        <v>549</v>
      </c>
      <c r="F46" s="155">
        <v>970.90000000000134</v>
      </c>
      <c r="G46" s="154">
        <v>23.86</v>
      </c>
      <c r="H46" s="154">
        <v>25.19</v>
      </c>
      <c r="I46" s="166">
        <f t="shared" si="1"/>
        <v>1.0557418273260688</v>
      </c>
      <c r="J46" s="154">
        <v>0</v>
      </c>
      <c r="K46" s="166">
        <f t="shared" si="2"/>
        <v>0</v>
      </c>
      <c r="L46" s="155">
        <v>730</v>
      </c>
      <c r="M46" s="167">
        <f t="shared" si="3"/>
        <v>1.0557418273260688</v>
      </c>
      <c r="N46" s="155">
        <v>970.90000000000134</v>
      </c>
      <c r="O46" s="154">
        <v>0</v>
      </c>
      <c r="P46" s="156">
        <v>0</v>
      </c>
      <c r="Q46" s="260">
        <v>0</v>
      </c>
      <c r="R46" s="154">
        <v>1.3300000000000018</v>
      </c>
      <c r="S46" s="156">
        <v>5.5741827326068812E-2</v>
      </c>
      <c r="T46" s="154" t="s">
        <v>565</v>
      </c>
      <c r="U46" s="161" t="s">
        <v>432</v>
      </c>
      <c r="V46" s="154"/>
      <c r="W46" s="161">
        <v>1</v>
      </c>
      <c r="X46" s="154" t="s">
        <v>204</v>
      </c>
    </row>
    <row r="47" spans="2:24">
      <c r="B47" s="728">
        <f t="shared" ref="B47" si="18">B37+1</f>
        <v>45905</v>
      </c>
      <c r="C47" s="725" t="str">
        <f t="shared" ref="C47" si="19">CHOOSE(WEEKDAY(B47,2),"一","二","三","四","五","六","日")</f>
        <v>五</v>
      </c>
      <c r="D47" s="165">
        <v>1</v>
      </c>
      <c r="E47" s="154" t="s">
        <v>444</v>
      </c>
      <c r="F47" s="155">
        <v>3737.3504999999986</v>
      </c>
      <c r="G47" s="154">
        <v>468.68</v>
      </c>
      <c r="H47" s="154">
        <v>443.61</v>
      </c>
      <c r="I47" s="166">
        <f t="shared" si="1"/>
        <v>0.94650934539557907</v>
      </c>
      <c r="J47" s="154">
        <v>52.52</v>
      </c>
      <c r="K47" s="166">
        <f t="shared" si="2"/>
        <v>0.11205940087053</v>
      </c>
      <c r="L47" s="155">
        <v>147.43</v>
      </c>
      <c r="M47" s="167">
        <f t="shared" si="3"/>
        <v>1.0585687462661091</v>
      </c>
      <c r="N47" s="155">
        <v>4046.9534999999987</v>
      </c>
      <c r="O47" s="154">
        <v>2.1</v>
      </c>
      <c r="P47" s="156">
        <v>4.4806691132542459E-3</v>
      </c>
      <c r="Q47" s="260">
        <v>309.60300000000001</v>
      </c>
      <c r="R47" s="154">
        <v>25.349999999999987</v>
      </c>
      <c r="S47" s="156">
        <v>5.4088077152854797E-2</v>
      </c>
      <c r="T47" s="154" t="s">
        <v>565</v>
      </c>
      <c r="U47" s="161" t="s">
        <v>443</v>
      </c>
      <c r="V47" s="154" t="s">
        <v>544</v>
      </c>
      <c r="W47" s="161">
        <v>1</v>
      </c>
      <c r="X47" s="154" t="s">
        <v>406</v>
      </c>
    </row>
    <row r="48" spans="2:24">
      <c r="B48" s="729"/>
      <c r="C48" s="726"/>
      <c r="D48" s="165">
        <v>2</v>
      </c>
      <c r="E48" s="154" t="s">
        <v>466</v>
      </c>
      <c r="F48" s="155">
        <v>2344.3685999999852</v>
      </c>
      <c r="G48" s="154">
        <v>145</v>
      </c>
      <c r="H48" s="154">
        <v>144.13999999999999</v>
      </c>
      <c r="I48" s="166">
        <f t="shared" si="1"/>
        <v>0.99406896551724133</v>
      </c>
      <c r="J48" s="154">
        <v>4.7300000000000004</v>
      </c>
      <c r="K48" s="166">
        <f t="shared" si="2"/>
        <v>3.2620689655172418E-2</v>
      </c>
      <c r="L48" s="155">
        <v>605.78</v>
      </c>
      <c r="M48" s="167">
        <f t="shared" si="3"/>
        <v>1.0266896551724136</v>
      </c>
      <c r="N48" s="155">
        <v>2344.3685999999852</v>
      </c>
      <c r="O48" s="154">
        <v>0</v>
      </c>
      <c r="P48" s="156">
        <v>0</v>
      </c>
      <c r="Q48" s="260">
        <v>0</v>
      </c>
      <c r="R48" s="154">
        <v>3.8699999999999761</v>
      </c>
      <c r="S48" s="156">
        <v>2.6689655172413628E-2</v>
      </c>
      <c r="T48" s="154" t="s">
        <v>565</v>
      </c>
      <c r="U48" s="161" t="s">
        <v>432</v>
      </c>
      <c r="V48" s="154"/>
      <c r="W48" s="161">
        <v>1</v>
      </c>
      <c r="X48" s="154" t="s">
        <v>250</v>
      </c>
    </row>
    <row r="49" spans="2:24">
      <c r="B49" s="729"/>
      <c r="C49" s="726"/>
      <c r="D49" s="165">
        <v>3</v>
      </c>
      <c r="E49" s="154" t="s">
        <v>569</v>
      </c>
      <c r="F49" s="155">
        <v>1939.8952000000006</v>
      </c>
      <c r="G49" s="154">
        <v>42.55</v>
      </c>
      <c r="H49" s="154">
        <v>40.71</v>
      </c>
      <c r="I49" s="166">
        <f t="shared" si="1"/>
        <v>0.95675675675675687</v>
      </c>
      <c r="J49" s="154">
        <v>4.8</v>
      </c>
      <c r="K49" s="166">
        <f t="shared" si="2"/>
        <v>0.11280846063454759</v>
      </c>
      <c r="L49" s="155">
        <v>655.37</v>
      </c>
      <c r="M49" s="167">
        <f t="shared" si="3"/>
        <v>1.0695652173913044</v>
      </c>
      <c r="N49" s="155">
        <v>1939.8952000000006</v>
      </c>
      <c r="O49" s="154">
        <v>0</v>
      </c>
      <c r="P49" s="156">
        <v>0</v>
      </c>
      <c r="Q49" s="260">
        <v>0</v>
      </c>
      <c r="R49" s="154">
        <v>2.9600000000000009</v>
      </c>
      <c r="S49" s="156">
        <v>6.9565217391304376E-2</v>
      </c>
      <c r="T49" s="154" t="s">
        <v>565</v>
      </c>
      <c r="U49" s="161" t="s">
        <v>432</v>
      </c>
      <c r="V49" s="154"/>
      <c r="W49" s="161">
        <v>1</v>
      </c>
      <c r="X49" s="154" t="s">
        <v>312</v>
      </c>
    </row>
    <row r="50" spans="2:24">
      <c r="B50" s="729"/>
      <c r="C50" s="726"/>
      <c r="D50" s="165">
        <v>4</v>
      </c>
      <c r="E50" s="154" t="s">
        <v>578</v>
      </c>
      <c r="F50" s="155">
        <v>1492.8357000000001</v>
      </c>
      <c r="G50" s="154">
        <v>75.09</v>
      </c>
      <c r="H50" s="154">
        <v>74.14</v>
      </c>
      <c r="I50" s="166">
        <f t="shared" si="1"/>
        <v>0.98734851511519506</v>
      </c>
      <c r="J50" s="154">
        <v>14.06</v>
      </c>
      <c r="K50" s="166">
        <f t="shared" si="2"/>
        <v>0.18724197629511252</v>
      </c>
      <c r="L50" s="155">
        <v>113.87</v>
      </c>
      <c r="M50" s="167">
        <f t="shared" si="3"/>
        <v>1.1745904914103076</v>
      </c>
      <c r="N50" s="155">
        <v>1492.8357000000001</v>
      </c>
      <c r="O50" s="154">
        <v>0</v>
      </c>
      <c r="P50" s="156">
        <v>0</v>
      </c>
      <c r="Q50" s="260">
        <v>0</v>
      </c>
      <c r="R50" s="154">
        <v>13.11</v>
      </c>
      <c r="S50" s="156">
        <v>0.17459049141030761</v>
      </c>
      <c r="T50" s="154" t="s">
        <v>565</v>
      </c>
      <c r="U50" s="161" t="s">
        <v>432</v>
      </c>
      <c r="V50" s="154"/>
      <c r="W50" s="161">
        <v>1</v>
      </c>
      <c r="X50" s="154" t="s">
        <v>267</v>
      </c>
    </row>
    <row r="51" spans="2:24">
      <c r="B51" s="729"/>
      <c r="C51" s="726"/>
      <c r="D51" s="165">
        <v>5</v>
      </c>
      <c r="E51" s="154" t="s">
        <v>557</v>
      </c>
      <c r="F51" s="155">
        <v>1437.0607999999988</v>
      </c>
      <c r="G51" s="154">
        <v>19.98</v>
      </c>
      <c r="H51" s="154">
        <v>20.149999999999999</v>
      </c>
      <c r="I51" s="166">
        <f t="shared" si="1"/>
        <v>1.0085085085085084</v>
      </c>
      <c r="J51" s="154">
        <v>2</v>
      </c>
      <c r="K51" s="166">
        <f t="shared" si="2"/>
        <v>0.10010010010010009</v>
      </c>
      <c r="L51" s="155">
        <v>662.24</v>
      </c>
      <c r="M51" s="167">
        <f t="shared" si="3"/>
        <v>1.1086086086086084</v>
      </c>
      <c r="N51" s="155">
        <v>1437.0607999999988</v>
      </c>
      <c r="O51" s="154">
        <v>0</v>
      </c>
      <c r="P51" s="156">
        <v>0</v>
      </c>
      <c r="Q51" s="260">
        <v>0</v>
      </c>
      <c r="R51" s="154">
        <v>2.1699999999999982</v>
      </c>
      <c r="S51" s="156">
        <v>0.10860860860860852</v>
      </c>
      <c r="T51" s="154" t="s">
        <v>565</v>
      </c>
      <c r="U51" s="161" t="s">
        <v>432</v>
      </c>
      <c r="V51" s="154"/>
      <c r="W51" s="161">
        <v>1</v>
      </c>
      <c r="X51" s="154" t="s">
        <v>270</v>
      </c>
    </row>
    <row r="52" spans="2:24">
      <c r="B52" s="729"/>
      <c r="C52" s="726"/>
      <c r="D52" s="165">
        <v>6</v>
      </c>
      <c r="E52" s="154" t="s">
        <v>549</v>
      </c>
      <c r="F52" s="155">
        <v>1408.8999999999999</v>
      </c>
      <c r="G52" s="154">
        <v>22.6</v>
      </c>
      <c r="H52" s="154">
        <v>24.53</v>
      </c>
      <c r="I52" s="166">
        <f t="shared" si="1"/>
        <v>1.0853982300884955</v>
      </c>
      <c r="J52" s="154">
        <v>0</v>
      </c>
      <c r="K52" s="166">
        <f t="shared" si="2"/>
        <v>0</v>
      </c>
      <c r="L52" s="155">
        <v>730</v>
      </c>
      <c r="M52" s="167">
        <f t="shared" si="3"/>
        <v>1.0853982300884955</v>
      </c>
      <c r="N52" s="155">
        <v>1408.8999999999999</v>
      </c>
      <c r="O52" s="154">
        <v>0</v>
      </c>
      <c r="P52" s="156">
        <v>0</v>
      </c>
      <c r="Q52" s="260">
        <v>0</v>
      </c>
      <c r="R52" s="154">
        <v>1.9299999999999997</v>
      </c>
      <c r="S52" s="156">
        <v>8.5398230088495564E-2</v>
      </c>
      <c r="T52" s="154" t="s">
        <v>565</v>
      </c>
      <c r="U52" s="161" t="s">
        <v>432</v>
      </c>
      <c r="V52" s="154"/>
      <c r="W52" s="161">
        <v>1</v>
      </c>
      <c r="X52" s="154" t="s">
        <v>204</v>
      </c>
    </row>
    <row r="53" spans="2:24">
      <c r="B53" s="729"/>
      <c r="C53" s="726"/>
      <c r="D53" s="165">
        <v>7</v>
      </c>
      <c r="E53" s="154" t="s">
        <v>579</v>
      </c>
      <c r="F53" s="155">
        <v>1190.6008000000065</v>
      </c>
      <c r="G53" s="154">
        <v>138.66999999999999</v>
      </c>
      <c r="H53" s="154">
        <v>134.59</v>
      </c>
      <c r="I53" s="166">
        <f t="shared" si="1"/>
        <v>0.97057763034542455</v>
      </c>
      <c r="J53" s="154">
        <v>7</v>
      </c>
      <c r="K53" s="166">
        <f t="shared" si="2"/>
        <v>5.047955577990914E-2</v>
      </c>
      <c r="L53" s="155">
        <v>407.74</v>
      </c>
      <c r="M53" s="167">
        <f t="shared" si="3"/>
        <v>1.0210571861253337</v>
      </c>
      <c r="N53" s="155">
        <v>1190.6008000000065</v>
      </c>
      <c r="O53" s="154">
        <v>0</v>
      </c>
      <c r="P53" s="156">
        <v>0</v>
      </c>
      <c r="Q53" s="260">
        <v>0</v>
      </c>
      <c r="R53" s="154">
        <v>2.9200000000000159</v>
      </c>
      <c r="S53" s="156">
        <v>2.1057186125333641E-2</v>
      </c>
      <c r="T53" s="154" t="s">
        <v>565</v>
      </c>
      <c r="U53" s="161" t="s">
        <v>432</v>
      </c>
      <c r="V53" s="154"/>
      <c r="W53" s="161">
        <v>1</v>
      </c>
      <c r="X53" s="154" t="s">
        <v>428</v>
      </c>
    </row>
    <row r="54" spans="2:24">
      <c r="B54" s="729"/>
      <c r="C54" s="726"/>
      <c r="D54" s="165">
        <v>8</v>
      </c>
      <c r="E54" s="154" t="s">
        <v>575</v>
      </c>
      <c r="F54" s="155">
        <v>1072.1748999999973</v>
      </c>
      <c r="G54" s="154">
        <v>64.17</v>
      </c>
      <c r="H54" s="154">
        <v>39.549999999999997</v>
      </c>
      <c r="I54" s="166">
        <f t="shared" si="1"/>
        <v>0.61633161913666812</v>
      </c>
      <c r="J54" s="154">
        <v>27.55</v>
      </c>
      <c r="K54" s="166">
        <f t="shared" si="2"/>
        <v>0.42932834657939845</v>
      </c>
      <c r="L54" s="155">
        <v>365.93</v>
      </c>
      <c r="M54" s="167">
        <f t="shared" si="3"/>
        <v>1.0456599657160666</v>
      </c>
      <c r="N54" s="155">
        <v>1072.1748999999973</v>
      </c>
      <c r="O54" s="154">
        <v>0</v>
      </c>
      <c r="P54" s="156">
        <v>0</v>
      </c>
      <c r="Q54" s="260">
        <v>0</v>
      </c>
      <c r="R54" s="154">
        <v>2.9299999999999926</v>
      </c>
      <c r="S54" s="156">
        <v>4.5659965716066585E-2</v>
      </c>
      <c r="T54" s="154" t="s">
        <v>565</v>
      </c>
      <c r="U54" s="161" t="s">
        <v>432</v>
      </c>
      <c r="V54" s="154"/>
      <c r="W54" s="161">
        <v>1</v>
      </c>
      <c r="X54" s="154" t="s">
        <v>417</v>
      </c>
    </row>
    <row r="55" spans="2:24">
      <c r="B55" s="729"/>
      <c r="C55" s="726"/>
      <c r="D55" s="165">
        <v>9</v>
      </c>
      <c r="E55" s="154" t="s">
        <v>573</v>
      </c>
      <c r="F55" s="155">
        <v>1037.8500000000013</v>
      </c>
      <c r="G55" s="154">
        <v>23.65</v>
      </c>
      <c r="H55" s="154">
        <v>25.3</v>
      </c>
      <c r="I55" s="166">
        <f t="shared" si="1"/>
        <v>1.0697674418604652</v>
      </c>
      <c r="J55" s="154">
        <v>0</v>
      </c>
      <c r="K55" s="166">
        <f t="shared" si="2"/>
        <v>0</v>
      </c>
      <c r="L55" s="155">
        <v>629</v>
      </c>
      <c r="M55" s="167">
        <f t="shared" si="3"/>
        <v>1.0697674418604652</v>
      </c>
      <c r="N55" s="155">
        <v>1037.8500000000013</v>
      </c>
      <c r="O55" s="154">
        <v>0</v>
      </c>
      <c r="P55" s="156">
        <v>0</v>
      </c>
      <c r="Q55" s="260">
        <v>0</v>
      </c>
      <c r="R55" s="154">
        <v>1.6500000000000021</v>
      </c>
      <c r="S55" s="156">
        <v>6.9767441860465212E-2</v>
      </c>
      <c r="T55" s="154" t="s">
        <v>565</v>
      </c>
      <c r="U55" s="161" t="s">
        <v>432</v>
      </c>
      <c r="V55" s="154"/>
      <c r="W55" s="161">
        <v>1</v>
      </c>
      <c r="X55" s="154" t="s">
        <v>422</v>
      </c>
    </row>
    <row r="56" spans="2:24">
      <c r="B56" s="730"/>
      <c r="C56" s="727"/>
      <c r="D56" s="165">
        <v>10</v>
      </c>
      <c r="E56" s="154" t="s">
        <v>558</v>
      </c>
      <c r="F56" s="155">
        <v>1031.9590999999964</v>
      </c>
      <c r="G56" s="154">
        <v>35.57</v>
      </c>
      <c r="H56" s="154">
        <v>35.799999999999997</v>
      </c>
      <c r="I56" s="166">
        <f t="shared" si="1"/>
        <v>1.0064661231374754</v>
      </c>
      <c r="J56" s="154">
        <v>1.26</v>
      </c>
      <c r="K56" s="166">
        <f t="shared" si="2"/>
        <v>3.5423109361821761E-2</v>
      </c>
      <c r="L56" s="155">
        <v>692.59</v>
      </c>
      <c r="M56" s="167">
        <f t="shared" si="3"/>
        <v>1.041889232499297</v>
      </c>
      <c r="N56" s="155">
        <v>1031.9590999999964</v>
      </c>
      <c r="O56" s="154">
        <v>0</v>
      </c>
      <c r="P56" s="156">
        <v>0</v>
      </c>
      <c r="Q56" s="260">
        <v>0</v>
      </c>
      <c r="R56" s="154">
        <v>1.4899999999999949</v>
      </c>
      <c r="S56" s="156">
        <v>4.1889232499297019E-2</v>
      </c>
      <c r="T56" s="154" t="s">
        <v>565</v>
      </c>
      <c r="U56" s="161" t="s">
        <v>432</v>
      </c>
      <c r="V56" s="154"/>
      <c r="W56" s="161">
        <v>1</v>
      </c>
      <c r="X56" s="154" t="s">
        <v>267</v>
      </c>
    </row>
    <row r="57" spans="2:24">
      <c r="B57" s="728">
        <f t="shared" ref="B57" si="20">B47+1</f>
        <v>45906</v>
      </c>
      <c r="C57" s="725" t="str">
        <f t="shared" ref="C57" si="21">CHOOSE(WEEKDAY(B57,2),"一","二","三","四","五","六","日")</f>
        <v>六</v>
      </c>
      <c r="D57" s="165">
        <v>1</v>
      </c>
      <c r="E57" s="154" t="s">
        <v>444</v>
      </c>
      <c r="F57" s="155">
        <v>5059.7975999999871</v>
      </c>
      <c r="G57" s="154">
        <v>493.35</v>
      </c>
      <c r="H57" s="154">
        <v>490.09</v>
      </c>
      <c r="I57" s="166">
        <f t="shared" si="1"/>
        <v>0.99339211513124548</v>
      </c>
      <c r="J57" s="154">
        <v>39.479999999999997</v>
      </c>
      <c r="K57" s="166">
        <f t="shared" si="2"/>
        <v>8.0024323502584357E-2</v>
      </c>
      <c r="L57" s="155">
        <v>147.43</v>
      </c>
      <c r="M57" s="167">
        <f t="shared" si="3"/>
        <v>1.0734164386338299</v>
      </c>
      <c r="N57" s="155">
        <v>5339.9145999999873</v>
      </c>
      <c r="O57" s="154">
        <v>1.9</v>
      </c>
      <c r="P57" s="156">
        <v>3.85122124252559E-3</v>
      </c>
      <c r="Q57" s="260">
        <v>280.11700000000002</v>
      </c>
      <c r="R57" s="154">
        <v>34.319999999999915</v>
      </c>
      <c r="S57" s="156">
        <v>6.9565217391304168E-2</v>
      </c>
      <c r="T57" s="154" t="s">
        <v>565</v>
      </c>
      <c r="U57" s="161" t="s">
        <v>443</v>
      </c>
      <c r="V57" s="154" t="s">
        <v>544</v>
      </c>
      <c r="W57" s="161">
        <v>1</v>
      </c>
      <c r="X57" s="154" t="s">
        <v>406</v>
      </c>
    </row>
    <row r="58" spans="2:24">
      <c r="B58" s="729"/>
      <c r="C58" s="726"/>
      <c r="D58" s="165">
        <v>2</v>
      </c>
      <c r="E58" s="154" t="s">
        <v>466</v>
      </c>
      <c r="F58" s="155">
        <v>2744.1834000000003</v>
      </c>
      <c r="G58" s="154">
        <v>153.30000000000001</v>
      </c>
      <c r="H58" s="154">
        <v>153.53</v>
      </c>
      <c r="I58" s="166">
        <f t="shared" si="1"/>
        <v>1.0015003261578603</v>
      </c>
      <c r="J58" s="154">
        <v>4.3</v>
      </c>
      <c r="K58" s="166">
        <f t="shared" si="2"/>
        <v>2.8049575994781473E-2</v>
      </c>
      <c r="L58" s="155">
        <v>605.78</v>
      </c>
      <c r="M58" s="167">
        <f t="shared" si="3"/>
        <v>1.029549902152642</v>
      </c>
      <c r="N58" s="155">
        <v>2744.1834000000003</v>
      </c>
      <c r="O58" s="154">
        <v>0</v>
      </c>
      <c r="P58" s="156">
        <v>0</v>
      </c>
      <c r="Q58" s="260">
        <v>0</v>
      </c>
      <c r="R58" s="154">
        <v>4.5300000000000011</v>
      </c>
      <c r="S58" s="156">
        <v>2.9549902152641885E-2</v>
      </c>
      <c r="T58" s="154" t="s">
        <v>565</v>
      </c>
      <c r="U58" s="161" t="s">
        <v>448</v>
      </c>
      <c r="V58" s="154" t="s">
        <v>567</v>
      </c>
      <c r="W58" s="161">
        <v>1</v>
      </c>
      <c r="X58" s="154" t="s">
        <v>250</v>
      </c>
    </row>
    <row r="59" spans="2:24">
      <c r="B59" s="729"/>
      <c r="C59" s="726"/>
      <c r="D59" s="165">
        <v>3</v>
      </c>
      <c r="E59" s="154" t="s">
        <v>573</v>
      </c>
      <c r="F59" s="155">
        <v>1685.7199999999998</v>
      </c>
      <c r="G59" s="154">
        <v>24.66</v>
      </c>
      <c r="H59" s="154">
        <v>27.34</v>
      </c>
      <c r="I59" s="166">
        <f t="shared" si="1"/>
        <v>1.1086780210867802</v>
      </c>
      <c r="J59" s="154">
        <v>0</v>
      </c>
      <c r="K59" s="166">
        <f t="shared" si="2"/>
        <v>0</v>
      </c>
      <c r="L59" s="155">
        <v>629</v>
      </c>
      <c r="M59" s="167">
        <f t="shared" si="3"/>
        <v>1.1086780210867802</v>
      </c>
      <c r="N59" s="155">
        <v>1685.7199999999998</v>
      </c>
      <c r="O59" s="154">
        <v>0</v>
      </c>
      <c r="P59" s="156">
        <v>0</v>
      </c>
      <c r="Q59" s="260">
        <v>0</v>
      </c>
      <c r="R59" s="154">
        <v>2.6799999999999997</v>
      </c>
      <c r="S59" s="156">
        <v>0.10867802108678019</v>
      </c>
      <c r="T59" s="154" t="s">
        <v>565</v>
      </c>
      <c r="U59" s="161" t="s">
        <v>432</v>
      </c>
      <c r="V59" s="154"/>
      <c r="W59" s="161">
        <v>1</v>
      </c>
      <c r="X59" s="154" t="s">
        <v>422</v>
      </c>
    </row>
    <row r="60" spans="2:24">
      <c r="B60" s="729"/>
      <c r="C60" s="726"/>
      <c r="D60" s="165">
        <v>4</v>
      </c>
      <c r="E60" s="154" t="s">
        <v>455</v>
      </c>
      <c r="F60" s="155">
        <v>1608.6212999999982</v>
      </c>
      <c r="G60" s="154">
        <v>99.97</v>
      </c>
      <c r="H60" s="154">
        <v>103.74</v>
      </c>
      <c r="I60" s="166">
        <f t="shared" si="1"/>
        <v>1.0377113133940181</v>
      </c>
      <c r="J60" s="154">
        <v>0</v>
      </c>
      <c r="K60" s="166">
        <f t="shared" si="2"/>
        <v>0</v>
      </c>
      <c r="L60" s="155">
        <v>426.69</v>
      </c>
      <c r="M60" s="167">
        <f t="shared" si="3"/>
        <v>1.0377113133940181</v>
      </c>
      <c r="N60" s="155">
        <v>1608.6212999999982</v>
      </c>
      <c r="O60" s="154">
        <v>0</v>
      </c>
      <c r="P60" s="156">
        <v>0</v>
      </c>
      <c r="Q60" s="260">
        <v>0</v>
      </c>
      <c r="R60" s="154">
        <v>3.769999999999996</v>
      </c>
      <c r="S60" s="156">
        <v>3.7711313394018169E-2</v>
      </c>
      <c r="T60" s="154" t="s">
        <v>565</v>
      </c>
      <c r="U60" s="161" t="s">
        <v>432</v>
      </c>
      <c r="V60" s="154"/>
      <c r="W60" s="161">
        <v>1</v>
      </c>
      <c r="X60" s="154" t="s">
        <v>454</v>
      </c>
    </row>
    <row r="61" spans="2:24">
      <c r="B61" s="729"/>
      <c r="C61" s="726"/>
      <c r="D61" s="165">
        <v>5</v>
      </c>
      <c r="E61" s="154" t="s">
        <v>569</v>
      </c>
      <c r="F61" s="155">
        <v>1585.9953999999964</v>
      </c>
      <c r="G61" s="154">
        <v>44.78</v>
      </c>
      <c r="H61" s="154">
        <v>44.08</v>
      </c>
      <c r="I61" s="166">
        <f t="shared" si="1"/>
        <v>0.98436802143814195</v>
      </c>
      <c r="J61" s="154">
        <v>3.12</v>
      </c>
      <c r="K61" s="166">
        <f t="shared" si="2"/>
        <v>6.9673961589995531E-2</v>
      </c>
      <c r="L61" s="155">
        <v>655.37</v>
      </c>
      <c r="M61" s="167">
        <f t="shared" si="3"/>
        <v>1.0540419830281373</v>
      </c>
      <c r="N61" s="155">
        <v>1585.9953999999964</v>
      </c>
      <c r="O61" s="154">
        <v>0</v>
      </c>
      <c r="P61" s="156">
        <v>0</v>
      </c>
      <c r="Q61" s="260">
        <v>0</v>
      </c>
      <c r="R61" s="154">
        <v>2.4199999999999946</v>
      </c>
      <c r="S61" s="156">
        <v>5.4041983028137439E-2</v>
      </c>
      <c r="T61" s="154" t="s">
        <v>565</v>
      </c>
      <c r="U61" s="161" t="s">
        <v>432</v>
      </c>
      <c r="V61" s="154"/>
      <c r="W61" s="161">
        <v>1</v>
      </c>
      <c r="X61" s="154" t="s">
        <v>312</v>
      </c>
    </row>
    <row r="62" spans="2:24">
      <c r="B62" s="729"/>
      <c r="C62" s="726"/>
      <c r="D62" s="165">
        <v>6</v>
      </c>
      <c r="E62" s="154" t="s">
        <v>574</v>
      </c>
      <c r="F62" s="155">
        <v>1573.6335999999981</v>
      </c>
      <c r="G62" s="154">
        <v>80.12</v>
      </c>
      <c r="H62" s="154">
        <v>80.16</v>
      </c>
      <c r="I62" s="166">
        <f t="shared" si="1"/>
        <v>1.0004992511233148</v>
      </c>
      <c r="J62" s="154">
        <v>4.2</v>
      </c>
      <c r="K62" s="166">
        <f t="shared" si="2"/>
        <v>5.2421367948077884E-2</v>
      </c>
      <c r="L62" s="155">
        <v>371.14</v>
      </c>
      <c r="M62" s="167">
        <f t="shared" si="3"/>
        <v>1.0529206190713929</v>
      </c>
      <c r="N62" s="155">
        <v>1573.6335999999981</v>
      </c>
      <c r="O62" s="154">
        <v>0</v>
      </c>
      <c r="P62" s="156">
        <v>0</v>
      </c>
      <c r="Q62" s="260">
        <v>0</v>
      </c>
      <c r="R62" s="154">
        <v>4.2399999999999949</v>
      </c>
      <c r="S62" s="156">
        <v>5.2920619071392845E-2</v>
      </c>
      <c r="T62" s="154" t="s">
        <v>565</v>
      </c>
      <c r="U62" s="161" t="s">
        <v>432</v>
      </c>
      <c r="V62" s="154"/>
      <c r="W62" s="161">
        <v>1</v>
      </c>
      <c r="X62" s="154" t="s">
        <v>406</v>
      </c>
    </row>
    <row r="63" spans="2:24">
      <c r="B63" s="729"/>
      <c r="C63" s="726"/>
      <c r="D63" s="165">
        <v>7</v>
      </c>
      <c r="E63" s="154" t="s">
        <v>549</v>
      </c>
      <c r="F63" s="155">
        <v>1430.8000000000006</v>
      </c>
      <c r="G63" s="154">
        <v>22.04</v>
      </c>
      <c r="H63" s="154">
        <v>24</v>
      </c>
      <c r="I63" s="166">
        <f t="shared" si="1"/>
        <v>1.0889292196007261</v>
      </c>
      <c r="J63" s="154">
        <v>0</v>
      </c>
      <c r="K63" s="166">
        <f t="shared" si="2"/>
        <v>0</v>
      </c>
      <c r="L63" s="155">
        <v>730</v>
      </c>
      <c r="M63" s="167">
        <f t="shared" si="3"/>
        <v>1.0889292196007261</v>
      </c>
      <c r="N63" s="155">
        <v>1430.8000000000006</v>
      </c>
      <c r="O63" s="154">
        <v>0</v>
      </c>
      <c r="P63" s="156">
        <v>0</v>
      </c>
      <c r="Q63" s="260">
        <v>0</v>
      </c>
      <c r="R63" s="154">
        <v>1.9600000000000009</v>
      </c>
      <c r="S63" s="156">
        <v>8.8929219600726001E-2</v>
      </c>
      <c r="T63" s="154" t="s">
        <v>565</v>
      </c>
      <c r="U63" s="161" t="s">
        <v>432</v>
      </c>
      <c r="V63" s="154"/>
      <c r="W63" s="161">
        <v>1</v>
      </c>
      <c r="X63" s="154" t="s">
        <v>204</v>
      </c>
    </row>
    <row r="64" spans="2:24">
      <c r="B64" s="729"/>
      <c r="C64" s="726"/>
      <c r="D64" s="165">
        <v>8</v>
      </c>
      <c r="E64" s="154" t="s">
        <v>464</v>
      </c>
      <c r="F64" s="155">
        <v>1264.2095999999988</v>
      </c>
      <c r="G64" s="154">
        <v>49.06</v>
      </c>
      <c r="H64" s="154">
        <v>49.17</v>
      </c>
      <c r="I64" s="166">
        <f t="shared" si="1"/>
        <v>1.0022421524663676</v>
      </c>
      <c r="J64" s="154">
        <v>1.9</v>
      </c>
      <c r="K64" s="166">
        <f t="shared" si="2"/>
        <v>3.8728088055442311E-2</v>
      </c>
      <c r="L64" s="155">
        <v>628.96</v>
      </c>
      <c r="M64" s="167">
        <f t="shared" si="3"/>
        <v>1.04097024052181</v>
      </c>
      <c r="N64" s="155">
        <v>1264.2095999999988</v>
      </c>
      <c r="O64" s="154">
        <v>0</v>
      </c>
      <c r="P64" s="156">
        <v>0</v>
      </c>
      <c r="Q64" s="260">
        <v>0</v>
      </c>
      <c r="R64" s="154">
        <v>2.009999999999998</v>
      </c>
      <c r="S64" s="156">
        <v>4.0970240521809989E-2</v>
      </c>
      <c r="T64" s="154" t="s">
        <v>565</v>
      </c>
      <c r="U64" s="161" t="s">
        <v>432</v>
      </c>
      <c r="V64" s="154"/>
      <c r="W64" s="161">
        <v>1</v>
      </c>
      <c r="X64" s="154" t="s">
        <v>251</v>
      </c>
    </row>
    <row r="65" spans="2:24">
      <c r="B65" s="729"/>
      <c r="C65" s="726"/>
      <c r="D65" s="165">
        <v>9</v>
      </c>
      <c r="E65" s="154" t="s">
        <v>548</v>
      </c>
      <c r="F65" s="155">
        <v>1100.4799999999993</v>
      </c>
      <c r="G65" s="154">
        <v>228.27</v>
      </c>
      <c r="H65" s="154">
        <v>228.87</v>
      </c>
      <c r="I65" s="166">
        <f t="shared" si="1"/>
        <v>1.0026284662899199</v>
      </c>
      <c r="J65" s="154">
        <v>7</v>
      </c>
      <c r="K65" s="166">
        <f t="shared" si="2"/>
        <v>3.0665440049064702E-2</v>
      </c>
      <c r="L65" s="155">
        <v>144.80000000000001</v>
      </c>
      <c r="M65" s="167">
        <f t="shared" si="3"/>
        <v>1.0332939063389845</v>
      </c>
      <c r="N65" s="155">
        <v>1100.4799999999993</v>
      </c>
      <c r="O65" s="154">
        <v>0</v>
      </c>
      <c r="P65" s="156">
        <v>0</v>
      </c>
      <c r="Q65" s="260">
        <v>0</v>
      </c>
      <c r="R65" s="154">
        <v>7.5999999999999943</v>
      </c>
      <c r="S65" s="156">
        <v>3.3293906338984512E-2</v>
      </c>
      <c r="T65" s="154" t="s">
        <v>565</v>
      </c>
      <c r="U65" s="161" t="s">
        <v>432</v>
      </c>
      <c r="V65" s="154"/>
      <c r="W65" s="161">
        <v>1</v>
      </c>
      <c r="X65" s="154" t="s">
        <v>406</v>
      </c>
    </row>
    <row r="66" spans="2:24">
      <c r="B66" s="730"/>
      <c r="C66" s="727"/>
      <c r="D66" s="165">
        <v>10</v>
      </c>
      <c r="E66" s="154" t="s">
        <v>575</v>
      </c>
      <c r="F66" s="155">
        <v>958.73659999999643</v>
      </c>
      <c r="G66" s="154">
        <v>69.41</v>
      </c>
      <c r="H66" s="154">
        <v>69.569999999999993</v>
      </c>
      <c r="I66" s="166">
        <f t="shared" si="1"/>
        <v>1.0023051433511021</v>
      </c>
      <c r="J66" s="154">
        <v>2.46</v>
      </c>
      <c r="K66" s="166">
        <f t="shared" si="2"/>
        <v>3.5441579023195509E-2</v>
      </c>
      <c r="L66" s="155">
        <v>365.93</v>
      </c>
      <c r="M66" s="167">
        <f t="shared" si="3"/>
        <v>1.0377467223742975</v>
      </c>
      <c r="N66" s="155">
        <v>958.73659999999643</v>
      </c>
      <c r="O66" s="154">
        <v>0</v>
      </c>
      <c r="P66" s="156">
        <v>0</v>
      </c>
      <c r="Q66" s="260">
        <v>0</v>
      </c>
      <c r="R66" s="154">
        <v>2.6199999999999903</v>
      </c>
      <c r="S66" s="156">
        <v>3.7746722374297513E-2</v>
      </c>
      <c r="T66" s="154" t="s">
        <v>565</v>
      </c>
      <c r="U66" s="161" t="s">
        <v>432</v>
      </c>
      <c r="V66" s="154"/>
      <c r="W66" s="161">
        <v>1</v>
      </c>
      <c r="X66" s="154" t="s">
        <v>417</v>
      </c>
    </row>
    <row r="67" spans="2:24">
      <c r="B67" s="728">
        <f t="shared" ref="B67" si="22">B57+1</f>
        <v>45907</v>
      </c>
      <c r="C67" s="725" t="str">
        <f t="shared" ref="C67" si="23">CHOOSE(WEEKDAY(B67,2),"一","二","三","四","五","六","日")</f>
        <v>日</v>
      </c>
      <c r="D67" s="165">
        <v>1</v>
      </c>
      <c r="E67" s="154" t="s">
        <v>444</v>
      </c>
      <c r="F67" s="155">
        <v>4243.0354000000007</v>
      </c>
      <c r="G67" s="154">
        <v>794.48</v>
      </c>
      <c r="H67" s="154">
        <v>791.75</v>
      </c>
      <c r="I67" s="166">
        <f t="shared" si="1"/>
        <v>0.9965637901520491</v>
      </c>
      <c r="J67" s="154">
        <v>33.6</v>
      </c>
      <c r="K67" s="166">
        <f t="shared" si="2"/>
        <v>4.2291813513241364E-2</v>
      </c>
      <c r="L67" s="155">
        <v>147.43</v>
      </c>
      <c r="M67" s="167">
        <f t="shared" si="3"/>
        <v>1.0388556036652905</v>
      </c>
      <c r="N67" s="155">
        <v>4551.1641000000009</v>
      </c>
      <c r="O67" s="154">
        <v>2.09</v>
      </c>
      <c r="P67" s="156">
        <v>2.6306514953176917E-3</v>
      </c>
      <c r="Q67" s="260">
        <v>308.12869999999998</v>
      </c>
      <c r="R67" s="154">
        <v>28.780000000000005</v>
      </c>
      <c r="S67" s="156">
        <v>3.6224952169972818E-2</v>
      </c>
      <c r="T67" s="154" t="s">
        <v>565</v>
      </c>
      <c r="U67" s="161" t="s">
        <v>443</v>
      </c>
      <c r="V67" s="154" t="s">
        <v>544</v>
      </c>
      <c r="W67" s="161">
        <v>1</v>
      </c>
      <c r="X67" s="154" t="s">
        <v>406</v>
      </c>
    </row>
    <row r="68" spans="2:24">
      <c r="B68" s="729"/>
      <c r="C68" s="726"/>
      <c r="D68" s="165">
        <v>2</v>
      </c>
      <c r="E68" s="154" t="s">
        <v>466</v>
      </c>
      <c r="F68" s="155">
        <v>2102.0565999999994</v>
      </c>
      <c r="G68" s="154">
        <v>200.04</v>
      </c>
      <c r="H68" s="154">
        <v>198.78</v>
      </c>
      <c r="I68" s="166">
        <f t="shared" si="1"/>
        <v>0.99370125974805046</v>
      </c>
      <c r="J68" s="154">
        <v>4.7300000000000004</v>
      </c>
      <c r="K68" s="166">
        <f t="shared" si="2"/>
        <v>2.3645270945810842E-2</v>
      </c>
      <c r="L68" s="155">
        <v>605.78</v>
      </c>
      <c r="M68" s="167">
        <f t="shared" si="3"/>
        <v>1.0173465306938612</v>
      </c>
      <c r="N68" s="155">
        <v>2102.0565999999994</v>
      </c>
      <c r="O68" s="154">
        <v>0</v>
      </c>
      <c r="P68" s="156">
        <v>0</v>
      </c>
      <c r="Q68" s="260">
        <v>0</v>
      </c>
      <c r="R68" s="154">
        <v>3.4699999999999989</v>
      </c>
      <c r="S68" s="156">
        <v>1.7346530693861224E-2</v>
      </c>
      <c r="T68" s="154" t="s">
        <v>565</v>
      </c>
      <c r="U68" s="161" t="s">
        <v>448</v>
      </c>
      <c r="V68" s="154" t="s">
        <v>567</v>
      </c>
      <c r="W68" s="161">
        <v>1</v>
      </c>
      <c r="X68" s="154" t="s">
        <v>250</v>
      </c>
    </row>
    <row r="69" spans="2:24">
      <c r="B69" s="729"/>
      <c r="C69" s="726"/>
      <c r="D69" s="165">
        <v>3</v>
      </c>
      <c r="E69" s="154" t="s">
        <v>558</v>
      </c>
      <c r="F69" s="155">
        <v>1960.0296999999989</v>
      </c>
      <c r="G69" s="154">
        <v>52.43</v>
      </c>
      <c r="H69" s="154">
        <v>50.22</v>
      </c>
      <c r="I69" s="166">
        <f t="shared" si="1"/>
        <v>0.9578485599847415</v>
      </c>
      <c r="J69" s="154">
        <v>5.04</v>
      </c>
      <c r="K69" s="166">
        <f t="shared" si="2"/>
        <v>9.6128170894526035E-2</v>
      </c>
      <c r="L69" s="155">
        <v>692.59</v>
      </c>
      <c r="M69" s="167">
        <f t="shared" si="3"/>
        <v>1.0539767308792676</v>
      </c>
      <c r="N69" s="155">
        <v>1960.0296999999989</v>
      </c>
      <c r="O69" s="154">
        <v>0</v>
      </c>
      <c r="P69" s="156">
        <v>0</v>
      </c>
      <c r="Q69" s="260">
        <v>0</v>
      </c>
      <c r="R69" s="154">
        <v>2.8299999999999983</v>
      </c>
      <c r="S69" s="156">
        <v>5.3976730879267562E-2</v>
      </c>
      <c r="T69" s="154" t="s">
        <v>565</v>
      </c>
      <c r="U69" s="161" t="s">
        <v>432</v>
      </c>
      <c r="V69" s="154"/>
      <c r="W69" s="161">
        <v>1</v>
      </c>
      <c r="X69" s="154" t="s">
        <v>267</v>
      </c>
    </row>
    <row r="70" spans="2:24">
      <c r="B70" s="729"/>
      <c r="C70" s="726"/>
      <c r="D70" s="165">
        <v>4</v>
      </c>
      <c r="E70" s="154" t="s">
        <v>578</v>
      </c>
      <c r="F70" s="155">
        <v>1785.4816000000008</v>
      </c>
      <c r="G70" s="154">
        <v>110.69</v>
      </c>
      <c r="H70" s="154">
        <v>107.37</v>
      </c>
      <c r="I70" s="166">
        <f t="shared" si="1"/>
        <v>0.97000632396783815</v>
      </c>
      <c r="J70" s="154">
        <v>19</v>
      </c>
      <c r="K70" s="166">
        <f t="shared" si="2"/>
        <v>0.17165055560574577</v>
      </c>
      <c r="L70" s="155">
        <v>113.87</v>
      </c>
      <c r="M70" s="167">
        <f t="shared" si="3"/>
        <v>1.141656879573584</v>
      </c>
      <c r="N70" s="155">
        <v>1785.4816000000008</v>
      </c>
      <c r="O70" s="154">
        <v>0</v>
      </c>
      <c r="P70" s="156">
        <v>0</v>
      </c>
      <c r="Q70" s="260">
        <v>0</v>
      </c>
      <c r="R70" s="154">
        <v>15.680000000000007</v>
      </c>
      <c r="S70" s="156">
        <v>0.14165687957358394</v>
      </c>
      <c r="T70" s="154" t="s">
        <v>565</v>
      </c>
      <c r="U70" s="161" t="s">
        <v>432</v>
      </c>
      <c r="V70" s="154"/>
      <c r="W70" s="161">
        <v>1</v>
      </c>
      <c r="X70" s="154" t="s">
        <v>267</v>
      </c>
    </row>
    <row r="71" spans="2:24">
      <c r="B71" s="729"/>
      <c r="C71" s="726"/>
      <c r="D71" s="165">
        <v>5</v>
      </c>
      <c r="E71" s="154" t="s">
        <v>566</v>
      </c>
      <c r="F71" s="155">
        <v>1707.1626000000058</v>
      </c>
      <c r="G71" s="154">
        <v>4641.75</v>
      </c>
      <c r="H71" s="154">
        <v>4621.49</v>
      </c>
      <c r="I71" s="166">
        <f t="shared" si="1"/>
        <v>0.99563526687133086</v>
      </c>
      <c r="J71" s="154">
        <v>63.6</v>
      </c>
      <c r="K71" s="166">
        <f t="shared" si="2"/>
        <v>1.3701728873808369E-2</v>
      </c>
      <c r="L71" s="155">
        <v>39.39</v>
      </c>
      <c r="M71" s="167">
        <f t="shared" si="3"/>
        <v>1.0093369957451392</v>
      </c>
      <c r="N71" s="155">
        <v>1707.1626000000058</v>
      </c>
      <c r="O71" s="154">
        <v>0</v>
      </c>
      <c r="P71" s="156">
        <v>0</v>
      </c>
      <c r="Q71" s="260">
        <v>0</v>
      </c>
      <c r="R71" s="154">
        <v>43.340000000000146</v>
      </c>
      <c r="S71" s="156">
        <v>9.3369957451392566E-3</v>
      </c>
      <c r="T71" s="154" t="s">
        <v>565</v>
      </c>
      <c r="U71" s="161" t="s">
        <v>448</v>
      </c>
      <c r="V71" s="154" t="s">
        <v>567</v>
      </c>
      <c r="W71" s="161">
        <v>1</v>
      </c>
      <c r="X71" s="154" t="s">
        <v>406</v>
      </c>
    </row>
    <row r="72" spans="2:24">
      <c r="B72" s="729"/>
      <c r="C72" s="726"/>
      <c r="D72" s="165">
        <v>6</v>
      </c>
      <c r="E72" s="154" t="s">
        <v>455</v>
      </c>
      <c r="F72" s="155">
        <v>1476.3474000000033</v>
      </c>
      <c r="G72" s="154">
        <v>127.32</v>
      </c>
      <c r="H72" s="154">
        <v>130.78</v>
      </c>
      <c r="I72" s="166">
        <f t="shared" ref="I72:I135" si="24">H72/G72</f>
        <v>1.0271756204838203</v>
      </c>
      <c r="J72" s="154">
        <v>0</v>
      </c>
      <c r="K72" s="166">
        <f t="shared" ref="K72:K135" si="25">J72/G72</f>
        <v>0</v>
      </c>
      <c r="L72" s="155">
        <v>426.69</v>
      </c>
      <c r="M72" s="167">
        <f t="shared" ref="M72:M135" si="26">(H72+J72)/G72</f>
        <v>1.0271756204838203</v>
      </c>
      <c r="N72" s="155">
        <v>1476.3474000000033</v>
      </c>
      <c r="O72" s="154">
        <v>0</v>
      </c>
      <c r="P72" s="156">
        <v>0</v>
      </c>
      <c r="Q72" s="260">
        <v>0</v>
      </c>
      <c r="R72" s="154">
        <v>3.460000000000008</v>
      </c>
      <c r="S72" s="156">
        <v>2.717562048382036E-2</v>
      </c>
      <c r="T72" s="154" t="s">
        <v>565</v>
      </c>
      <c r="U72" s="161" t="s">
        <v>432</v>
      </c>
      <c r="V72" s="154"/>
      <c r="W72" s="161">
        <v>1</v>
      </c>
      <c r="X72" s="154" t="s">
        <v>454</v>
      </c>
    </row>
    <row r="73" spans="2:24">
      <c r="B73" s="729"/>
      <c r="C73" s="726"/>
      <c r="D73" s="165">
        <v>7</v>
      </c>
      <c r="E73" s="154" t="s">
        <v>572</v>
      </c>
      <c r="F73" s="155">
        <v>1420.5785999999973</v>
      </c>
      <c r="G73" s="154">
        <v>31.59</v>
      </c>
      <c r="H73" s="154">
        <v>31.9</v>
      </c>
      <c r="I73" s="166">
        <f t="shared" si="24"/>
        <v>1.0098132320354543</v>
      </c>
      <c r="J73" s="154">
        <v>1.98</v>
      </c>
      <c r="K73" s="166">
        <f t="shared" si="25"/>
        <v>6.2678062678062682E-2</v>
      </c>
      <c r="L73" s="155">
        <v>620.34</v>
      </c>
      <c r="M73" s="167">
        <f t="shared" si="26"/>
        <v>1.0724912947135168</v>
      </c>
      <c r="N73" s="155">
        <v>1420.5785999999973</v>
      </c>
      <c r="O73" s="154">
        <v>0</v>
      </c>
      <c r="P73" s="156">
        <v>0</v>
      </c>
      <c r="Q73" s="260">
        <v>0</v>
      </c>
      <c r="R73" s="154">
        <v>2.2899999999999956</v>
      </c>
      <c r="S73" s="156">
        <v>7.2491294713516799E-2</v>
      </c>
      <c r="T73" s="154" t="s">
        <v>565</v>
      </c>
      <c r="U73" s="161" t="s">
        <v>432</v>
      </c>
      <c r="V73" s="154"/>
      <c r="W73" s="161">
        <v>1</v>
      </c>
      <c r="X73" s="154" t="s">
        <v>261</v>
      </c>
    </row>
    <row r="74" spans="2:24">
      <c r="B74" s="729"/>
      <c r="C74" s="726"/>
      <c r="D74" s="165">
        <v>8</v>
      </c>
      <c r="E74" s="154" t="s">
        <v>580</v>
      </c>
      <c r="F74" s="155">
        <v>1267.492800000005</v>
      </c>
      <c r="G74" s="154">
        <v>195.79</v>
      </c>
      <c r="H74" s="154">
        <v>200.55</v>
      </c>
      <c r="I74" s="166">
        <f t="shared" si="24"/>
        <v>1.0243117626027889</v>
      </c>
      <c r="J74" s="154">
        <v>0</v>
      </c>
      <c r="K74" s="166">
        <f t="shared" si="25"/>
        <v>0</v>
      </c>
      <c r="L74" s="155">
        <v>266.27999999999997</v>
      </c>
      <c r="M74" s="167">
        <f t="shared" si="26"/>
        <v>1.0243117626027889</v>
      </c>
      <c r="N74" s="155">
        <v>1267.492800000005</v>
      </c>
      <c r="O74" s="154">
        <v>0</v>
      </c>
      <c r="P74" s="156">
        <v>0</v>
      </c>
      <c r="Q74" s="260">
        <v>0</v>
      </c>
      <c r="R74" s="154">
        <v>4.7600000000000193</v>
      </c>
      <c r="S74" s="156">
        <v>2.4311762602788802E-2</v>
      </c>
      <c r="T74" s="154" t="s">
        <v>565</v>
      </c>
      <c r="U74" s="161" t="s">
        <v>432</v>
      </c>
      <c r="V74" s="154"/>
      <c r="W74" s="161">
        <v>1</v>
      </c>
      <c r="X74" s="154" t="s">
        <v>581</v>
      </c>
    </row>
    <row r="75" spans="2:24">
      <c r="B75" s="729"/>
      <c r="C75" s="726"/>
      <c r="D75" s="165">
        <v>9</v>
      </c>
      <c r="E75" s="154" t="s">
        <v>582</v>
      </c>
      <c r="F75" s="155">
        <v>1083.6150000000016</v>
      </c>
      <c r="G75" s="154">
        <v>70.209999999999994</v>
      </c>
      <c r="H75" s="154">
        <v>72.16</v>
      </c>
      <c r="I75" s="166">
        <f t="shared" si="24"/>
        <v>1.0277738213929639</v>
      </c>
      <c r="J75" s="154">
        <v>0</v>
      </c>
      <c r="K75" s="166">
        <f t="shared" si="25"/>
        <v>0</v>
      </c>
      <c r="L75" s="155">
        <v>555.70000000000005</v>
      </c>
      <c r="M75" s="167">
        <f t="shared" si="26"/>
        <v>1.0277738213929639</v>
      </c>
      <c r="N75" s="155">
        <v>1083.6150000000016</v>
      </c>
      <c r="O75" s="154">
        <v>0</v>
      </c>
      <c r="P75" s="156">
        <v>0</v>
      </c>
      <c r="Q75" s="260">
        <v>0</v>
      </c>
      <c r="R75" s="154">
        <v>1.9500000000000028</v>
      </c>
      <c r="S75" s="156">
        <v>2.7773821392964009E-2</v>
      </c>
      <c r="T75" s="154" t="s">
        <v>565</v>
      </c>
      <c r="U75" s="161" t="s">
        <v>432</v>
      </c>
      <c r="V75" s="154"/>
      <c r="W75" s="161">
        <v>1</v>
      </c>
      <c r="X75" s="154" t="s">
        <v>583</v>
      </c>
    </row>
    <row r="76" spans="2:24">
      <c r="B76" s="730"/>
      <c r="C76" s="727"/>
      <c r="D76" s="165">
        <v>10</v>
      </c>
      <c r="E76" s="154" t="s">
        <v>571</v>
      </c>
      <c r="F76" s="155">
        <v>984.48440000000267</v>
      </c>
      <c r="G76" s="154">
        <v>354.2</v>
      </c>
      <c r="H76" s="154">
        <v>354.22</v>
      </c>
      <c r="I76" s="166">
        <f t="shared" si="24"/>
        <v>1.0000564652738566</v>
      </c>
      <c r="J76" s="154">
        <v>14</v>
      </c>
      <c r="K76" s="166">
        <f t="shared" si="25"/>
        <v>3.9525691699604744E-2</v>
      </c>
      <c r="L76" s="155">
        <v>70.22</v>
      </c>
      <c r="M76" s="167">
        <f t="shared" si="26"/>
        <v>1.0395821569734613</v>
      </c>
      <c r="N76" s="155">
        <v>984.48440000000267</v>
      </c>
      <c r="O76" s="154">
        <v>0</v>
      </c>
      <c r="P76" s="156">
        <v>0</v>
      </c>
      <c r="Q76" s="260">
        <v>0</v>
      </c>
      <c r="R76" s="154">
        <v>14.020000000000039</v>
      </c>
      <c r="S76" s="156">
        <v>3.958215697346143E-2</v>
      </c>
      <c r="T76" s="154" t="s">
        <v>565</v>
      </c>
      <c r="U76" s="161" t="s">
        <v>432</v>
      </c>
      <c r="V76" s="154"/>
      <c r="W76" s="161">
        <v>1</v>
      </c>
      <c r="X76" s="154" t="s">
        <v>264</v>
      </c>
    </row>
    <row r="77" spans="2:24">
      <c r="B77" s="728">
        <f t="shared" ref="B77" si="27">B67+1</f>
        <v>45908</v>
      </c>
      <c r="C77" s="725" t="str">
        <f t="shared" ref="C77" si="28">CHOOSE(WEEKDAY(B77,2),"一","二","三","四","五","六","日")</f>
        <v>一</v>
      </c>
      <c r="D77" s="165">
        <v>1</v>
      </c>
      <c r="E77" s="154" t="s">
        <v>444</v>
      </c>
      <c r="F77" s="155">
        <v>3106.3501000000178</v>
      </c>
      <c r="G77" s="154">
        <v>782.16</v>
      </c>
      <c r="H77" s="154">
        <v>780.83</v>
      </c>
      <c r="I77" s="166">
        <f t="shared" si="24"/>
        <v>0.9982995806484608</v>
      </c>
      <c r="J77" s="154">
        <v>24.2</v>
      </c>
      <c r="K77" s="166">
        <f t="shared" si="25"/>
        <v>3.0939961133271965E-2</v>
      </c>
      <c r="L77" s="155">
        <v>147.43</v>
      </c>
      <c r="M77" s="167">
        <f t="shared" si="26"/>
        <v>1.0292395417817328</v>
      </c>
      <c r="N77" s="155">
        <v>3371.7241000000176</v>
      </c>
      <c r="O77" s="154">
        <v>1.8</v>
      </c>
      <c r="P77" s="156">
        <v>2.3013194231359313E-3</v>
      </c>
      <c r="Q77" s="260">
        <v>265.37400000000002</v>
      </c>
      <c r="R77" s="154">
        <v>21.070000000000118</v>
      </c>
      <c r="S77" s="156">
        <v>2.6938222358596858E-2</v>
      </c>
      <c r="T77" s="154" t="s">
        <v>565</v>
      </c>
      <c r="U77" s="161" t="s">
        <v>443</v>
      </c>
      <c r="V77" s="154" t="s">
        <v>544</v>
      </c>
      <c r="W77" s="161">
        <v>1</v>
      </c>
      <c r="X77" s="154" t="s">
        <v>406</v>
      </c>
    </row>
    <row r="78" spans="2:24">
      <c r="B78" s="729"/>
      <c r="C78" s="726"/>
      <c r="D78" s="165">
        <v>2</v>
      </c>
      <c r="E78" s="154" t="s">
        <v>466</v>
      </c>
      <c r="F78" s="155">
        <v>1726.4730000000136</v>
      </c>
      <c r="G78" s="154">
        <v>209.75</v>
      </c>
      <c r="H78" s="154">
        <v>210.02</v>
      </c>
      <c r="I78" s="166">
        <f t="shared" si="24"/>
        <v>1.0012872467222884</v>
      </c>
      <c r="J78" s="154">
        <v>2.58</v>
      </c>
      <c r="K78" s="166">
        <f t="shared" si="25"/>
        <v>1.230035756853397E-2</v>
      </c>
      <c r="L78" s="155">
        <v>605.78</v>
      </c>
      <c r="M78" s="167">
        <f t="shared" si="26"/>
        <v>1.0135876042908225</v>
      </c>
      <c r="N78" s="155">
        <v>1726.4730000000136</v>
      </c>
      <c r="O78" s="154">
        <v>0</v>
      </c>
      <c r="P78" s="156">
        <v>0</v>
      </c>
      <c r="Q78" s="260">
        <v>0</v>
      </c>
      <c r="R78" s="154">
        <v>2.8500000000000227</v>
      </c>
      <c r="S78" s="156">
        <v>1.3587604290822517E-2</v>
      </c>
      <c r="T78" s="154" t="s">
        <v>565</v>
      </c>
      <c r="U78" s="161" t="s">
        <v>448</v>
      </c>
      <c r="V78" s="154" t="s">
        <v>567</v>
      </c>
      <c r="W78" s="161">
        <v>1</v>
      </c>
      <c r="X78" s="154" t="s">
        <v>250</v>
      </c>
    </row>
    <row r="79" spans="2:24">
      <c r="B79" s="729"/>
      <c r="C79" s="726"/>
      <c r="D79" s="165">
        <v>3</v>
      </c>
      <c r="E79" s="154" t="s">
        <v>559</v>
      </c>
      <c r="F79" s="155">
        <v>1596.1727999999996</v>
      </c>
      <c r="G79" s="154">
        <v>273.95</v>
      </c>
      <c r="H79" s="154">
        <v>282.39</v>
      </c>
      <c r="I79" s="166">
        <f t="shared" si="24"/>
        <v>1.0308085417046906</v>
      </c>
      <c r="J79" s="154">
        <v>0</v>
      </c>
      <c r="K79" s="166">
        <f t="shared" si="25"/>
        <v>0</v>
      </c>
      <c r="L79" s="155">
        <v>189.12</v>
      </c>
      <c r="M79" s="167">
        <f t="shared" si="26"/>
        <v>1.0308085417046906</v>
      </c>
      <c r="N79" s="155">
        <v>1596.1727999999996</v>
      </c>
      <c r="O79" s="154">
        <v>0</v>
      </c>
      <c r="P79" s="156">
        <v>0</v>
      </c>
      <c r="Q79" s="260">
        <v>0</v>
      </c>
      <c r="R79" s="154">
        <v>8.4399999999999977</v>
      </c>
      <c r="S79" s="156">
        <v>3.0808541704690631E-2</v>
      </c>
      <c r="T79" s="154" t="s">
        <v>565</v>
      </c>
      <c r="U79" s="161" t="s">
        <v>432</v>
      </c>
      <c r="V79" s="154"/>
      <c r="W79" s="161">
        <v>1</v>
      </c>
      <c r="X79" s="154" t="s">
        <v>560</v>
      </c>
    </row>
    <row r="80" spans="2:24">
      <c r="B80" s="729"/>
      <c r="C80" s="726"/>
      <c r="D80" s="165">
        <v>4</v>
      </c>
      <c r="E80" s="154" t="s">
        <v>578</v>
      </c>
      <c r="F80" s="155">
        <v>1583.9316999999996</v>
      </c>
      <c r="G80" s="154">
        <v>110.12</v>
      </c>
      <c r="H80" s="154">
        <v>106.93</v>
      </c>
      <c r="I80" s="166">
        <f t="shared" si="24"/>
        <v>0.97103160188884852</v>
      </c>
      <c r="J80" s="154">
        <v>17.100000000000001</v>
      </c>
      <c r="K80" s="166">
        <f t="shared" si="25"/>
        <v>0.15528514347984018</v>
      </c>
      <c r="L80" s="155">
        <v>113.87</v>
      </c>
      <c r="M80" s="167">
        <f t="shared" si="26"/>
        <v>1.1263167453686886</v>
      </c>
      <c r="N80" s="155">
        <v>1583.9316999999996</v>
      </c>
      <c r="O80" s="154">
        <v>0</v>
      </c>
      <c r="P80" s="156">
        <v>0</v>
      </c>
      <c r="Q80" s="260">
        <v>0</v>
      </c>
      <c r="R80" s="154">
        <v>13.909999999999997</v>
      </c>
      <c r="S80" s="156">
        <v>0.12631674536868867</v>
      </c>
      <c r="T80" s="154" t="s">
        <v>565</v>
      </c>
      <c r="U80" s="161" t="s">
        <v>432</v>
      </c>
      <c r="V80" s="154"/>
      <c r="W80" s="161">
        <v>1</v>
      </c>
      <c r="X80" s="154" t="s">
        <v>267</v>
      </c>
    </row>
    <row r="81" spans="2:24">
      <c r="B81" s="729"/>
      <c r="C81" s="726"/>
      <c r="D81" s="165">
        <v>5</v>
      </c>
      <c r="E81" s="154" t="s">
        <v>558</v>
      </c>
      <c r="F81" s="155">
        <v>1537.5498000000041</v>
      </c>
      <c r="G81" s="154">
        <v>52.16</v>
      </c>
      <c r="H81" s="154">
        <v>51.32</v>
      </c>
      <c r="I81" s="166">
        <f t="shared" si="24"/>
        <v>0.98389570552147243</v>
      </c>
      <c r="J81" s="154">
        <v>3.06</v>
      </c>
      <c r="K81" s="166">
        <f t="shared" si="25"/>
        <v>5.8665644171779149E-2</v>
      </c>
      <c r="L81" s="155">
        <v>692.59</v>
      </c>
      <c r="M81" s="167">
        <f t="shared" si="26"/>
        <v>1.0425613496932518</v>
      </c>
      <c r="N81" s="155">
        <v>1537.5498000000041</v>
      </c>
      <c r="O81" s="154">
        <v>0</v>
      </c>
      <c r="P81" s="156">
        <v>0</v>
      </c>
      <c r="Q81" s="260">
        <v>0</v>
      </c>
      <c r="R81" s="154">
        <v>2.220000000000006</v>
      </c>
      <c r="S81" s="156">
        <v>4.2561349693251649E-2</v>
      </c>
      <c r="T81" s="154" t="s">
        <v>565</v>
      </c>
      <c r="U81" s="161" t="s">
        <v>432</v>
      </c>
      <c r="V81" s="154"/>
      <c r="W81" s="161">
        <v>1</v>
      </c>
      <c r="X81" s="154" t="s">
        <v>267</v>
      </c>
    </row>
    <row r="82" spans="2:24">
      <c r="B82" s="729"/>
      <c r="C82" s="726"/>
      <c r="D82" s="165">
        <v>6</v>
      </c>
      <c r="E82" s="154" t="s">
        <v>566</v>
      </c>
      <c r="F82" s="155">
        <v>1499.5772999999886</v>
      </c>
      <c r="G82" s="154">
        <v>4415.43</v>
      </c>
      <c r="H82" s="154">
        <v>4396.5</v>
      </c>
      <c r="I82" s="166">
        <f t="shared" si="24"/>
        <v>0.99571276183746538</v>
      </c>
      <c r="J82" s="154">
        <v>57</v>
      </c>
      <c r="K82" s="166">
        <f t="shared" si="25"/>
        <v>1.2909274974351308E-2</v>
      </c>
      <c r="L82" s="155">
        <v>39.39</v>
      </c>
      <c r="M82" s="167">
        <f t="shared" si="26"/>
        <v>1.0086220368118166</v>
      </c>
      <c r="N82" s="155">
        <v>1499.5772999999886</v>
      </c>
      <c r="O82" s="154">
        <v>0</v>
      </c>
      <c r="P82" s="156">
        <v>0</v>
      </c>
      <c r="Q82" s="260">
        <v>0</v>
      </c>
      <c r="R82" s="154">
        <v>38.069999999999709</v>
      </c>
      <c r="S82" s="156">
        <v>8.622036811816676E-3</v>
      </c>
      <c r="T82" s="154" t="s">
        <v>565</v>
      </c>
      <c r="U82" s="161" t="s">
        <v>448</v>
      </c>
      <c r="V82" s="154" t="s">
        <v>567</v>
      </c>
      <c r="W82" s="161">
        <v>1</v>
      </c>
      <c r="X82" s="154" t="s">
        <v>406</v>
      </c>
    </row>
    <row r="83" spans="2:24">
      <c r="B83" s="729"/>
      <c r="C83" s="726"/>
      <c r="D83" s="165">
        <v>7</v>
      </c>
      <c r="E83" s="154" t="s">
        <v>455</v>
      </c>
      <c r="F83" s="155">
        <v>1339.8065999999942</v>
      </c>
      <c r="G83" s="154">
        <v>125.93</v>
      </c>
      <c r="H83" s="154">
        <v>129.07</v>
      </c>
      <c r="I83" s="166">
        <f t="shared" si="24"/>
        <v>1.0249344874136423</v>
      </c>
      <c r="J83" s="154">
        <v>0</v>
      </c>
      <c r="K83" s="166">
        <f t="shared" si="25"/>
        <v>0</v>
      </c>
      <c r="L83" s="155">
        <v>426.69</v>
      </c>
      <c r="M83" s="167">
        <f t="shared" si="26"/>
        <v>1.0249344874136423</v>
      </c>
      <c r="N83" s="155">
        <v>1339.8065999999942</v>
      </c>
      <c r="O83" s="154">
        <v>0</v>
      </c>
      <c r="P83" s="156">
        <v>0</v>
      </c>
      <c r="Q83" s="260">
        <v>0</v>
      </c>
      <c r="R83" s="154">
        <v>3.1399999999999864</v>
      </c>
      <c r="S83" s="156">
        <v>2.4934487413642389E-2</v>
      </c>
      <c r="T83" s="154" t="s">
        <v>565</v>
      </c>
      <c r="U83" s="161" t="s">
        <v>432</v>
      </c>
      <c r="V83" s="154"/>
      <c r="W83" s="161">
        <v>1</v>
      </c>
      <c r="X83" s="154" t="s">
        <v>454</v>
      </c>
    </row>
    <row r="84" spans="2:24">
      <c r="B84" s="729"/>
      <c r="C84" s="726"/>
      <c r="D84" s="165">
        <v>8</v>
      </c>
      <c r="E84" s="154" t="s">
        <v>464</v>
      </c>
      <c r="F84" s="155">
        <v>1283.078400000004</v>
      </c>
      <c r="G84" s="154">
        <v>67.3</v>
      </c>
      <c r="H84" s="154">
        <v>67.44</v>
      </c>
      <c r="I84" s="166">
        <f t="shared" si="24"/>
        <v>1.0020802377414562</v>
      </c>
      <c r="J84" s="154">
        <v>1.9</v>
      </c>
      <c r="K84" s="166">
        <f t="shared" si="25"/>
        <v>2.8231797919762259E-2</v>
      </c>
      <c r="L84" s="155">
        <v>628.96</v>
      </c>
      <c r="M84" s="167">
        <f t="shared" si="26"/>
        <v>1.0303120356612185</v>
      </c>
      <c r="N84" s="155">
        <v>1283.078400000004</v>
      </c>
      <c r="O84" s="154">
        <v>0</v>
      </c>
      <c r="P84" s="156">
        <v>0</v>
      </c>
      <c r="Q84" s="260">
        <v>0</v>
      </c>
      <c r="R84" s="154">
        <v>2.0400000000000063</v>
      </c>
      <c r="S84" s="156">
        <v>3.0312035661218519E-2</v>
      </c>
      <c r="T84" s="154" t="s">
        <v>565</v>
      </c>
      <c r="U84" s="161" t="s">
        <v>432</v>
      </c>
      <c r="V84" s="154"/>
      <c r="W84" s="161">
        <v>1</v>
      </c>
      <c r="X84" s="154" t="s">
        <v>251</v>
      </c>
    </row>
    <row r="85" spans="2:24">
      <c r="B85" s="729"/>
      <c r="C85" s="726"/>
      <c r="D85" s="165">
        <v>9</v>
      </c>
      <c r="E85" s="154" t="s">
        <v>569</v>
      </c>
      <c r="F85" s="155">
        <v>1173.1122999999995</v>
      </c>
      <c r="G85" s="154">
        <v>56.54</v>
      </c>
      <c r="H85" s="154">
        <v>54.97</v>
      </c>
      <c r="I85" s="166">
        <f t="shared" si="24"/>
        <v>0.9722320481075345</v>
      </c>
      <c r="J85" s="154">
        <v>3.36</v>
      </c>
      <c r="K85" s="166">
        <f t="shared" si="25"/>
        <v>5.9426954368588608E-2</v>
      </c>
      <c r="L85" s="155">
        <v>655.37</v>
      </c>
      <c r="M85" s="167">
        <f t="shared" si="26"/>
        <v>1.0316590024761232</v>
      </c>
      <c r="N85" s="155">
        <v>1173.1122999999995</v>
      </c>
      <c r="O85" s="154">
        <v>0</v>
      </c>
      <c r="P85" s="156">
        <v>0</v>
      </c>
      <c r="Q85" s="260">
        <v>0</v>
      </c>
      <c r="R85" s="154">
        <v>1.7899999999999991</v>
      </c>
      <c r="S85" s="156">
        <v>3.1659002476123084E-2</v>
      </c>
      <c r="T85" s="154" t="s">
        <v>565</v>
      </c>
      <c r="U85" s="161" t="s">
        <v>432</v>
      </c>
      <c r="V85" s="154"/>
      <c r="W85" s="161">
        <v>1</v>
      </c>
      <c r="X85" s="154" t="s">
        <v>312</v>
      </c>
    </row>
    <row r="86" spans="2:24">
      <c r="B86" s="730"/>
      <c r="C86" s="727"/>
      <c r="D86" s="165">
        <v>10</v>
      </c>
      <c r="E86" s="154" t="s">
        <v>557</v>
      </c>
      <c r="F86" s="155">
        <v>1152.2976000000012</v>
      </c>
      <c r="G86" s="154">
        <v>27.16</v>
      </c>
      <c r="H86" s="154">
        <v>27.3</v>
      </c>
      <c r="I86" s="166">
        <f t="shared" si="24"/>
        <v>1.0051546391752577</v>
      </c>
      <c r="J86" s="154">
        <v>1.6</v>
      </c>
      <c r="K86" s="166">
        <f t="shared" si="25"/>
        <v>5.8910162002945514E-2</v>
      </c>
      <c r="L86" s="155">
        <v>662.24</v>
      </c>
      <c r="M86" s="167">
        <f t="shared" si="26"/>
        <v>1.0640648011782032</v>
      </c>
      <c r="N86" s="155">
        <v>1152.2976000000012</v>
      </c>
      <c r="O86" s="154">
        <v>0</v>
      </c>
      <c r="P86" s="156">
        <v>0</v>
      </c>
      <c r="Q86" s="260">
        <v>0</v>
      </c>
      <c r="R86" s="154">
        <v>1.740000000000002</v>
      </c>
      <c r="S86" s="156">
        <v>6.4064801178203318E-2</v>
      </c>
      <c r="T86" s="154" t="s">
        <v>565</v>
      </c>
      <c r="U86" s="161" t="s">
        <v>432</v>
      </c>
      <c r="V86" s="154"/>
      <c r="W86" s="161">
        <v>1</v>
      </c>
      <c r="X86" s="154" t="s">
        <v>270</v>
      </c>
    </row>
    <row r="87" spans="2:24">
      <c r="B87" s="728">
        <f t="shared" ref="B87" si="29">B77+1</f>
        <v>45909</v>
      </c>
      <c r="C87" s="725" t="str">
        <f t="shared" ref="C87" si="30">CHOOSE(WEEKDAY(B87,2),"一","二","三","四","五","六","日")</f>
        <v>二</v>
      </c>
      <c r="D87" s="165">
        <v>1</v>
      </c>
      <c r="E87" s="154" t="s">
        <v>584</v>
      </c>
      <c r="F87" s="155">
        <v>2098.6602000000003</v>
      </c>
      <c r="G87" s="154">
        <v>31.36</v>
      </c>
      <c r="H87" s="154">
        <v>31.54</v>
      </c>
      <c r="I87" s="166">
        <f t="shared" si="24"/>
        <v>1.0057397959183674</v>
      </c>
      <c r="J87" s="154">
        <v>5.6</v>
      </c>
      <c r="K87" s="166">
        <f t="shared" si="25"/>
        <v>0.17857142857142858</v>
      </c>
      <c r="L87" s="155">
        <v>363.09</v>
      </c>
      <c r="M87" s="167">
        <f t="shared" si="26"/>
        <v>1.184311224489796</v>
      </c>
      <c r="N87" s="155">
        <v>2098.6602000000003</v>
      </c>
      <c r="O87" s="154">
        <v>0</v>
      </c>
      <c r="P87" s="156">
        <v>0</v>
      </c>
      <c r="Q87" s="260">
        <v>0</v>
      </c>
      <c r="R87" s="154">
        <v>5.7800000000000011</v>
      </c>
      <c r="S87" s="156">
        <v>0.18431122448979595</v>
      </c>
      <c r="T87" s="154" t="s">
        <v>565</v>
      </c>
      <c r="U87" s="154" t="s">
        <v>432</v>
      </c>
      <c r="V87" s="154"/>
      <c r="W87" s="161">
        <v>1</v>
      </c>
      <c r="X87" s="154" t="s">
        <v>237</v>
      </c>
    </row>
    <row r="88" spans="2:24">
      <c r="B88" s="729"/>
      <c r="C88" s="726"/>
      <c r="D88" s="165">
        <v>2</v>
      </c>
      <c r="E88" s="154" t="s">
        <v>464</v>
      </c>
      <c r="F88" s="155">
        <v>1666.7439999999992</v>
      </c>
      <c r="G88" s="154">
        <v>63.46</v>
      </c>
      <c r="H88" s="154">
        <v>64.209999999999994</v>
      </c>
      <c r="I88" s="166">
        <f t="shared" si="24"/>
        <v>1.0118184683265048</v>
      </c>
      <c r="J88" s="154">
        <v>1.9</v>
      </c>
      <c r="K88" s="166">
        <f t="shared" si="25"/>
        <v>2.9940119760479039E-2</v>
      </c>
      <c r="L88" s="155">
        <v>628.96</v>
      </c>
      <c r="M88" s="167">
        <f t="shared" si="26"/>
        <v>1.041758588086984</v>
      </c>
      <c r="N88" s="155">
        <v>1666.7439999999992</v>
      </c>
      <c r="O88" s="154">
        <v>0</v>
      </c>
      <c r="P88" s="156">
        <v>0</v>
      </c>
      <c r="Q88" s="260">
        <v>0</v>
      </c>
      <c r="R88" s="154">
        <v>2.6499999999999986</v>
      </c>
      <c r="S88" s="156">
        <v>4.1758588086983905E-2</v>
      </c>
      <c r="T88" s="154" t="s">
        <v>565</v>
      </c>
      <c r="U88" s="154" t="s">
        <v>432</v>
      </c>
      <c r="V88" s="154"/>
      <c r="W88" s="161">
        <v>1</v>
      </c>
      <c r="X88" s="154" t="s">
        <v>251</v>
      </c>
    </row>
    <row r="89" spans="2:24">
      <c r="B89" s="729"/>
      <c r="C89" s="726"/>
      <c r="D89" s="165">
        <v>3</v>
      </c>
      <c r="E89" s="154" t="s">
        <v>444</v>
      </c>
      <c r="F89" s="155">
        <v>1612.8841999999825</v>
      </c>
      <c r="G89" s="154">
        <v>773.85</v>
      </c>
      <c r="H89" s="154">
        <v>783.43</v>
      </c>
      <c r="I89" s="166">
        <f t="shared" si="24"/>
        <v>1.0123796601408541</v>
      </c>
      <c r="J89" s="154">
        <v>5.8</v>
      </c>
      <c r="K89" s="166">
        <f t="shared" si="25"/>
        <v>7.4949925696194348E-3</v>
      </c>
      <c r="L89" s="155">
        <v>147.43</v>
      </c>
      <c r="M89" s="167">
        <f t="shared" si="26"/>
        <v>1.0198746527104734</v>
      </c>
      <c r="N89" s="155">
        <v>2267.4733999999826</v>
      </c>
      <c r="O89" s="154">
        <v>4.4400000000000004</v>
      </c>
      <c r="P89" s="156">
        <v>5.7375460360534992E-3</v>
      </c>
      <c r="Q89" s="260">
        <v>654.58920000000012</v>
      </c>
      <c r="R89" s="154">
        <v>10.93999999999988</v>
      </c>
      <c r="S89" s="156">
        <v>1.4137106674419952E-2</v>
      </c>
      <c r="T89" s="154" t="s">
        <v>565</v>
      </c>
      <c r="U89" s="154" t="s">
        <v>443</v>
      </c>
      <c r="V89" s="154" t="s">
        <v>544</v>
      </c>
      <c r="W89" s="161">
        <v>1</v>
      </c>
      <c r="X89" s="154" t="s">
        <v>406</v>
      </c>
    </row>
    <row r="90" spans="2:24">
      <c r="B90" s="729"/>
      <c r="C90" s="726"/>
      <c r="D90" s="165">
        <v>4</v>
      </c>
      <c r="E90" s="154" t="s">
        <v>557</v>
      </c>
      <c r="F90" s="155">
        <v>1503.2847999999997</v>
      </c>
      <c r="G90" s="154">
        <v>24.54</v>
      </c>
      <c r="H90" s="154">
        <v>24.81</v>
      </c>
      <c r="I90" s="166">
        <f t="shared" si="24"/>
        <v>1.011002444987775</v>
      </c>
      <c r="J90" s="154">
        <v>2</v>
      </c>
      <c r="K90" s="166">
        <f t="shared" si="25"/>
        <v>8.1499592502037491E-2</v>
      </c>
      <c r="L90" s="155">
        <v>662.24</v>
      </c>
      <c r="M90" s="167">
        <f t="shared" si="26"/>
        <v>1.0925020374898124</v>
      </c>
      <c r="N90" s="155">
        <v>1503.2847999999997</v>
      </c>
      <c r="O90" s="154">
        <v>0</v>
      </c>
      <c r="P90" s="156">
        <v>0</v>
      </c>
      <c r="Q90" s="260">
        <v>0</v>
      </c>
      <c r="R90" s="154">
        <v>2.2699999999999996</v>
      </c>
      <c r="S90" s="156">
        <v>9.2502037489812533E-2</v>
      </c>
      <c r="T90" s="154" t="s">
        <v>565</v>
      </c>
      <c r="U90" s="154" t="s">
        <v>432</v>
      </c>
      <c r="V90" s="154"/>
      <c r="W90" s="161">
        <v>1</v>
      </c>
      <c r="X90" s="154" t="s">
        <v>270</v>
      </c>
    </row>
    <row r="91" spans="2:24">
      <c r="B91" s="729"/>
      <c r="C91" s="726"/>
      <c r="D91" s="165">
        <v>5</v>
      </c>
      <c r="E91" s="154" t="s">
        <v>566</v>
      </c>
      <c r="F91" s="155">
        <v>1457.0360999999914</v>
      </c>
      <c r="G91" s="154">
        <v>4247.91</v>
      </c>
      <c r="H91" s="154">
        <v>4226.7</v>
      </c>
      <c r="I91" s="166">
        <f t="shared" si="24"/>
        <v>0.99500695636206982</v>
      </c>
      <c r="J91" s="154">
        <v>58.2</v>
      </c>
      <c r="K91" s="166">
        <f t="shared" si="25"/>
        <v>1.370085524410828E-2</v>
      </c>
      <c r="L91" s="155">
        <v>39.39</v>
      </c>
      <c r="M91" s="167">
        <f t="shared" si="26"/>
        <v>1.0087078116061781</v>
      </c>
      <c r="N91" s="155">
        <v>1457.0360999999914</v>
      </c>
      <c r="O91" s="154">
        <v>0</v>
      </c>
      <c r="P91" s="156">
        <v>0</v>
      </c>
      <c r="Q91" s="260">
        <v>0</v>
      </c>
      <c r="R91" s="154">
        <v>36.989999999999782</v>
      </c>
      <c r="S91" s="156">
        <v>8.7078116061780463E-3</v>
      </c>
      <c r="T91" s="154" t="s">
        <v>565</v>
      </c>
      <c r="U91" s="154" t="s">
        <v>448</v>
      </c>
      <c r="V91" s="154" t="s">
        <v>567</v>
      </c>
      <c r="W91" s="161">
        <v>1</v>
      </c>
      <c r="X91" s="154" t="s">
        <v>406</v>
      </c>
    </row>
    <row r="92" spans="2:24">
      <c r="B92" s="729"/>
      <c r="C92" s="726"/>
      <c r="D92" s="165">
        <v>6</v>
      </c>
      <c r="E92" s="154" t="s">
        <v>551</v>
      </c>
      <c r="F92" s="155">
        <v>1431.1971999999998</v>
      </c>
      <c r="G92" s="154">
        <v>312</v>
      </c>
      <c r="H92" s="154">
        <v>313.19</v>
      </c>
      <c r="I92" s="166">
        <f t="shared" si="24"/>
        <v>1.0038141025641025</v>
      </c>
      <c r="J92" s="154">
        <v>16</v>
      </c>
      <c r="K92" s="166">
        <f t="shared" si="25"/>
        <v>5.128205128205128E-2</v>
      </c>
      <c r="L92" s="155">
        <v>108.26</v>
      </c>
      <c r="M92" s="167">
        <f t="shared" si="26"/>
        <v>1.0550961538461539</v>
      </c>
      <c r="N92" s="155">
        <v>1860.9893999999999</v>
      </c>
      <c r="O92" s="154">
        <v>3.97</v>
      </c>
      <c r="P92" s="156">
        <v>1.2724358974358975E-2</v>
      </c>
      <c r="Q92" s="260">
        <v>429.79220000000004</v>
      </c>
      <c r="R92" s="154">
        <v>13.219999999999997</v>
      </c>
      <c r="S92" s="156">
        <v>4.2371794871794863E-2</v>
      </c>
      <c r="T92" s="154" t="s">
        <v>565</v>
      </c>
      <c r="U92" s="154" t="s">
        <v>432</v>
      </c>
      <c r="V92" s="154"/>
      <c r="W92" s="161">
        <v>1</v>
      </c>
      <c r="X92" s="154" t="s">
        <v>266</v>
      </c>
    </row>
    <row r="93" spans="2:24">
      <c r="B93" s="729"/>
      <c r="C93" s="726"/>
      <c r="D93" s="165">
        <v>7</v>
      </c>
      <c r="E93" s="154" t="s">
        <v>466</v>
      </c>
      <c r="F93" s="155">
        <v>957.1323999999903</v>
      </c>
      <c r="G93" s="154">
        <v>202.87</v>
      </c>
      <c r="H93" s="154">
        <v>201.44</v>
      </c>
      <c r="I93" s="166">
        <f t="shared" si="24"/>
        <v>0.99295115098338838</v>
      </c>
      <c r="J93" s="154">
        <v>3.01</v>
      </c>
      <c r="K93" s="166">
        <f t="shared" si="25"/>
        <v>1.4837087790210477E-2</v>
      </c>
      <c r="L93" s="155">
        <v>605.78</v>
      </c>
      <c r="M93" s="167">
        <f t="shared" si="26"/>
        <v>1.0077882387735988</v>
      </c>
      <c r="N93" s="155">
        <v>957.1323999999903</v>
      </c>
      <c r="O93" s="154">
        <v>0</v>
      </c>
      <c r="P93" s="156">
        <v>0</v>
      </c>
      <c r="Q93" s="260">
        <v>0</v>
      </c>
      <c r="R93" s="154">
        <v>1.5799999999999841</v>
      </c>
      <c r="S93" s="156">
        <v>7.7882387735987782E-3</v>
      </c>
      <c r="T93" s="154" t="s">
        <v>565</v>
      </c>
      <c r="U93" s="154" t="s">
        <v>448</v>
      </c>
      <c r="V93" s="154" t="s">
        <v>567</v>
      </c>
      <c r="W93" s="161">
        <v>1</v>
      </c>
      <c r="X93" s="154" t="s">
        <v>250</v>
      </c>
    </row>
    <row r="94" spans="2:24">
      <c r="B94" s="729"/>
      <c r="C94" s="726"/>
      <c r="D94" s="165">
        <v>8</v>
      </c>
      <c r="E94" s="154" t="s">
        <v>575</v>
      </c>
      <c r="F94" s="155">
        <v>951.41800000000319</v>
      </c>
      <c r="G94" s="154">
        <v>110.5</v>
      </c>
      <c r="H94" s="154">
        <v>110.23</v>
      </c>
      <c r="I94" s="166">
        <f t="shared" si="24"/>
        <v>0.9975565610859729</v>
      </c>
      <c r="J94" s="154">
        <v>2.87</v>
      </c>
      <c r="K94" s="166">
        <f t="shared" si="25"/>
        <v>2.5972850678733034E-2</v>
      </c>
      <c r="L94" s="155">
        <v>365.93</v>
      </c>
      <c r="M94" s="167">
        <f t="shared" si="26"/>
        <v>1.023529411764706</v>
      </c>
      <c r="N94" s="155">
        <v>951.41800000000319</v>
      </c>
      <c r="O94" s="154">
        <v>0</v>
      </c>
      <c r="P94" s="156">
        <v>0</v>
      </c>
      <c r="Q94" s="260">
        <v>0</v>
      </c>
      <c r="R94" s="154">
        <v>2.6000000000000085</v>
      </c>
      <c r="S94" s="156">
        <v>2.3529411764705958E-2</v>
      </c>
      <c r="T94" s="154" t="s">
        <v>565</v>
      </c>
      <c r="U94" s="154" t="s">
        <v>432</v>
      </c>
      <c r="V94" s="154"/>
      <c r="W94" s="161">
        <v>1</v>
      </c>
      <c r="X94" s="154" t="s">
        <v>417</v>
      </c>
    </row>
    <row r="95" spans="2:24">
      <c r="B95" s="729"/>
      <c r="C95" s="726"/>
      <c r="D95" s="165">
        <v>9</v>
      </c>
      <c r="E95" s="154" t="s">
        <v>570</v>
      </c>
      <c r="F95" s="155">
        <v>759.6899999999963</v>
      </c>
      <c r="G95" s="154">
        <v>551.82000000000005</v>
      </c>
      <c r="H95" s="154">
        <v>527.64</v>
      </c>
      <c r="I95" s="166">
        <f t="shared" si="24"/>
        <v>0.95618136348809379</v>
      </c>
      <c r="J95" s="154">
        <v>47.18</v>
      </c>
      <c r="K95" s="166">
        <f t="shared" si="25"/>
        <v>8.5498894567068967E-2</v>
      </c>
      <c r="L95" s="155">
        <v>33.03</v>
      </c>
      <c r="M95" s="167">
        <f t="shared" si="26"/>
        <v>1.0416802580551627</v>
      </c>
      <c r="N95" s="155">
        <v>759.6899999999963</v>
      </c>
      <c r="O95" s="154">
        <v>0</v>
      </c>
      <c r="P95" s="156">
        <v>0</v>
      </c>
      <c r="Q95" s="260">
        <v>0</v>
      </c>
      <c r="R95" s="154">
        <v>22.999999999999886</v>
      </c>
      <c r="S95" s="156">
        <v>4.1680258055162706E-2</v>
      </c>
      <c r="T95" s="154" t="s">
        <v>565</v>
      </c>
      <c r="U95" s="154" t="s">
        <v>432</v>
      </c>
      <c r="V95" s="154"/>
      <c r="W95" s="161">
        <v>1</v>
      </c>
      <c r="X95" s="154" t="s">
        <v>312</v>
      </c>
    </row>
    <row r="96" spans="2:24">
      <c r="B96" s="730"/>
      <c r="C96" s="727"/>
      <c r="D96" s="165">
        <v>10</v>
      </c>
      <c r="E96" s="154" t="s">
        <v>585</v>
      </c>
      <c r="F96" s="155">
        <v>742.29480000000058</v>
      </c>
      <c r="G96" s="154">
        <v>27.24</v>
      </c>
      <c r="H96" s="154">
        <v>27.45</v>
      </c>
      <c r="I96" s="166">
        <f t="shared" si="24"/>
        <v>1.0077092511013217</v>
      </c>
      <c r="J96" s="154">
        <v>1.32</v>
      </c>
      <c r="K96" s="166">
        <f t="shared" si="25"/>
        <v>4.8458149779735685E-2</v>
      </c>
      <c r="L96" s="155">
        <v>485.16</v>
      </c>
      <c r="M96" s="167">
        <f t="shared" si="26"/>
        <v>1.0561674008810573</v>
      </c>
      <c r="N96" s="155">
        <v>742.29480000000058</v>
      </c>
      <c r="O96" s="154">
        <v>0</v>
      </c>
      <c r="P96" s="156">
        <v>0</v>
      </c>
      <c r="Q96" s="260">
        <v>0</v>
      </c>
      <c r="R96" s="154">
        <v>1.5300000000000011</v>
      </c>
      <c r="S96" s="156">
        <v>5.6167400881057317E-2</v>
      </c>
      <c r="T96" s="154" t="s">
        <v>565</v>
      </c>
      <c r="U96" s="154" t="s">
        <v>432</v>
      </c>
      <c r="V96" s="154"/>
      <c r="W96" s="161">
        <v>1</v>
      </c>
      <c r="X96" s="154" t="s">
        <v>264</v>
      </c>
    </row>
    <row r="97" spans="2:24">
      <c r="B97" s="728">
        <f t="shared" ref="B97" si="31">B87+1</f>
        <v>45910</v>
      </c>
      <c r="C97" s="725" t="str">
        <f t="shared" ref="C97" si="32">CHOOSE(WEEKDAY(B97,2),"一","二","三","四","五","六","日")</f>
        <v>三</v>
      </c>
      <c r="D97" s="165">
        <v>1</v>
      </c>
      <c r="E97" s="154" t="s">
        <v>444</v>
      </c>
      <c r="F97" s="155">
        <v>2584.447899999996</v>
      </c>
      <c r="G97" s="154">
        <v>758.78</v>
      </c>
      <c r="H97" s="154">
        <v>757.25</v>
      </c>
      <c r="I97" s="166">
        <f t="shared" si="24"/>
        <v>0.99798360526107699</v>
      </c>
      <c r="J97" s="154">
        <v>19.059999999999999</v>
      </c>
      <c r="K97" s="166">
        <f t="shared" si="25"/>
        <v>2.5119270407759825E-2</v>
      </c>
      <c r="L97" s="155">
        <v>147.43</v>
      </c>
      <c r="M97" s="167">
        <f t="shared" si="26"/>
        <v>1.0231028756688367</v>
      </c>
      <c r="N97" s="155">
        <v>2584.447899999996</v>
      </c>
      <c r="O97" s="154">
        <v>0</v>
      </c>
      <c r="P97" s="156">
        <v>0</v>
      </c>
      <c r="Q97" s="260">
        <v>0</v>
      </c>
      <c r="R97" s="154">
        <v>17.529999999999973</v>
      </c>
      <c r="S97" s="156">
        <v>2.3102875668836783E-2</v>
      </c>
      <c r="T97" s="154" t="s">
        <v>565</v>
      </c>
      <c r="U97" s="154" t="s">
        <v>443</v>
      </c>
      <c r="V97" s="154" t="s">
        <v>544</v>
      </c>
      <c r="W97" s="161">
        <v>1</v>
      </c>
      <c r="X97" s="154" t="s">
        <v>406</v>
      </c>
    </row>
    <row r="98" spans="2:24">
      <c r="B98" s="729"/>
      <c r="C98" s="726"/>
      <c r="D98" s="165">
        <v>2</v>
      </c>
      <c r="E98" s="154" t="s">
        <v>575</v>
      </c>
      <c r="F98" s="155">
        <v>1946.7476000000026</v>
      </c>
      <c r="G98" s="154">
        <v>105.74</v>
      </c>
      <c r="H98" s="154">
        <v>105.93</v>
      </c>
      <c r="I98" s="166">
        <f t="shared" si="24"/>
        <v>1.001796860223189</v>
      </c>
      <c r="J98" s="154">
        <v>5.13</v>
      </c>
      <c r="K98" s="166">
        <f t="shared" si="25"/>
        <v>4.8515226026101761E-2</v>
      </c>
      <c r="L98" s="155">
        <v>365.93</v>
      </c>
      <c r="M98" s="167">
        <f t="shared" si="26"/>
        <v>1.0503120862492907</v>
      </c>
      <c r="N98" s="155">
        <v>1946.7476000000026</v>
      </c>
      <c r="O98" s="154">
        <v>0</v>
      </c>
      <c r="P98" s="156">
        <v>0</v>
      </c>
      <c r="Q98" s="260">
        <v>0</v>
      </c>
      <c r="R98" s="154">
        <v>5.3200000000000074</v>
      </c>
      <c r="S98" s="156">
        <v>5.0312086249290788E-2</v>
      </c>
      <c r="T98" s="154" t="s">
        <v>565</v>
      </c>
      <c r="U98" s="154" t="s">
        <v>432</v>
      </c>
      <c r="V98" s="154"/>
      <c r="W98" s="161">
        <v>1</v>
      </c>
      <c r="X98" s="154" t="s">
        <v>417</v>
      </c>
    </row>
    <row r="99" spans="2:24">
      <c r="B99" s="729"/>
      <c r="C99" s="726"/>
      <c r="D99" s="165">
        <v>3</v>
      </c>
      <c r="E99" s="154" t="s">
        <v>466</v>
      </c>
      <c r="F99" s="155">
        <v>1623.490400000004</v>
      </c>
      <c r="G99" s="154">
        <v>195.22</v>
      </c>
      <c r="H99" s="154">
        <v>194.46</v>
      </c>
      <c r="I99" s="166">
        <f t="shared" si="24"/>
        <v>0.9961069562544822</v>
      </c>
      <c r="J99" s="154">
        <v>3.44</v>
      </c>
      <c r="K99" s="166">
        <f t="shared" si="25"/>
        <v>1.7621145374449337E-2</v>
      </c>
      <c r="L99" s="155">
        <v>605.78</v>
      </c>
      <c r="M99" s="167">
        <f t="shared" si="26"/>
        <v>1.0137281016289315</v>
      </c>
      <c r="N99" s="155">
        <v>1623.490400000004</v>
      </c>
      <c r="O99" s="154">
        <v>0</v>
      </c>
      <c r="P99" s="156">
        <v>0</v>
      </c>
      <c r="Q99" s="260">
        <v>0</v>
      </c>
      <c r="R99" s="154">
        <v>2.6800000000000068</v>
      </c>
      <c r="S99" s="156">
        <v>1.3728101628931497E-2</v>
      </c>
      <c r="T99" s="154" t="s">
        <v>565</v>
      </c>
      <c r="U99" s="154" t="s">
        <v>448</v>
      </c>
      <c r="V99" s="154" t="s">
        <v>567</v>
      </c>
      <c r="W99" s="161">
        <v>1</v>
      </c>
      <c r="X99" s="154" t="s">
        <v>250</v>
      </c>
    </row>
    <row r="100" spans="2:24">
      <c r="B100" s="729"/>
      <c r="C100" s="726"/>
      <c r="D100" s="165">
        <v>4</v>
      </c>
      <c r="E100" s="154" t="s">
        <v>574</v>
      </c>
      <c r="F100" s="155">
        <v>1588.4792000000004</v>
      </c>
      <c r="G100" s="154">
        <v>108.25</v>
      </c>
      <c r="H100" s="154">
        <v>108.75</v>
      </c>
      <c r="I100" s="166">
        <f t="shared" si="24"/>
        <v>1.0046189376443417</v>
      </c>
      <c r="J100" s="154">
        <v>3.78</v>
      </c>
      <c r="K100" s="166">
        <f t="shared" si="25"/>
        <v>3.4919168591224015E-2</v>
      </c>
      <c r="L100" s="155">
        <v>371.14</v>
      </c>
      <c r="M100" s="167">
        <f t="shared" si="26"/>
        <v>1.0395381062355658</v>
      </c>
      <c r="N100" s="155">
        <v>1588.4792000000004</v>
      </c>
      <c r="O100" s="154">
        <v>0</v>
      </c>
      <c r="P100" s="156">
        <v>0</v>
      </c>
      <c r="Q100" s="260">
        <v>0</v>
      </c>
      <c r="R100" s="154">
        <v>4.2800000000000011</v>
      </c>
      <c r="S100" s="156">
        <v>3.9538106235565827E-2</v>
      </c>
      <c r="T100" s="154" t="s">
        <v>565</v>
      </c>
      <c r="U100" s="154" t="s">
        <v>432</v>
      </c>
      <c r="V100" s="154"/>
      <c r="W100" s="161">
        <v>1</v>
      </c>
      <c r="X100" s="154" t="s">
        <v>406</v>
      </c>
    </row>
    <row r="101" spans="2:24">
      <c r="B101" s="729"/>
      <c r="C101" s="726"/>
      <c r="D101" s="165">
        <v>5</v>
      </c>
      <c r="E101" s="154" t="s">
        <v>566</v>
      </c>
      <c r="F101" s="155">
        <v>1507.8491999999899</v>
      </c>
      <c r="G101" s="154">
        <v>4424.3100000000004</v>
      </c>
      <c r="H101" s="154">
        <v>4396.59</v>
      </c>
      <c r="I101" s="166">
        <f t="shared" si="24"/>
        <v>0.99373461624524495</v>
      </c>
      <c r="J101" s="154">
        <v>66</v>
      </c>
      <c r="K101" s="166">
        <f t="shared" si="25"/>
        <v>1.4917580368464235E-2</v>
      </c>
      <c r="L101" s="155">
        <v>39.39</v>
      </c>
      <c r="M101" s="167">
        <f t="shared" si="26"/>
        <v>1.0086521966137092</v>
      </c>
      <c r="N101" s="155">
        <v>1507.8491999999899</v>
      </c>
      <c r="O101" s="154">
        <v>0</v>
      </c>
      <c r="P101" s="156">
        <v>0</v>
      </c>
      <c r="Q101" s="260">
        <v>0</v>
      </c>
      <c r="R101" s="154">
        <v>38.279999999999745</v>
      </c>
      <c r="S101" s="156">
        <v>8.6521966137091972E-3</v>
      </c>
      <c r="T101" s="154" t="s">
        <v>565</v>
      </c>
      <c r="U101" s="154" t="s">
        <v>448</v>
      </c>
      <c r="V101" s="154" t="s">
        <v>567</v>
      </c>
      <c r="W101" s="161">
        <v>1</v>
      </c>
      <c r="X101" s="154" t="s">
        <v>406</v>
      </c>
    </row>
    <row r="102" spans="2:24">
      <c r="B102" s="729"/>
      <c r="C102" s="726"/>
      <c r="D102" s="165">
        <v>6</v>
      </c>
      <c r="E102" s="154" t="s">
        <v>586</v>
      </c>
      <c r="F102" s="155">
        <v>1089.5136</v>
      </c>
      <c r="G102" s="154">
        <v>9.2200000000000006</v>
      </c>
      <c r="H102" s="154">
        <v>11.46</v>
      </c>
      <c r="I102" s="166">
        <f t="shared" si="24"/>
        <v>1.2429501084598698</v>
      </c>
      <c r="J102" s="154">
        <v>0</v>
      </c>
      <c r="K102" s="166">
        <f t="shared" si="25"/>
        <v>0</v>
      </c>
      <c r="L102" s="155">
        <v>486.39</v>
      </c>
      <c r="M102" s="167">
        <f t="shared" si="26"/>
        <v>1.2429501084598698</v>
      </c>
      <c r="N102" s="155">
        <v>1089.5136</v>
      </c>
      <c r="O102" s="154">
        <v>0</v>
      </c>
      <c r="P102" s="156">
        <v>0</v>
      </c>
      <c r="Q102" s="260">
        <v>0</v>
      </c>
      <c r="R102" s="154">
        <v>2.2400000000000002</v>
      </c>
      <c r="S102" s="156">
        <v>0.24295010845986986</v>
      </c>
      <c r="T102" s="154" t="s">
        <v>565</v>
      </c>
      <c r="U102" s="154" t="s">
        <v>432</v>
      </c>
      <c r="V102" s="154"/>
      <c r="W102" s="161">
        <v>1</v>
      </c>
      <c r="X102" s="154" t="s">
        <v>183</v>
      </c>
    </row>
    <row r="103" spans="2:24">
      <c r="B103" s="729"/>
      <c r="C103" s="726"/>
      <c r="D103" s="165">
        <v>7</v>
      </c>
      <c r="E103" s="154" t="s">
        <v>580</v>
      </c>
      <c r="F103" s="155">
        <v>1057.1315999999995</v>
      </c>
      <c r="G103" s="154">
        <v>184.49</v>
      </c>
      <c r="H103" s="154">
        <v>183.71</v>
      </c>
      <c r="I103" s="166">
        <f t="shared" si="24"/>
        <v>0.99577212857065422</v>
      </c>
      <c r="J103" s="154">
        <v>4.75</v>
      </c>
      <c r="K103" s="166">
        <f t="shared" si="25"/>
        <v>2.5746652935118432E-2</v>
      </c>
      <c r="L103" s="155">
        <v>266.27999999999997</v>
      </c>
      <c r="M103" s="167">
        <f t="shared" si="26"/>
        <v>1.0215187815057727</v>
      </c>
      <c r="N103" s="155">
        <v>1057.1315999999995</v>
      </c>
      <c r="O103" s="154">
        <v>0</v>
      </c>
      <c r="P103" s="156">
        <v>0</v>
      </c>
      <c r="Q103" s="260">
        <v>0</v>
      </c>
      <c r="R103" s="154">
        <v>3.9699999999999989</v>
      </c>
      <c r="S103" s="156">
        <v>2.1518781505772664E-2</v>
      </c>
      <c r="T103" s="154" t="s">
        <v>565</v>
      </c>
      <c r="U103" s="154" t="s">
        <v>432</v>
      </c>
      <c r="V103" s="154"/>
      <c r="W103" s="161">
        <v>1</v>
      </c>
      <c r="X103" s="154" t="s">
        <v>581</v>
      </c>
    </row>
    <row r="104" spans="2:24">
      <c r="B104" s="729"/>
      <c r="C104" s="726"/>
      <c r="D104" s="165">
        <v>8</v>
      </c>
      <c r="E104" s="154" t="s">
        <v>585</v>
      </c>
      <c r="F104" s="155">
        <v>1052.7971999999991</v>
      </c>
      <c r="G104" s="154">
        <v>24.6</v>
      </c>
      <c r="H104" s="154">
        <v>24.57</v>
      </c>
      <c r="I104" s="166">
        <f t="shared" si="24"/>
        <v>0.99878048780487805</v>
      </c>
      <c r="J104" s="154">
        <v>2.2000000000000002</v>
      </c>
      <c r="K104" s="166">
        <f t="shared" si="25"/>
        <v>8.943089430894309E-2</v>
      </c>
      <c r="L104" s="155">
        <v>485.16</v>
      </c>
      <c r="M104" s="167">
        <f t="shared" si="26"/>
        <v>1.0882113821138211</v>
      </c>
      <c r="N104" s="155">
        <v>1052.7971999999991</v>
      </c>
      <c r="O104" s="154">
        <v>0</v>
      </c>
      <c r="P104" s="156">
        <v>0</v>
      </c>
      <c r="Q104" s="260">
        <v>0</v>
      </c>
      <c r="R104" s="154">
        <v>2.1699999999999982</v>
      </c>
      <c r="S104" s="156">
        <v>8.8211382113821055E-2</v>
      </c>
      <c r="T104" s="154" t="s">
        <v>565</v>
      </c>
      <c r="U104" s="154" t="s">
        <v>432</v>
      </c>
      <c r="V104" s="154"/>
      <c r="W104" s="161">
        <v>1</v>
      </c>
      <c r="X104" s="154" t="s">
        <v>264</v>
      </c>
    </row>
    <row r="105" spans="2:24">
      <c r="B105" s="729"/>
      <c r="C105" s="726"/>
      <c r="D105" s="165">
        <v>9</v>
      </c>
      <c r="E105" s="154" t="s">
        <v>557</v>
      </c>
      <c r="F105" s="155">
        <v>993.36</v>
      </c>
      <c r="G105" s="154">
        <v>21.32</v>
      </c>
      <c r="H105" s="154">
        <v>21.42</v>
      </c>
      <c r="I105" s="166">
        <f t="shared" si="24"/>
        <v>1.0046904315196998</v>
      </c>
      <c r="J105" s="154">
        <v>1.4</v>
      </c>
      <c r="K105" s="166">
        <f t="shared" si="25"/>
        <v>6.5666041275797365E-2</v>
      </c>
      <c r="L105" s="155">
        <v>662.24</v>
      </c>
      <c r="M105" s="167">
        <f t="shared" si="26"/>
        <v>1.0703564727954973</v>
      </c>
      <c r="N105" s="155">
        <v>993.36</v>
      </c>
      <c r="O105" s="154">
        <v>0</v>
      </c>
      <c r="P105" s="156">
        <v>0</v>
      </c>
      <c r="Q105" s="260">
        <v>0</v>
      </c>
      <c r="R105" s="154">
        <v>1.5</v>
      </c>
      <c r="S105" s="156">
        <v>7.0356472795497185E-2</v>
      </c>
      <c r="T105" s="154" t="s">
        <v>565</v>
      </c>
      <c r="U105" s="154" t="s">
        <v>432</v>
      </c>
      <c r="V105" s="154"/>
      <c r="W105" s="161">
        <v>1</v>
      </c>
      <c r="X105" s="154" t="s">
        <v>270</v>
      </c>
    </row>
    <row r="106" spans="2:24">
      <c r="B106" s="730"/>
      <c r="C106" s="727"/>
      <c r="D106" s="165">
        <v>10</v>
      </c>
      <c r="E106" s="154" t="s">
        <v>572</v>
      </c>
      <c r="F106" s="155">
        <v>893.28960000000086</v>
      </c>
      <c r="G106" s="154">
        <v>25.37</v>
      </c>
      <c r="H106" s="154">
        <v>25.05</v>
      </c>
      <c r="I106" s="166">
        <f t="shared" si="24"/>
        <v>0.98738667717776896</v>
      </c>
      <c r="J106" s="154">
        <v>1.76</v>
      </c>
      <c r="K106" s="166">
        <f t="shared" si="25"/>
        <v>6.9373275522270392E-2</v>
      </c>
      <c r="L106" s="155">
        <v>620.34</v>
      </c>
      <c r="M106" s="167">
        <f t="shared" si="26"/>
        <v>1.0567599527000395</v>
      </c>
      <c r="N106" s="155">
        <v>893.28960000000086</v>
      </c>
      <c r="O106" s="154">
        <v>0</v>
      </c>
      <c r="P106" s="156">
        <v>0</v>
      </c>
      <c r="Q106" s="260">
        <v>0</v>
      </c>
      <c r="R106" s="154">
        <v>1.4400000000000013</v>
      </c>
      <c r="S106" s="156">
        <v>5.6759952700039466E-2</v>
      </c>
      <c r="T106" s="154" t="s">
        <v>565</v>
      </c>
      <c r="U106" s="154" t="s">
        <v>432</v>
      </c>
      <c r="V106" s="154"/>
      <c r="W106" s="161">
        <v>1</v>
      </c>
      <c r="X106" s="154" t="s">
        <v>261</v>
      </c>
    </row>
    <row r="107" spans="2:24">
      <c r="B107" s="728">
        <f t="shared" ref="B107" si="33">B97+1</f>
        <v>45911</v>
      </c>
      <c r="C107" s="725" t="str">
        <f t="shared" ref="C107" si="34">CHOOSE(WEEKDAY(B107,2),"一","二","三","四","五","六","日")</f>
        <v>四</v>
      </c>
      <c r="D107" s="165">
        <v>1</v>
      </c>
      <c r="E107" s="154" t="s">
        <v>444</v>
      </c>
      <c r="F107" s="155">
        <v>5804.3191000000133</v>
      </c>
      <c r="G107" s="154">
        <v>678.37</v>
      </c>
      <c r="H107" s="154">
        <v>678.07</v>
      </c>
      <c r="I107" s="166">
        <f t="shared" si="24"/>
        <v>0.99955776346241731</v>
      </c>
      <c r="J107" s="154">
        <v>41.7</v>
      </c>
      <c r="K107" s="166">
        <f t="shared" si="25"/>
        <v>6.1470878724000179E-2</v>
      </c>
      <c r="L107" s="155">
        <v>147.43</v>
      </c>
      <c r="M107" s="167">
        <f t="shared" si="26"/>
        <v>1.0610286421864177</v>
      </c>
      <c r="N107" s="155">
        <v>6103.6020000000135</v>
      </c>
      <c r="O107" s="154">
        <v>2.0299999999999998</v>
      </c>
      <c r="P107" s="156">
        <v>2.9924672376431738E-3</v>
      </c>
      <c r="Q107" s="260">
        <v>299.28289999999998</v>
      </c>
      <c r="R107" s="154">
        <v>39.37000000000009</v>
      </c>
      <c r="S107" s="156">
        <v>5.8036174948774402E-2</v>
      </c>
      <c r="T107" s="154" t="s">
        <v>565</v>
      </c>
      <c r="U107" s="154" t="s">
        <v>443</v>
      </c>
      <c r="V107" s="154" t="s">
        <v>544</v>
      </c>
      <c r="W107" s="161">
        <v>1</v>
      </c>
      <c r="X107" s="154" t="s">
        <v>406</v>
      </c>
    </row>
    <row r="108" spans="2:24">
      <c r="B108" s="729"/>
      <c r="C108" s="726"/>
      <c r="D108" s="165">
        <v>2</v>
      </c>
      <c r="E108" s="154" t="s">
        <v>573</v>
      </c>
      <c r="F108" s="155">
        <v>3484.6599999999994</v>
      </c>
      <c r="G108" s="154">
        <v>54.8</v>
      </c>
      <c r="H108" s="154">
        <v>57.94</v>
      </c>
      <c r="I108" s="166">
        <f t="shared" si="24"/>
        <v>1.0572992700729926</v>
      </c>
      <c r="J108" s="154">
        <v>2.4</v>
      </c>
      <c r="K108" s="166">
        <f t="shared" si="25"/>
        <v>4.3795620437956206E-2</v>
      </c>
      <c r="L108" s="155">
        <v>629</v>
      </c>
      <c r="M108" s="167">
        <f t="shared" si="26"/>
        <v>1.101094890510949</v>
      </c>
      <c r="N108" s="155">
        <v>3484.6599999999994</v>
      </c>
      <c r="O108" s="154">
        <v>0</v>
      </c>
      <c r="P108" s="156">
        <v>0</v>
      </c>
      <c r="Q108" s="260">
        <v>0</v>
      </c>
      <c r="R108" s="154">
        <v>5.5399999999999991</v>
      </c>
      <c r="S108" s="156">
        <v>0.1010948905109489</v>
      </c>
      <c r="T108" s="154" t="s">
        <v>565</v>
      </c>
      <c r="U108" s="154" t="s">
        <v>432</v>
      </c>
      <c r="V108" s="154"/>
      <c r="W108" s="161">
        <v>1</v>
      </c>
      <c r="X108" s="154" t="s">
        <v>422</v>
      </c>
    </row>
    <row r="109" spans="2:24">
      <c r="B109" s="729"/>
      <c r="C109" s="726"/>
      <c r="D109" s="165">
        <v>3</v>
      </c>
      <c r="E109" s="154" t="s">
        <v>549</v>
      </c>
      <c r="F109" s="155">
        <v>2357.8999999999978</v>
      </c>
      <c r="G109" s="154">
        <v>22.17</v>
      </c>
      <c r="H109" s="154">
        <v>25.4</v>
      </c>
      <c r="I109" s="166">
        <f t="shared" si="24"/>
        <v>1.1456923770861522</v>
      </c>
      <c r="J109" s="154">
        <v>0</v>
      </c>
      <c r="K109" s="166">
        <f t="shared" si="25"/>
        <v>0</v>
      </c>
      <c r="L109" s="155">
        <v>730</v>
      </c>
      <c r="M109" s="167">
        <f t="shared" si="26"/>
        <v>1.1456923770861522</v>
      </c>
      <c r="N109" s="155">
        <v>2357.8999999999978</v>
      </c>
      <c r="O109" s="154">
        <v>0</v>
      </c>
      <c r="P109" s="156">
        <v>0</v>
      </c>
      <c r="Q109" s="260">
        <v>0</v>
      </c>
      <c r="R109" s="154">
        <v>3.2299999999999969</v>
      </c>
      <c r="S109" s="156">
        <v>0.14569237708615232</v>
      </c>
      <c r="T109" s="154" t="s">
        <v>565</v>
      </c>
      <c r="U109" s="154" t="s">
        <v>432</v>
      </c>
      <c r="V109" s="154"/>
      <c r="W109" s="161">
        <v>1</v>
      </c>
      <c r="X109" s="154" t="s">
        <v>204</v>
      </c>
    </row>
    <row r="110" spans="2:24">
      <c r="B110" s="729"/>
      <c r="C110" s="726"/>
      <c r="D110" s="165">
        <v>4</v>
      </c>
      <c r="E110" s="154" t="s">
        <v>558</v>
      </c>
      <c r="F110" s="155">
        <v>1495.9943999999978</v>
      </c>
      <c r="G110" s="154">
        <v>43.99</v>
      </c>
      <c r="H110" s="154">
        <v>40.75</v>
      </c>
      <c r="I110" s="166">
        <f t="shared" si="24"/>
        <v>0.92634689702205042</v>
      </c>
      <c r="J110" s="154">
        <v>5.4</v>
      </c>
      <c r="K110" s="166">
        <f t="shared" si="25"/>
        <v>0.12275517162991589</v>
      </c>
      <c r="L110" s="155">
        <v>692.59</v>
      </c>
      <c r="M110" s="167">
        <f t="shared" si="26"/>
        <v>1.0491020686519663</v>
      </c>
      <c r="N110" s="155">
        <v>1495.9943999999978</v>
      </c>
      <c r="O110" s="154">
        <v>0</v>
      </c>
      <c r="P110" s="156">
        <v>0</v>
      </c>
      <c r="Q110" s="260">
        <v>0</v>
      </c>
      <c r="R110" s="154">
        <v>2.1599999999999966</v>
      </c>
      <c r="S110" s="156">
        <v>4.9102068651966278E-2</v>
      </c>
      <c r="T110" s="154" t="s">
        <v>565</v>
      </c>
      <c r="U110" s="154" t="s">
        <v>432</v>
      </c>
      <c r="V110" s="154"/>
      <c r="W110" s="161">
        <v>1</v>
      </c>
      <c r="X110" s="154" t="s">
        <v>267</v>
      </c>
    </row>
    <row r="111" spans="2:24">
      <c r="B111" s="729"/>
      <c r="C111" s="726"/>
      <c r="D111" s="165">
        <v>5</v>
      </c>
      <c r="E111" s="154" t="s">
        <v>455</v>
      </c>
      <c r="F111" s="155">
        <v>1297.1376000000027</v>
      </c>
      <c r="G111" s="154">
        <v>112.88</v>
      </c>
      <c r="H111" s="154">
        <v>115.92</v>
      </c>
      <c r="I111" s="166">
        <f t="shared" si="24"/>
        <v>1.0269312544294826</v>
      </c>
      <c r="J111" s="154">
        <v>0</v>
      </c>
      <c r="K111" s="166">
        <f t="shared" si="25"/>
        <v>0</v>
      </c>
      <c r="L111" s="155">
        <v>426.69</v>
      </c>
      <c r="M111" s="167">
        <f t="shared" si="26"/>
        <v>1.0269312544294826</v>
      </c>
      <c r="N111" s="155">
        <v>1297.1376000000027</v>
      </c>
      <c r="O111" s="154">
        <v>0</v>
      </c>
      <c r="P111" s="156">
        <v>0</v>
      </c>
      <c r="Q111" s="260">
        <v>0</v>
      </c>
      <c r="R111" s="154">
        <v>3.0400000000000063</v>
      </c>
      <c r="S111" s="156">
        <v>2.6931254429482694E-2</v>
      </c>
      <c r="T111" s="154" t="s">
        <v>565</v>
      </c>
      <c r="U111" s="154" t="s">
        <v>448</v>
      </c>
      <c r="V111" s="154" t="s">
        <v>567</v>
      </c>
      <c r="W111" s="161">
        <v>1</v>
      </c>
      <c r="X111" s="154" t="s">
        <v>454</v>
      </c>
    </row>
    <row r="112" spans="2:24">
      <c r="B112" s="729"/>
      <c r="C112" s="726"/>
      <c r="D112" s="165">
        <v>6</v>
      </c>
      <c r="E112" s="154" t="s">
        <v>566</v>
      </c>
      <c r="F112" s="155">
        <v>1203.3645000000072</v>
      </c>
      <c r="G112" s="154">
        <v>4404.75</v>
      </c>
      <c r="H112" s="154">
        <v>4371.7</v>
      </c>
      <c r="I112" s="166">
        <f t="shared" si="24"/>
        <v>0.99249673647766612</v>
      </c>
      <c r="J112" s="154">
        <v>63.6</v>
      </c>
      <c r="K112" s="166">
        <f t="shared" si="25"/>
        <v>1.4438957943129577E-2</v>
      </c>
      <c r="L112" s="155">
        <v>39.39</v>
      </c>
      <c r="M112" s="167">
        <f t="shared" si="26"/>
        <v>1.0069356944207957</v>
      </c>
      <c r="N112" s="155">
        <v>1203.3645000000072</v>
      </c>
      <c r="O112" s="154">
        <v>0</v>
      </c>
      <c r="P112" s="156">
        <v>0</v>
      </c>
      <c r="Q112" s="260">
        <v>0</v>
      </c>
      <c r="R112" s="154">
        <v>30.550000000000182</v>
      </c>
      <c r="S112" s="156">
        <v>6.9356944207957733E-3</v>
      </c>
      <c r="T112" s="154" t="s">
        <v>565</v>
      </c>
      <c r="U112" s="154" t="s">
        <v>448</v>
      </c>
      <c r="V112" s="154" t="s">
        <v>567</v>
      </c>
      <c r="W112" s="161">
        <v>1</v>
      </c>
      <c r="X112" s="154" t="s">
        <v>406</v>
      </c>
    </row>
    <row r="113" spans="2:25">
      <c r="B113" s="729"/>
      <c r="C113" s="726"/>
      <c r="D113" s="165">
        <v>7</v>
      </c>
      <c r="E113" s="154" t="s">
        <v>584</v>
      </c>
      <c r="F113" s="155">
        <v>1027.5446999999992</v>
      </c>
      <c r="G113" s="154">
        <v>27.18</v>
      </c>
      <c r="H113" s="154">
        <v>27.93</v>
      </c>
      <c r="I113" s="166">
        <f t="shared" si="24"/>
        <v>1.0275938189845475</v>
      </c>
      <c r="J113" s="154">
        <v>2.08</v>
      </c>
      <c r="K113" s="166">
        <f t="shared" si="25"/>
        <v>7.6526857983811633E-2</v>
      </c>
      <c r="L113" s="155">
        <v>363.09</v>
      </c>
      <c r="M113" s="167">
        <f t="shared" si="26"/>
        <v>1.1041206769683589</v>
      </c>
      <c r="N113" s="155">
        <v>1027.5446999999992</v>
      </c>
      <c r="O113" s="154">
        <v>0</v>
      </c>
      <c r="P113" s="156">
        <v>0</v>
      </c>
      <c r="Q113" s="260">
        <v>0</v>
      </c>
      <c r="R113" s="154">
        <v>2.8299999999999983</v>
      </c>
      <c r="S113" s="156">
        <v>0.10412067696835903</v>
      </c>
      <c r="T113" s="154" t="s">
        <v>565</v>
      </c>
      <c r="U113" s="154" t="s">
        <v>432</v>
      </c>
      <c r="V113" s="154"/>
      <c r="W113" s="161">
        <v>1</v>
      </c>
      <c r="X113" s="154" t="s">
        <v>237</v>
      </c>
    </row>
    <row r="114" spans="2:25">
      <c r="B114" s="729"/>
      <c r="C114" s="726"/>
      <c r="D114" s="165">
        <v>8</v>
      </c>
      <c r="E114" s="154" t="s">
        <v>578</v>
      </c>
      <c r="F114" s="155">
        <v>994.08510000000047</v>
      </c>
      <c r="G114" s="154">
        <v>92.87</v>
      </c>
      <c r="H114" s="154">
        <v>90.2</v>
      </c>
      <c r="I114" s="166">
        <f t="shared" si="24"/>
        <v>0.97125013459674814</v>
      </c>
      <c r="J114" s="154">
        <v>11.4</v>
      </c>
      <c r="K114" s="166">
        <f t="shared" si="25"/>
        <v>0.12275223430601917</v>
      </c>
      <c r="L114" s="155">
        <v>113.87</v>
      </c>
      <c r="M114" s="167">
        <f t="shared" si="26"/>
        <v>1.0940023689027674</v>
      </c>
      <c r="N114" s="155">
        <v>994.08510000000047</v>
      </c>
      <c r="O114" s="154">
        <v>0</v>
      </c>
      <c r="P114" s="156">
        <v>0</v>
      </c>
      <c r="Q114" s="260">
        <v>0</v>
      </c>
      <c r="R114" s="154">
        <v>8.730000000000004</v>
      </c>
      <c r="S114" s="156">
        <v>9.400236890276735E-2</v>
      </c>
      <c r="T114" s="154" t="s">
        <v>565</v>
      </c>
      <c r="U114" s="154" t="s">
        <v>432</v>
      </c>
      <c r="V114" s="154"/>
      <c r="W114" s="161">
        <v>1</v>
      </c>
      <c r="X114" s="154" t="s">
        <v>267</v>
      </c>
    </row>
    <row r="115" spans="2:25">
      <c r="B115" s="729"/>
      <c r="C115" s="726"/>
      <c r="D115" s="165">
        <v>9</v>
      </c>
      <c r="E115" s="154" t="s">
        <v>587</v>
      </c>
      <c r="F115" s="155">
        <v>878.4</v>
      </c>
      <c r="G115" s="154">
        <v>2520</v>
      </c>
      <c r="H115" s="154">
        <v>2700</v>
      </c>
      <c r="I115" s="166">
        <f t="shared" si="24"/>
        <v>1.0714285714285714</v>
      </c>
      <c r="J115" s="154">
        <v>0</v>
      </c>
      <c r="K115" s="166">
        <f t="shared" si="25"/>
        <v>0</v>
      </c>
      <c r="L115" s="155">
        <v>4.88</v>
      </c>
      <c r="M115" s="167">
        <f t="shared" si="26"/>
        <v>1.0714285714285714</v>
      </c>
      <c r="N115" s="155">
        <v>878.4</v>
      </c>
      <c r="O115" s="154">
        <v>0</v>
      </c>
      <c r="P115" s="156">
        <v>0</v>
      </c>
      <c r="Q115" s="260">
        <v>0</v>
      </c>
      <c r="R115" s="154">
        <v>180</v>
      </c>
      <c r="S115" s="156">
        <v>7.1428571428571425E-2</v>
      </c>
      <c r="T115" s="154" t="s">
        <v>565</v>
      </c>
      <c r="U115" s="154" t="s">
        <v>432</v>
      </c>
      <c r="V115" s="154"/>
      <c r="W115" s="161">
        <v>1</v>
      </c>
      <c r="X115" s="154" t="s">
        <v>185</v>
      </c>
    </row>
    <row r="116" spans="2:25">
      <c r="B116" s="730"/>
      <c r="C116" s="727"/>
      <c r="D116" s="165">
        <v>10</v>
      </c>
      <c r="E116" s="154" t="s">
        <v>588</v>
      </c>
      <c r="F116" s="155">
        <v>856.00000000000114</v>
      </c>
      <c r="G116" s="154">
        <v>108.35</v>
      </c>
      <c r="H116" s="154">
        <v>107.6</v>
      </c>
      <c r="I116" s="166">
        <f t="shared" si="24"/>
        <v>0.99307798800184588</v>
      </c>
      <c r="J116" s="154">
        <v>5.4</v>
      </c>
      <c r="K116" s="166">
        <f t="shared" si="25"/>
        <v>4.9838486386709742E-2</v>
      </c>
      <c r="L116" s="155">
        <v>200</v>
      </c>
      <c r="M116" s="167">
        <f t="shared" si="26"/>
        <v>1.0429164743885557</v>
      </c>
      <c r="N116" s="155">
        <v>930.00000000000114</v>
      </c>
      <c r="O116" s="154">
        <v>0.37</v>
      </c>
      <c r="P116" s="156">
        <v>3.4148592524227044E-3</v>
      </c>
      <c r="Q116" s="260">
        <v>74</v>
      </c>
      <c r="R116" s="154">
        <v>4.2800000000000056</v>
      </c>
      <c r="S116" s="156">
        <v>3.9501615136132956E-2</v>
      </c>
      <c r="T116" s="154" t="s">
        <v>565</v>
      </c>
      <c r="U116" s="154" t="s">
        <v>432</v>
      </c>
      <c r="V116" s="154"/>
      <c r="W116" s="161">
        <v>1</v>
      </c>
      <c r="X116" s="154" t="s">
        <v>406</v>
      </c>
    </row>
    <row r="117" spans="2:25">
      <c r="B117" s="728">
        <f t="shared" ref="B117" si="35">B107+1</f>
        <v>45912</v>
      </c>
      <c r="C117" s="725" t="str">
        <f t="shared" ref="C117" si="36">CHOOSE(WEEKDAY(B117,2),"一","二","三","四","五","六","日")</f>
        <v>五</v>
      </c>
      <c r="D117" s="165">
        <v>1</v>
      </c>
      <c r="E117" s="154" t="s">
        <v>558</v>
      </c>
      <c r="F117" s="155">
        <v>2978.1370000000024</v>
      </c>
      <c r="G117" s="154">
        <v>36.47</v>
      </c>
      <c r="H117" s="154">
        <v>36.630000000000003</v>
      </c>
      <c r="I117" s="166">
        <f t="shared" si="24"/>
        <v>1.0043871675349603</v>
      </c>
      <c r="J117" s="154">
        <v>4.8600000000000003</v>
      </c>
      <c r="K117" s="166">
        <f t="shared" si="25"/>
        <v>0.13326021387441733</v>
      </c>
      <c r="L117" s="155">
        <v>692.59</v>
      </c>
      <c r="M117" s="167">
        <f t="shared" si="26"/>
        <v>1.1376473814093777</v>
      </c>
      <c r="N117" s="155">
        <v>3476.8018000000025</v>
      </c>
      <c r="O117" s="154">
        <v>0.72</v>
      </c>
      <c r="P117" s="156">
        <v>1.9742253907321084E-2</v>
      </c>
      <c r="Q117" s="260">
        <v>498.66480000000001</v>
      </c>
      <c r="R117" s="154">
        <v>4.3000000000000034</v>
      </c>
      <c r="S117" s="156">
        <v>0.11790512750205658</v>
      </c>
      <c r="T117" s="154" t="s">
        <v>565</v>
      </c>
      <c r="U117" s="154" t="s">
        <v>432</v>
      </c>
      <c r="V117" s="154"/>
      <c r="W117" s="161">
        <v>1</v>
      </c>
      <c r="X117" s="154" t="s">
        <v>267</v>
      </c>
    </row>
    <row r="118" spans="2:25">
      <c r="B118" s="729"/>
      <c r="C118" s="726"/>
      <c r="D118" s="165">
        <v>2</v>
      </c>
      <c r="E118" s="154" t="s">
        <v>573</v>
      </c>
      <c r="F118" s="155">
        <v>2553.7400000000016</v>
      </c>
      <c r="G118" s="154">
        <v>46.4</v>
      </c>
      <c r="H118" s="154">
        <v>49.26</v>
      </c>
      <c r="I118" s="166">
        <f t="shared" si="24"/>
        <v>1.0616379310344828</v>
      </c>
      <c r="J118" s="154">
        <v>1.2</v>
      </c>
      <c r="K118" s="166">
        <f t="shared" si="25"/>
        <v>2.5862068965517241E-2</v>
      </c>
      <c r="L118" s="155">
        <v>629</v>
      </c>
      <c r="M118" s="167">
        <f t="shared" si="26"/>
        <v>1.0875000000000001</v>
      </c>
      <c r="N118" s="155">
        <v>2553.7400000000016</v>
      </c>
      <c r="O118" s="154">
        <v>0</v>
      </c>
      <c r="P118" s="156">
        <v>0</v>
      </c>
      <c r="Q118" s="260">
        <v>0</v>
      </c>
      <c r="R118" s="154">
        <v>4.0600000000000023</v>
      </c>
      <c r="S118" s="156">
        <v>8.750000000000005E-2</v>
      </c>
      <c r="T118" s="154" t="s">
        <v>565</v>
      </c>
      <c r="U118" s="154" t="s">
        <v>432</v>
      </c>
      <c r="V118" s="154"/>
      <c r="W118" s="161">
        <v>1</v>
      </c>
      <c r="X118" s="154" t="s">
        <v>422</v>
      </c>
    </row>
    <row r="119" spans="2:25">
      <c r="B119" s="729"/>
      <c r="C119" s="726"/>
      <c r="D119" s="165">
        <v>3</v>
      </c>
      <c r="E119" s="154" t="s">
        <v>466</v>
      </c>
      <c r="F119" s="155">
        <v>2301.9639999999927</v>
      </c>
      <c r="G119" s="154">
        <v>150.97</v>
      </c>
      <c r="H119" s="154">
        <v>150.94</v>
      </c>
      <c r="I119" s="166">
        <f t="shared" si="24"/>
        <v>0.99980128502351462</v>
      </c>
      <c r="J119" s="154">
        <v>4.7300000000000004</v>
      </c>
      <c r="K119" s="166">
        <f t="shared" si="25"/>
        <v>3.1330727959197197E-2</v>
      </c>
      <c r="L119" s="155">
        <v>605.78</v>
      </c>
      <c r="M119" s="167">
        <f t="shared" si="26"/>
        <v>1.0311320129827117</v>
      </c>
      <c r="N119" s="155">
        <v>2847.1659999999929</v>
      </c>
      <c r="O119" s="154">
        <v>0.9</v>
      </c>
      <c r="P119" s="156">
        <v>5.9614492945618339E-3</v>
      </c>
      <c r="Q119" s="260">
        <v>545.202</v>
      </c>
      <c r="R119" s="154">
        <v>3.7999999999999887</v>
      </c>
      <c r="S119" s="156">
        <v>2.5170563688149888E-2</v>
      </c>
      <c r="T119" s="154" t="s">
        <v>565</v>
      </c>
      <c r="U119" s="154" t="s">
        <v>448</v>
      </c>
      <c r="V119" s="154" t="s">
        <v>567</v>
      </c>
      <c r="W119" s="161">
        <v>1</v>
      </c>
      <c r="X119" s="154" t="s">
        <v>250</v>
      </c>
    </row>
    <row r="120" spans="2:25">
      <c r="B120" s="729"/>
      <c r="C120" s="726"/>
      <c r="D120" s="165">
        <v>4</v>
      </c>
      <c r="E120" s="154" t="s">
        <v>444</v>
      </c>
      <c r="F120" s="155">
        <v>2041.9054999999951</v>
      </c>
      <c r="G120" s="154">
        <v>487.98</v>
      </c>
      <c r="H120" s="154">
        <v>482</v>
      </c>
      <c r="I120" s="166">
        <f t="shared" si="24"/>
        <v>0.98774539940161477</v>
      </c>
      <c r="J120" s="154">
        <v>19.829999999999998</v>
      </c>
      <c r="K120" s="166">
        <f t="shared" si="25"/>
        <v>4.0636911348825765E-2</v>
      </c>
      <c r="L120" s="155">
        <v>147.43</v>
      </c>
      <c r="M120" s="167">
        <f t="shared" si="26"/>
        <v>1.0283823107504406</v>
      </c>
      <c r="N120" s="155">
        <v>2041.9054999999951</v>
      </c>
      <c r="O120" s="154">
        <v>0</v>
      </c>
      <c r="P120" s="156">
        <v>0</v>
      </c>
      <c r="Q120" s="260">
        <v>0</v>
      </c>
      <c r="R120" s="154">
        <v>13.849999999999966</v>
      </c>
      <c r="S120" s="156">
        <v>2.838231075044052E-2</v>
      </c>
      <c r="T120" s="154" t="s">
        <v>565</v>
      </c>
      <c r="U120" s="154" t="s">
        <v>443</v>
      </c>
      <c r="V120" s="154" t="s">
        <v>544</v>
      </c>
      <c r="W120" s="161">
        <v>1</v>
      </c>
      <c r="X120" s="154" t="s">
        <v>406</v>
      </c>
    </row>
    <row r="121" spans="2:25">
      <c r="B121" s="729"/>
      <c r="C121" s="726"/>
      <c r="D121" s="165">
        <v>5</v>
      </c>
      <c r="E121" s="154" t="s">
        <v>455</v>
      </c>
      <c r="F121" s="155">
        <v>1851.8346000000074</v>
      </c>
      <c r="G121" s="154">
        <v>91.82</v>
      </c>
      <c r="H121" s="154">
        <v>89.76</v>
      </c>
      <c r="I121" s="166">
        <f t="shared" si="24"/>
        <v>0.97756480069701601</v>
      </c>
      <c r="J121" s="154">
        <v>6.4</v>
      </c>
      <c r="K121" s="166">
        <f t="shared" si="25"/>
        <v>6.9701590067523425E-2</v>
      </c>
      <c r="L121" s="155">
        <v>426.69</v>
      </c>
      <c r="M121" s="167">
        <f t="shared" si="26"/>
        <v>1.0472663907645394</v>
      </c>
      <c r="N121" s="155">
        <v>1851.8346000000074</v>
      </c>
      <c r="O121" s="154">
        <v>0</v>
      </c>
      <c r="P121" s="156">
        <v>0</v>
      </c>
      <c r="Q121" s="260">
        <v>0</v>
      </c>
      <c r="R121" s="154">
        <v>4.3400000000000176</v>
      </c>
      <c r="S121" s="156">
        <v>4.7266390764539513E-2</v>
      </c>
      <c r="T121" s="154" t="s">
        <v>565</v>
      </c>
      <c r="U121" s="154" t="s">
        <v>432</v>
      </c>
      <c r="V121" s="154"/>
      <c r="W121" s="161">
        <v>1</v>
      </c>
      <c r="X121" s="154" t="s">
        <v>454</v>
      </c>
    </row>
    <row r="122" spans="2:25">
      <c r="B122" s="729"/>
      <c r="C122" s="726"/>
      <c r="D122" s="165">
        <v>6</v>
      </c>
      <c r="E122" s="154" t="s">
        <v>574</v>
      </c>
      <c r="F122" s="155">
        <v>1811.1632000000036</v>
      </c>
      <c r="G122" s="154">
        <v>90.8</v>
      </c>
      <c r="H122" s="154">
        <v>90.64</v>
      </c>
      <c r="I122" s="166">
        <f t="shared" si="24"/>
        <v>0.9982378854625551</v>
      </c>
      <c r="J122" s="154">
        <v>5.04</v>
      </c>
      <c r="K122" s="166">
        <f t="shared" si="25"/>
        <v>5.5506607929515422E-2</v>
      </c>
      <c r="L122" s="155">
        <v>371.14</v>
      </c>
      <c r="M122" s="167">
        <f t="shared" si="26"/>
        <v>1.0537444933920705</v>
      </c>
      <c r="N122" s="155">
        <v>1811.1632000000036</v>
      </c>
      <c r="O122" s="154">
        <v>0</v>
      </c>
      <c r="P122" s="156">
        <v>0</v>
      </c>
      <c r="Q122" s="260">
        <v>0</v>
      </c>
      <c r="R122" s="154">
        <v>4.8800000000000097</v>
      </c>
      <c r="S122" s="156">
        <v>5.3744493392070596E-2</v>
      </c>
      <c r="T122" s="154" t="s">
        <v>565</v>
      </c>
      <c r="U122" s="154" t="s">
        <v>432</v>
      </c>
      <c r="V122" s="154"/>
      <c r="W122" s="161">
        <v>1</v>
      </c>
      <c r="X122" s="154" t="s">
        <v>406</v>
      </c>
    </row>
    <row r="123" spans="2:25">
      <c r="B123" s="729"/>
      <c r="C123" s="726"/>
      <c r="D123" s="165">
        <v>7</v>
      </c>
      <c r="E123" s="154" t="s">
        <v>559</v>
      </c>
      <c r="F123" s="155">
        <v>1603.7375999999997</v>
      </c>
      <c r="G123" s="154">
        <v>206.99</v>
      </c>
      <c r="H123" s="154">
        <v>217.18</v>
      </c>
      <c r="I123" s="166">
        <f t="shared" si="24"/>
        <v>1.0492294313734962</v>
      </c>
      <c r="J123" s="154">
        <v>0</v>
      </c>
      <c r="K123" s="166">
        <f t="shared" si="25"/>
        <v>0</v>
      </c>
      <c r="L123" s="155">
        <v>189.12</v>
      </c>
      <c r="M123" s="167">
        <f t="shared" si="26"/>
        <v>1.0492294313734962</v>
      </c>
      <c r="N123" s="155">
        <v>1927.1327999999996</v>
      </c>
      <c r="O123" s="154">
        <v>1.71</v>
      </c>
      <c r="P123" s="156">
        <v>8.2612686603217543E-3</v>
      </c>
      <c r="Q123" s="260">
        <v>323.39519999999999</v>
      </c>
      <c r="R123" s="154">
        <v>8.4799999999999969</v>
      </c>
      <c r="S123" s="156">
        <v>4.0968162713174536E-2</v>
      </c>
      <c r="T123" s="154" t="s">
        <v>565</v>
      </c>
      <c r="U123" s="154" t="s">
        <v>432</v>
      </c>
      <c r="V123" s="154"/>
      <c r="W123" s="161">
        <v>1</v>
      </c>
      <c r="X123" s="154" t="s">
        <v>560</v>
      </c>
    </row>
    <row r="124" spans="2:25">
      <c r="B124" s="729"/>
      <c r="C124" s="726"/>
      <c r="D124" s="165">
        <v>8</v>
      </c>
      <c r="E124" s="154" t="s">
        <v>566</v>
      </c>
      <c r="F124" s="155">
        <v>1577.9633999999978</v>
      </c>
      <c r="G124" s="154">
        <v>3819.54</v>
      </c>
      <c r="H124" s="154">
        <v>3859.6</v>
      </c>
      <c r="I124" s="166">
        <f t="shared" si="24"/>
        <v>1.0104881739685931</v>
      </c>
      <c r="J124" s="154">
        <v>0</v>
      </c>
      <c r="K124" s="166">
        <f t="shared" si="25"/>
        <v>0</v>
      </c>
      <c r="L124" s="155">
        <v>39.39</v>
      </c>
      <c r="M124" s="167">
        <f t="shared" si="26"/>
        <v>1.0104881739685931</v>
      </c>
      <c r="N124" s="155">
        <v>1577.9633999999978</v>
      </c>
      <c r="O124" s="154">
        <v>0</v>
      </c>
      <c r="P124" s="156">
        <v>0</v>
      </c>
      <c r="Q124" s="260">
        <v>0</v>
      </c>
      <c r="R124" s="154">
        <v>40.059999999999945</v>
      </c>
      <c r="S124" s="156">
        <v>1.0488173968593062E-2</v>
      </c>
      <c r="T124" s="154" t="s">
        <v>565</v>
      </c>
      <c r="U124" s="154" t="s">
        <v>448</v>
      </c>
      <c r="V124" s="154" t="s">
        <v>567</v>
      </c>
      <c r="W124" s="161">
        <v>1</v>
      </c>
      <c r="X124" s="154" t="s">
        <v>406</v>
      </c>
    </row>
    <row r="125" spans="2:25">
      <c r="B125" s="729"/>
      <c r="C125" s="726"/>
      <c r="D125" s="165">
        <v>9</v>
      </c>
      <c r="E125" s="154" t="s">
        <v>572</v>
      </c>
      <c r="F125" s="155">
        <v>1122.8154000000015</v>
      </c>
      <c r="G125" s="154">
        <v>20.79</v>
      </c>
      <c r="H125" s="154">
        <v>19.96</v>
      </c>
      <c r="I125" s="166">
        <f t="shared" si="24"/>
        <v>0.9600769600769602</v>
      </c>
      <c r="J125" s="154">
        <v>2.64</v>
      </c>
      <c r="K125" s="166">
        <f t="shared" si="25"/>
        <v>0.126984126984127</v>
      </c>
      <c r="L125" s="155">
        <v>620.34</v>
      </c>
      <c r="M125" s="167">
        <f t="shared" si="26"/>
        <v>1.0870610870610873</v>
      </c>
      <c r="N125" s="155">
        <v>1122.8154000000015</v>
      </c>
      <c r="O125" s="154">
        <v>0</v>
      </c>
      <c r="P125" s="156">
        <v>0</v>
      </c>
      <c r="Q125" s="260">
        <v>0</v>
      </c>
      <c r="R125" s="154">
        <v>1.8100000000000023</v>
      </c>
      <c r="S125" s="156">
        <v>8.7061087061087172E-2</v>
      </c>
      <c r="T125" s="154" t="s">
        <v>565</v>
      </c>
      <c r="U125" s="154" t="s">
        <v>432</v>
      </c>
      <c r="V125" s="154"/>
      <c r="W125" s="161">
        <v>1</v>
      </c>
      <c r="X125" s="154" t="s">
        <v>261</v>
      </c>
    </row>
    <row r="126" spans="2:25">
      <c r="B126" s="730"/>
      <c r="C126" s="727"/>
      <c r="D126" s="165">
        <v>10</v>
      </c>
      <c r="E126" s="154" t="s">
        <v>570</v>
      </c>
      <c r="F126" s="155">
        <v>998.49689999999873</v>
      </c>
      <c r="G126" s="154">
        <v>432.23</v>
      </c>
      <c r="H126" s="154">
        <v>420.38</v>
      </c>
      <c r="I126" s="166">
        <f t="shared" si="24"/>
        <v>0.97258404090414818</v>
      </c>
      <c r="J126" s="154">
        <v>42.08</v>
      </c>
      <c r="K126" s="166">
        <f t="shared" si="25"/>
        <v>9.735557457834948E-2</v>
      </c>
      <c r="L126" s="155">
        <v>33.03</v>
      </c>
      <c r="M126" s="167">
        <f t="shared" si="26"/>
        <v>1.0699396154824976</v>
      </c>
      <c r="N126" s="155">
        <v>998.49689999999873</v>
      </c>
      <c r="O126" s="154">
        <v>0</v>
      </c>
      <c r="P126" s="156">
        <v>0</v>
      </c>
      <c r="Q126" s="260">
        <v>0</v>
      </c>
      <c r="R126" s="154">
        <v>30.229999999999961</v>
      </c>
      <c r="S126" s="156">
        <v>6.993961548249765E-2</v>
      </c>
      <c r="T126" s="154" t="s">
        <v>565</v>
      </c>
      <c r="U126" s="154" t="s">
        <v>432</v>
      </c>
      <c r="V126" s="154"/>
      <c r="W126" s="161">
        <v>1</v>
      </c>
      <c r="X126" s="154" t="s">
        <v>312</v>
      </c>
    </row>
    <row r="127" spans="2:25">
      <c r="B127" s="728">
        <f t="shared" ref="B127" si="37">B117+1</f>
        <v>45913</v>
      </c>
      <c r="C127" s="725" t="str">
        <f t="shared" ref="C127" si="38">CHOOSE(WEEKDAY(B127,2),"一","二","三","四","五","六","日")</f>
        <v>六</v>
      </c>
      <c r="D127" s="165">
        <v>1</v>
      </c>
      <c r="E127" s="154" t="s">
        <v>455</v>
      </c>
      <c r="F127" s="155">
        <v>3584.1960000000022</v>
      </c>
      <c r="G127" s="154">
        <v>201.36</v>
      </c>
      <c r="H127" s="154">
        <v>205.36</v>
      </c>
      <c r="I127" s="166">
        <f t="shared" si="24"/>
        <v>1.019864918553834</v>
      </c>
      <c r="J127" s="154">
        <v>4.4000000000000004</v>
      </c>
      <c r="K127" s="166">
        <f t="shared" si="25"/>
        <v>2.1851410409217321E-2</v>
      </c>
      <c r="L127" s="155">
        <v>426.69</v>
      </c>
      <c r="M127" s="167">
        <f t="shared" si="26"/>
        <v>1.0417163289630513</v>
      </c>
      <c r="N127" s="155">
        <v>3584.1960000000022</v>
      </c>
      <c r="O127" s="154">
        <v>0</v>
      </c>
      <c r="P127" s="156">
        <v>0</v>
      </c>
      <c r="Q127" s="260">
        <v>0</v>
      </c>
      <c r="R127" s="154">
        <v>8.4000000000000057</v>
      </c>
      <c r="S127" s="156">
        <v>4.1716328963051275E-2</v>
      </c>
      <c r="T127" s="154" t="s">
        <v>565</v>
      </c>
      <c r="U127" s="154" t="s">
        <v>432</v>
      </c>
      <c r="V127" s="154"/>
      <c r="W127" s="161">
        <v>1</v>
      </c>
      <c r="X127" s="154" t="s">
        <v>454</v>
      </c>
    </row>
    <row r="128" spans="2:25">
      <c r="B128" s="729"/>
      <c r="C128" s="726"/>
      <c r="D128" s="165">
        <v>2</v>
      </c>
      <c r="E128" s="154" t="s">
        <v>444</v>
      </c>
      <c r="F128" s="155">
        <v>2473.8753999999876</v>
      </c>
      <c r="G128" s="154">
        <v>497.91</v>
      </c>
      <c r="H128" s="154">
        <v>498.45</v>
      </c>
      <c r="I128" s="166">
        <f t="shared" si="24"/>
        <v>1.0010845333494005</v>
      </c>
      <c r="J128" s="154">
        <v>16.239999999999998</v>
      </c>
      <c r="K128" s="166">
        <f t="shared" si="25"/>
        <v>3.2616336285674112E-2</v>
      </c>
      <c r="L128" s="155">
        <v>147.43</v>
      </c>
      <c r="M128" s="167">
        <f t="shared" si="26"/>
        <v>1.0337008696350745</v>
      </c>
      <c r="N128" s="155">
        <v>2473.8753999999876</v>
      </c>
      <c r="O128" s="154">
        <v>0</v>
      </c>
      <c r="P128" s="156">
        <v>0</v>
      </c>
      <c r="Q128" s="260">
        <v>0</v>
      </c>
      <c r="R128" s="154">
        <v>16.779999999999916</v>
      </c>
      <c r="S128" s="156">
        <v>3.3700869635074439E-2</v>
      </c>
      <c r="T128" s="154" t="s">
        <v>565</v>
      </c>
      <c r="U128" s="154" t="s">
        <v>443</v>
      </c>
      <c r="V128" s="154" t="s">
        <v>544</v>
      </c>
      <c r="W128" s="161">
        <v>1</v>
      </c>
      <c r="X128" s="154" t="s">
        <v>406</v>
      </c>
      <c r="Y128" s="157" t="s">
        <v>561</v>
      </c>
    </row>
    <row r="129" spans="2:25">
      <c r="B129" s="729"/>
      <c r="C129" s="726"/>
      <c r="D129" s="165">
        <v>3</v>
      </c>
      <c r="E129" s="154" t="s">
        <v>559</v>
      </c>
      <c r="F129" s="155">
        <v>1711.5360000000021</v>
      </c>
      <c r="G129" s="154">
        <v>218.13</v>
      </c>
      <c r="H129" s="154">
        <v>227.18</v>
      </c>
      <c r="I129" s="166">
        <f t="shared" si="24"/>
        <v>1.0414890203089902</v>
      </c>
      <c r="J129" s="154">
        <v>0</v>
      </c>
      <c r="K129" s="166">
        <f t="shared" si="25"/>
        <v>0</v>
      </c>
      <c r="L129" s="155">
        <v>189.12</v>
      </c>
      <c r="M129" s="167">
        <f t="shared" si="26"/>
        <v>1.0414890203089902</v>
      </c>
      <c r="N129" s="155">
        <v>1711.5360000000021</v>
      </c>
      <c r="O129" s="154">
        <v>0</v>
      </c>
      <c r="P129" s="156">
        <v>0</v>
      </c>
      <c r="Q129" s="260">
        <v>0</v>
      </c>
      <c r="R129" s="154">
        <v>9.0500000000000114</v>
      </c>
      <c r="S129" s="156">
        <v>4.1489020308990106E-2</v>
      </c>
      <c r="T129" s="154" t="s">
        <v>565</v>
      </c>
      <c r="U129" s="154" t="s">
        <v>432</v>
      </c>
      <c r="V129" s="154"/>
      <c r="W129" s="161">
        <v>1</v>
      </c>
      <c r="X129" s="154" t="s">
        <v>560</v>
      </c>
      <c r="Y129" s="159" t="s">
        <v>534</v>
      </c>
    </row>
    <row r="130" spans="2:25">
      <c r="B130" s="729"/>
      <c r="C130" s="726"/>
      <c r="D130" s="165">
        <v>4</v>
      </c>
      <c r="E130" s="154" t="s">
        <v>578</v>
      </c>
      <c r="F130" s="155">
        <v>1385.7979000000003</v>
      </c>
      <c r="G130" s="154">
        <v>83.11</v>
      </c>
      <c r="H130" s="154">
        <v>83.5</v>
      </c>
      <c r="I130" s="166">
        <f t="shared" si="24"/>
        <v>1.0046925761039587</v>
      </c>
      <c r="J130" s="154">
        <v>11.78</v>
      </c>
      <c r="K130" s="166">
        <f t="shared" si="25"/>
        <v>0.14173986283239079</v>
      </c>
      <c r="L130" s="155">
        <v>113.87</v>
      </c>
      <c r="M130" s="167">
        <f t="shared" si="26"/>
        <v>1.1464324389363494</v>
      </c>
      <c r="N130" s="155">
        <v>1385.7979000000003</v>
      </c>
      <c r="O130" s="154">
        <v>0</v>
      </c>
      <c r="P130" s="156">
        <v>0</v>
      </c>
      <c r="Q130" s="260">
        <v>0</v>
      </c>
      <c r="R130" s="154">
        <v>12.170000000000002</v>
      </c>
      <c r="S130" s="156">
        <v>0.14643243893634944</v>
      </c>
      <c r="T130" s="154" t="s">
        <v>565</v>
      </c>
      <c r="U130" s="154" t="s">
        <v>432</v>
      </c>
      <c r="V130" s="154"/>
      <c r="W130" s="161">
        <v>1</v>
      </c>
      <c r="X130" s="154" t="s">
        <v>267</v>
      </c>
    </row>
    <row r="131" spans="2:25">
      <c r="B131" s="729"/>
      <c r="C131" s="726"/>
      <c r="D131" s="165">
        <v>5</v>
      </c>
      <c r="E131" s="154" t="s">
        <v>435</v>
      </c>
      <c r="F131" s="155">
        <v>1293.7407999999934</v>
      </c>
      <c r="G131" s="154">
        <v>368.79</v>
      </c>
      <c r="H131" s="154">
        <v>361.71</v>
      </c>
      <c r="I131" s="166">
        <f t="shared" si="24"/>
        <v>0.98080208248596756</v>
      </c>
      <c r="J131" s="154">
        <v>17.2</v>
      </c>
      <c r="K131" s="166">
        <f t="shared" si="25"/>
        <v>4.6639008649909157E-2</v>
      </c>
      <c r="L131" s="155">
        <v>127.84</v>
      </c>
      <c r="M131" s="167">
        <f t="shared" si="26"/>
        <v>1.0274410911358767</v>
      </c>
      <c r="N131" s="155">
        <v>1293.7407999999934</v>
      </c>
      <c r="O131" s="154">
        <v>0</v>
      </c>
      <c r="P131" s="156">
        <v>0</v>
      </c>
      <c r="Q131" s="260">
        <v>0</v>
      </c>
      <c r="R131" s="154">
        <v>10.119999999999948</v>
      </c>
      <c r="S131" s="156">
        <v>2.7441091135876644E-2</v>
      </c>
      <c r="T131" s="154" t="s">
        <v>565</v>
      </c>
      <c r="U131" s="154" t="s">
        <v>432</v>
      </c>
      <c r="V131" s="154"/>
      <c r="W131" s="161">
        <v>1</v>
      </c>
      <c r="X131" s="154" t="s">
        <v>406</v>
      </c>
    </row>
    <row r="132" spans="2:25">
      <c r="B132" s="729"/>
      <c r="C132" s="726"/>
      <c r="D132" s="165">
        <v>6</v>
      </c>
      <c r="E132" s="154" t="s">
        <v>566</v>
      </c>
      <c r="F132" s="155">
        <v>1198.6376999999936</v>
      </c>
      <c r="G132" s="154">
        <v>3745.8</v>
      </c>
      <c r="H132" s="154">
        <v>3726.73</v>
      </c>
      <c r="I132" s="166">
        <f t="shared" si="24"/>
        <v>0.99490896470713863</v>
      </c>
      <c r="J132" s="154">
        <v>49.5</v>
      </c>
      <c r="K132" s="166">
        <f t="shared" si="25"/>
        <v>1.3214800576645843E-2</v>
      </c>
      <c r="L132" s="155">
        <v>39.39</v>
      </c>
      <c r="M132" s="167">
        <f t="shared" si="26"/>
        <v>1.0081237652837844</v>
      </c>
      <c r="N132" s="155">
        <v>1198.6376999999936</v>
      </c>
      <c r="O132" s="154">
        <v>0</v>
      </c>
      <c r="P132" s="156">
        <v>0</v>
      </c>
      <c r="Q132" s="260">
        <v>0</v>
      </c>
      <c r="R132" s="154">
        <v>30.429999999999836</v>
      </c>
      <c r="S132" s="156">
        <v>8.123765283784461E-3</v>
      </c>
      <c r="T132" s="154" t="s">
        <v>565</v>
      </c>
      <c r="U132" s="154" t="s">
        <v>448</v>
      </c>
      <c r="V132" s="154" t="s">
        <v>567</v>
      </c>
      <c r="W132" s="161">
        <v>1</v>
      </c>
      <c r="X132" s="154" t="s">
        <v>406</v>
      </c>
    </row>
    <row r="133" spans="2:25">
      <c r="B133" s="729"/>
      <c r="C133" s="726"/>
      <c r="D133" s="165">
        <v>7</v>
      </c>
      <c r="E133" s="154" t="s">
        <v>574</v>
      </c>
      <c r="F133" s="155">
        <v>1195.0707999999943</v>
      </c>
      <c r="G133" s="154">
        <v>89.9</v>
      </c>
      <c r="H133" s="154">
        <v>91.02</v>
      </c>
      <c r="I133" s="166">
        <f t="shared" si="24"/>
        <v>1.0124582869855394</v>
      </c>
      <c r="J133" s="154">
        <v>2.1</v>
      </c>
      <c r="K133" s="166">
        <f t="shared" si="25"/>
        <v>2.3359288097886542E-2</v>
      </c>
      <c r="L133" s="155">
        <v>371.14</v>
      </c>
      <c r="M133" s="167">
        <f t="shared" si="26"/>
        <v>1.0358175750834258</v>
      </c>
      <c r="N133" s="155">
        <v>1195.0707999999943</v>
      </c>
      <c r="O133" s="154">
        <v>0</v>
      </c>
      <c r="P133" s="156">
        <v>0</v>
      </c>
      <c r="Q133" s="260">
        <v>0</v>
      </c>
      <c r="R133" s="154">
        <v>3.2199999999999847</v>
      </c>
      <c r="S133" s="156">
        <v>3.5817575083425854E-2</v>
      </c>
      <c r="T133" s="154" t="s">
        <v>565</v>
      </c>
      <c r="U133" s="154" t="s">
        <v>432</v>
      </c>
      <c r="V133" s="154"/>
      <c r="W133" s="161">
        <v>1</v>
      </c>
      <c r="X133" s="154" t="s">
        <v>406</v>
      </c>
    </row>
    <row r="134" spans="2:25">
      <c r="B134" s="729"/>
      <c r="C134" s="726"/>
      <c r="D134" s="165">
        <v>8</v>
      </c>
      <c r="E134" s="154" t="s">
        <v>589</v>
      </c>
      <c r="F134" s="155">
        <v>957.59999999999968</v>
      </c>
      <c r="G134" s="154">
        <v>3.43</v>
      </c>
      <c r="H134" s="154">
        <v>4</v>
      </c>
      <c r="I134" s="166">
        <f t="shared" si="24"/>
        <v>1.1661807580174925</v>
      </c>
      <c r="J134" s="154">
        <v>0</v>
      </c>
      <c r="K134" s="166">
        <f t="shared" si="25"/>
        <v>0</v>
      </c>
      <c r="L134" s="155">
        <v>1680</v>
      </c>
      <c r="M134" s="167">
        <f t="shared" si="26"/>
        <v>1.1661807580174925</v>
      </c>
      <c r="N134" s="155">
        <v>957.59999999999968</v>
      </c>
      <c r="O134" s="154">
        <v>0</v>
      </c>
      <c r="P134" s="156">
        <v>0</v>
      </c>
      <c r="Q134" s="260">
        <v>0</v>
      </c>
      <c r="R134" s="154">
        <v>0.56999999999999984</v>
      </c>
      <c r="S134" s="156">
        <v>0.16618075801749266</v>
      </c>
      <c r="T134" s="154" t="s">
        <v>565</v>
      </c>
      <c r="U134" s="154" t="s">
        <v>432</v>
      </c>
      <c r="V134" s="154"/>
      <c r="W134" s="161">
        <v>1</v>
      </c>
      <c r="X134" s="154" t="s">
        <v>406</v>
      </c>
    </row>
    <row r="135" spans="2:25">
      <c r="B135" s="729"/>
      <c r="C135" s="726"/>
      <c r="D135" s="165">
        <v>9</v>
      </c>
      <c r="E135" s="154" t="s">
        <v>579</v>
      </c>
      <c r="F135" s="155">
        <v>945.9567999999972</v>
      </c>
      <c r="G135" s="154">
        <v>158.66</v>
      </c>
      <c r="H135" s="154">
        <v>159.22999999999999</v>
      </c>
      <c r="I135" s="166">
        <f t="shared" si="24"/>
        <v>1.0035925879238623</v>
      </c>
      <c r="J135" s="154">
        <v>1.75</v>
      </c>
      <c r="K135" s="166">
        <f t="shared" si="25"/>
        <v>1.102987520484054E-2</v>
      </c>
      <c r="L135" s="155">
        <v>407.74</v>
      </c>
      <c r="M135" s="167">
        <f t="shared" si="26"/>
        <v>1.0146224631287029</v>
      </c>
      <c r="N135" s="155">
        <v>945.9567999999972</v>
      </c>
      <c r="O135" s="154">
        <v>0</v>
      </c>
      <c r="P135" s="156">
        <v>0</v>
      </c>
      <c r="Q135" s="260">
        <v>0</v>
      </c>
      <c r="R135" s="154">
        <v>2.3199999999999932</v>
      </c>
      <c r="S135" s="156">
        <v>1.4622463128702844E-2</v>
      </c>
      <c r="T135" s="154" t="s">
        <v>565</v>
      </c>
      <c r="U135" s="154" t="s">
        <v>448</v>
      </c>
      <c r="V135" s="154" t="s">
        <v>567</v>
      </c>
      <c r="W135" s="161">
        <v>1</v>
      </c>
      <c r="X135" s="154" t="s">
        <v>428</v>
      </c>
    </row>
    <row r="136" spans="2:25">
      <c r="B136" s="730"/>
      <c r="C136" s="727"/>
      <c r="D136" s="165">
        <v>10</v>
      </c>
      <c r="E136" s="154" t="s">
        <v>466</v>
      </c>
      <c r="F136" s="155">
        <v>854.14980000000469</v>
      </c>
      <c r="G136" s="154">
        <v>160.56</v>
      </c>
      <c r="H136" s="154">
        <v>160.62</v>
      </c>
      <c r="I136" s="166">
        <f t="shared" ref="I136:I199" si="39">H136/G136</f>
        <v>1.000373692077728</v>
      </c>
      <c r="J136" s="154">
        <v>2.15</v>
      </c>
      <c r="K136" s="166">
        <f t="shared" ref="K136:K199" si="40">J136/G136</f>
        <v>1.3390632785251618E-2</v>
      </c>
      <c r="L136" s="155">
        <v>605.78</v>
      </c>
      <c r="M136" s="167">
        <f t="shared" ref="M136:M199" si="41">(H136+J136)/G136</f>
        <v>1.0137643248629795</v>
      </c>
      <c r="N136" s="155">
        <v>1338.7738000000047</v>
      </c>
      <c r="O136" s="154">
        <v>0.8</v>
      </c>
      <c r="P136" s="156">
        <v>4.9825610363726956E-3</v>
      </c>
      <c r="Q136" s="260">
        <v>484.62400000000002</v>
      </c>
      <c r="R136" s="154">
        <v>1.4100000000000079</v>
      </c>
      <c r="S136" s="156">
        <v>8.781763826606925E-3</v>
      </c>
      <c r="T136" s="154" t="s">
        <v>565</v>
      </c>
      <c r="U136" s="154" t="s">
        <v>448</v>
      </c>
      <c r="V136" s="154" t="s">
        <v>567</v>
      </c>
      <c r="W136" s="161">
        <v>1</v>
      </c>
      <c r="X136" s="154" t="s">
        <v>250</v>
      </c>
    </row>
    <row r="137" spans="2:25">
      <c r="B137" s="728">
        <f t="shared" ref="B137" si="42">B127+1</f>
        <v>45914</v>
      </c>
      <c r="C137" s="725" t="str">
        <f t="shared" ref="C137" si="43">CHOOSE(WEEKDAY(B137,2),"一","二","三","四","五","六","日")</f>
        <v>日</v>
      </c>
      <c r="D137" s="165">
        <v>1</v>
      </c>
      <c r="E137" s="154" t="s">
        <v>551</v>
      </c>
      <c r="F137" s="155">
        <v>2243.1471999999967</v>
      </c>
      <c r="G137" s="154">
        <v>326.88</v>
      </c>
      <c r="H137" s="154">
        <v>325.2</v>
      </c>
      <c r="I137" s="166">
        <f t="shared" si="39"/>
        <v>0.99486049926578557</v>
      </c>
      <c r="J137" s="154">
        <v>22.4</v>
      </c>
      <c r="K137" s="166">
        <f t="shared" si="40"/>
        <v>6.8526676456191871E-2</v>
      </c>
      <c r="L137" s="155">
        <v>108.26</v>
      </c>
      <c r="M137" s="167">
        <f t="shared" si="41"/>
        <v>1.0633871757219775</v>
      </c>
      <c r="N137" s="155">
        <v>2243.1471999999967</v>
      </c>
      <c r="O137" s="154">
        <v>0</v>
      </c>
      <c r="P137" s="156">
        <v>0</v>
      </c>
      <c r="Q137" s="260">
        <v>0</v>
      </c>
      <c r="R137" s="154">
        <v>20.71999999999997</v>
      </c>
      <c r="S137" s="156">
        <v>6.3387175721977398E-2</v>
      </c>
      <c r="T137" s="154" t="s">
        <v>565</v>
      </c>
      <c r="U137" s="154" t="s">
        <v>432</v>
      </c>
      <c r="V137" s="154"/>
      <c r="W137" s="161">
        <v>1</v>
      </c>
      <c r="X137" s="154" t="s">
        <v>266</v>
      </c>
    </row>
    <row r="138" spans="2:25">
      <c r="B138" s="729"/>
      <c r="C138" s="726"/>
      <c r="D138" s="165">
        <v>2</v>
      </c>
      <c r="E138" s="154" t="s">
        <v>566</v>
      </c>
      <c r="F138" s="155">
        <v>2102.6382000000044</v>
      </c>
      <c r="G138" s="154">
        <v>4593.12</v>
      </c>
      <c r="H138" s="154">
        <v>4646.5</v>
      </c>
      <c r="I138" s="166">
        <f t="shared" si="39"/>
        <v>1.0116217298916641</v>
      </c>
      <c r="J138" s="154">
        <v>0</v>
      </c>
      <c r="K138" s="166">
        <f t="shared" si="40"/>
        <v>0</v>
      </c>
      <c r="L138" s="155">
        <v>39.39</v>
      </c>
      <c r="M138" s="167">
        <f t="shared" si="41"/>
        <v>1.0116217298916641</v>
      </c>
      <c r="N138" s="155">
        <v>2102.6382000000044</v>
      </c>
      <c r="O138" s="154">
        <v>0</v>
      </c>
      <c r="P138" s="156">
        <v>0</v>
      </c>
      <c r="Q138" s="260">
        <v>0</v>
      </c>
      <c r="R138" s="154">
        <v>53.380000000000109</v>
      </c>
      <c r="S138" s="156">
        <v>1.1621729891664078E-2</v>
      </c>
      <c r="T138" s="154" t="s">
        <v>565</v>
      </c>
      <c r="U138" s="154" t="s">
        <v>448</v>
      </c>
      <c r="V138" s="154" t="s">
        <v>567</v>
      </c>
      <c r="W138" s="161">
        <v>1</v>
      </c>
      <c r="X138" s="154" t="s">
        <v>406</v>
      </c>
    </row>
    <row r="139" spans="2:25">
      <c r="B139" s="729"/>
      <c r="C139" s="726"/>
      <c r="D139" s="165">
        <v>3</v>
      </c>
      <c r="E139" s="154" t="s">
        <v>559</v>
      </c>
      <c r="F139" s="155">
        <v>1410.8352000000284</v>
      </c>
      <c r="G139" s="154">
        <v>555.55999999999995</v>
      </c>
      <c r="H139" s="154">
        <v>552.82000000000005</v>
      </c>
      <c r="I139" s="166">
        <f t="shared" si="39"/>
        <v>0.99506803945568456</v>
      </c>
      <c r="J139" s="154">
        <v>10.199999999999999</v>
      </c>
      <c r="K139" s="166">
        <f t="shared" si="40"/>
        <v>1.8359853121175031E-2</v>
      </c>
      <c r="L139" s="155">
        <v>189.12</v>
      </c>
      <c r="M139" s="167">
        <f t="shared" si="41"/>
        <v>1.0134278925768596</v>
      </c>
      <c r="N139" s="155">
        <v>1410.8352000000284</v>
      </c>
      <c r="O139" s="154">
        <v>0</v>
      </c>
      <c r="P139" s="156">
        <v>0</v>
      </c>
      <c r="Q139" s="260">
        <v>0</v>
      </c>
      <c r="R139" s="154">
        <v>7.4600000000001501</v>
      </c>
      <c r="S139" s="156">
        <v>1.3427892576859656E-2</v>
      </c>
      <c r="T139" s="154" t="s">
        <v>565</v>
      </c>
      <c r="U139" s="154" t="s">
        <v>432</v>
      </c>
      <c r="V139" s="154"/>
      <c r="W139" s="161">
        <v>1</v>
      </c>
      <c r="X139" s="154" t="s">
        <v>560</v>
      </c>
    </row>
    <row r="140" spans="2:25">
      <c r="B140" s="729"/>
      <c r="C140" s="726"/>
      <c r="D140" s="165">
        <v>4</v>
      </c>
      <c r="E140" s="154" t="s">
        <v>572</v>
      </c>
      <c r="F140" s="155">
        <v>1346.1377999999988</v>
      </c>
      <c r="G140" s="154">
        <v>28.67</v>
      </c>
      <c r="H140" s="154">
        <v>28.64</v>
      </c>
      <c r="I140" s="166">
        <f t="shared" si="39"/>
        <v>0.99895361004534355</v>
      </c>
      <c r="J140" s="154">
        <v>2.2000000000000002</v>
      </c>
      <c r="K140" s="166">
        <f t="shared" si="40"/>
        <v>7.6735263341471918E-2</v>
      </c>
      <c r="L140" s="155">
        <v>620.34</v>
      </c>
      <c r="M140" s="167">
        <f t="shared" si="41"/>
        <v>1.0756888733868155</v>
      </c>
      <c r="N140" s="155">
        <v>1346.1377999999988</v>
      </c>
      <c r="O140" s="154">
        <v>0</v>
      </c>
      <c r="P140" s="156">
        <v>0</v>
      </c>
      <c r="Q140" s="260">
        <v>0</v>
      </c>
      <c r="R140" s="154">
        <v>2.1699999999999982</v>
      </c>
      <c r="S140" s="156">
        <v>7.5688873386815417E-2</v>
      </c>
      <c r="T140" s="154" t="s">
        <v>565</v>
      </c>
      <c r="U140" s="154" t="s">
        <v>432</v>
      </c>
      <c r="V140" s="154"/>
      <c r="W140" s="161">
        <v>1</v>
      </c>
      <c r="X140" s="154" t="s">
        <v>261</v>
      </c>
    </row>
    <row r="141" spans="2:25">
      <c r="B141" s="729"/>
      <c r="C141" s="726"/>
      <c r="D141" s="165">
        <v>5</v>
      </c>
      <c r="E141" s="154" t="s">
        <v>563</v>
      </c>
      <c r="F141" s="155">
        <v>1095.8999999999999</v>
      </c>
      <c r="G141" s="154">
        <v>304.87</v>
      </c>
      <c r="H141" s="154">
        <v>306.37</v>
      </c>
      <c r="I141" s="166">
        <f t="shared" si="39"/>
        <v>1.0049201298914292</v>
      </c>
      <c r="J141" s="154">
        <v>11.5</v>
      </c>
      <c r="K141" s="166">
        <f t="shared" si="40"/>
        <v>3.7720995834290026E-2</v>
      </c>
      <c r="L141" s="155">
        <v>84.3</v>
      </c>
      <c r="M141" s="167">
        <f t="shared" si="41"/>
        <v>1.0426411257257191</v>
      </c>
      <c r="N141" s="155">
        <v>1095.8999999999999</v>
      </c>
      <c r="O141" s="154">
        <v>0</v>
      </c>
      <c r="P141" s="156">
        <v>0</v>
      </c>
      <c r="Q141" s="260">
        <v>0</v>
      </c>
      <c r="R141" s="154">
        <v>13</v>
      </c>
      <c r="S141" s="156">
        <v>4.264112572571916E-2</v>
      </c>
      <c r="T141" s="154" t="s">
        <v>565</v>
      </c>
      <c r="U141" s="154" t="s">
        <v>432</v>
      </c>
      <c r="V141" s="154"/>
      <c r="W141" s="161">
        <v>1</v>
      </c>
      <c r="X141" s="154" t="s">
        <v>268</v>
      </c>
    </row>
    <row r="142" spans="2:25">
      <c r="B142" s="729"/>
      <c r="C142" s="726"/>
      <c r="D142" s="165">
        <v>6</v>
      </c>
      <c r="E142" s="154" t="s">
        <v>570</v>
      </c>
      <c r="F142" s="155">
        <v>1012.0391999999996</v>
      </c>
      <c r="G142" s="154">
        <v>589.04999999999995</v>
      </c>
      <c r="H142" s="154">
        <v>561.04</v>
      </c>
      <c r="I142" s="166">
        <f t="shared" si="39"/>
        <v>0.95244885833121129</v>
      </c>
      <c r="J142" s="154">
        <v>58.65</v>
      </c>
      <c r="K142" s="166">
        <f t="shared" si="40"/>
        <v>9.9567099567099568E-2</v>
      </c>
      <c r="L142" s="155">
        <v>33.03</v>
      </c>
      <c r="M142" s="167">
        <f t="shared" si="41"/>
        <v>1.0520159578983108</v>
      </c>
      <c r="N142" s="155">
        <v>1012.0391999999996</v>
      </c>
      <c r="O142" s="154">
        <v>0</v>
      </c>
      <c r="P142" s="156">
        <v>0</v>
      </c>
      <c r="Q142" s="260">
        <v>0</v>
      </c>
      <c r="R142" s="154">
        <v>30.639999999999986</v>
      </c>
      <c r="S142" s="156">
        <v>5.2015957898310823E-2</v>
      </c>
      <c r="T142" s="154" t="s">
        <v>565</v>
      </c>
      <c r="U142" s="154" t="s">
        <v>432</v>
      </c>
      <c r="V142" s="154"/>
      <c r="W142" s="161">
        <v>1</v>
      </c>
      <c r="X142" s="154" t="s">
        <v>312</v>
      </c>
    </row>
    <row r="143" spans="2:25">
      <c r="B143" s="729"/>
      <c r="C143" s="726"/>
      <c r="D143" s="165">
        <v>7</v>
      </c>
      <c r="E143" s="154" t="s">
        <v>455</v>
      </c>
      <c r="F143" s="155">
        <v>981.38700000000483</v>
      </c>
      <c r="G143" s="154">
        <v>128.72999999999999</v>
      </c>
      <c r="H143" s="154">
        <v>131.03</v>
      </c>
      <c r="I143" s="166">
        <f t="shared" si="39"/>
        <v>1.0178668531033948</v>
      </c>
      <c r="J143" s="154">
        <v>0</v>
      </c>
      <c r="K143" s="166">
        <f t="shared" si="40"/>
        <v>0</v>
      </c>
      <c r="L143" s="155">
        <v>426.69</v>
      </c>
      <c r="M143" s="167">
        <f t="shared" si="41"/>
        <v>1.0178668531033948</v>
      </c>
      <c r="N143" s="155">
        <v>981.38700000000483</v>
      </c>
      <c r="O143" s="154">
        <v>0</v>
      </c>
      <c r="P143" s="156">
        <v>0</v>
      </c>
      <c r="Q143" s="260">
        <v>0</v>
      </c>
      <c r="R143" s="154">
        <v>2.3000000000000114</v>
      </c>
      <c r="S143" s="156">
        <v>1.7866853103394791E-2</v>
      </c>
      <c r="T143" s="154" t="s">
        <v>565</v>
      </c>
      <c r="U143" s="154" t="s">
        <v>432</v>
      </c>
      <c r="V143" s="154"/>
      <c r="W143" s="161">
        <v>1</v>
      </c>
      <c r="X143" s="154" t="s">
        <v>454</v>
      </c>
    </row>
    <row r="144" spans="2:25">
      <c r="B144" s="729"/>
      <c r="C144" s="726"/>
      <c r="D144" s="165">
        <v>8</v>
      </c>
      <c r="E144" s="154" t="s">
        <v>580</v>
      </c>
      <c r="F144" s="155">
        <v>974.58479999999145</v>
      </c>
      <c r="G144" s="154">
        <v>389.62</v>
      </c>
      <c r="H144" s="154">
        <v>388.53</v>
      </c>
      <c r="I144" s="166">
        <f t="shared" si="39"/>
        <v>0.9972024023407422</v>
      </c>
      <c r="J144" s="154">
        <v>4.75</v>
      </c>
      <c r="K144" s="166">
        <f t="shared" si="40"/>
        <v>1.2191365946306657E-2</v>
      </c>
      <c r="L144" s="155">
        <v>266.27999999999997</v>
      </c>
      <c r="M144" s="167">
        <f t="shared" si="41"/>
        <v>1.0093937682870489</v>
      </c>
      <c r="N144" s="155">
        <v>974.58479999999145</v>
      </c>
      <c r="O144" s="154">
        <v>0</v>
      </c>
      <c r="P144" s="156">
        <v>0</v>
      </c>
      <c r="Q144" s="260">
        <v>0</v>
      </c>
      <c r="R144" s="154">
        <v>3.6599999999999682</v>
      </c>
      <c r="S144" s="156">
        <v>9.3937682870488381E-3</v>
      </c>
      <c r="T144" s="154" t="s">
        <v>565</v>
      </c>
      <c r="U144" s="154" t="s">
        <v>432</v>
      </c>
      <c r="V144" s="154"/>
      <c r="W144" s="161">
        <v>1</v>
      </c>
      <c r="X144" s="154" t="s">
        <v>581</v>
      </c>
    </row>
    <row r="145" spans="2:24">
      <c r="B145" s="729"/>
      <c r="C145" s="726"/>
      <c r="D145" s="165">
        <v>9</v>
      </c>
      <c r="E145" s="154" t="s">
        <v>588</v>
      </c>
      <c r="F145" s="155">
        <v>805.99999999999432</v>
      </c>
      <c r="G145" s="154">
        <v>147.99</v>
      </c>
      <c r="H145" s="154">
        <v>149.79</v>
      </c>
      <c r="I145" s="166">
        <f t="shared" si="39"/>
        <v>1.0121629839854043</v>
      </c>
      <c r="J145" s="154">
        <v>3.2</v>
      </c>
      <c r="K145" s="166">
        <f t="shared" si="40"/>
        <v>2.1623082640718966E-2</v>
      </c>
      <c r="L145" s="155">
        <v>200</v>
      </c>
      <c r="M145" s="167">
        <f t="shared" si="41"/>
        <v>1.0337860666261232</v>
      </c>
      <c r="N145" s="155">
        <v>999.99999999999432</v>
      </c>
      <c r="O145" s="154">
        <v>0.97</v>
      </c>
      <c r="P145" s="156">
        <v>6.5544969254679366E-3</v>
      </c>
      <c r="Q145" s="260">
        <v>194</v>
      </c>
      <c r="R145" s="154">
        <v>4.0299999999999718</v>
      </c>
      <c r="S145" s="156">
        <v>2.7231569700655257E-2</v>
      </c>
      <c r="T145" s="154" t="s">
        <v>565</v>
      </c>
      <c r="U145" s="154" t="s">
        <v>432</v>
      </c>
      <c r="V145" s="154"/>
      <c r="W145" s="161">
        <v>1</v>
      </c>
      <c r="X145" s="154" t="s">
        <v>406</v>
      </c>
    </row>
    <row r="146" spans="2:24">
      <c r="B146" s="730"/>
      <c r="C146" s="727"/>
      <c r="D146" s="165">
        <v>10</v>
      </c>
      <c r="E146" s="154" t="s">
        <v>590</v>
      </c>
      <c r="F146" s="155">
        <v>784.41</v>
      </c>
      <c r="G146" s="154">
        <v>1160.46</v>
      </c>
      <c r="H146" s="154">
        <v>1153.74</v>
      </c>
      <c r="I146" s="166">
        <f t="shared" si="39"/>
        <v>0.99420919290626131</v>
      </c>
      <c r="J146" s="154">
        <v>23.22</v>
      </c>
      <c r="K146" s="166">
        <f t="shared" si="40"/>
        <v>2.0009306654257791E-2</v>
      </c>
      <c r="L146" s="155">
        <v>47.54</v>
      </c>
      <c r="M146" s="167">
        <f t="shared" si="41"/>
        <v>1.014218499560519</v>
      </c>
      <c r="N146" s="155">
        <v>784.41</v>
      </c>
      <c r="O146" s="154">
        <v>0</v>
      </c>
      <c r="P146" s="156">
        <v>0</v>
      </c>
      <c r="Q146" s="260">
        <v>0</v>
      </c>
      <c r="R146" s="154">
        <v>16.5</v>
      </c>
      <c r="S146" s="156">
        <v>1.4218499560519104E-2</v>
      </c>
      <c r="T146" s="154" t="s">
        <v>565</v>
      </c>
      <c r="U146" s="154" t="s">
        <v>432</v>
      </c>
      <c r="V146" s="154"/>
      <c r="W146" s="161">
        <v>1</v>
      </c>
      <c r="X146" s="154" t="s">
        <v>406</v>
      </c>
    </row>
    <row r="147" spans="2:24">
      <c r="B147" s="728">
        <f t="shared" ref="B147" si="44">B137+1</f>
        <v>45915</v>
      </c>
      <c r="C147" s="725" t="str">
        <f t="shared" ref="C147" si="45">CHOOSE(WEEKDAY(B147,2),"一","二","三","四","五","六","日")</f>
        <v>一</v>
      </c>
      <c r="D147" s="165">
        <v>1</v>
      </c>
      <c r="E147" s="154" t="s">
        <v>444</v>
      </c>
      <c r="F147" s="155">
        <v>4573.2786000000069</v>
      </c>
      <c r="G147" s="154">
        <v>806.51</v>
      </c>
      <c r="H147" s="154">
        <v>801.27</v>
      </c>
      <c r="I147" s="166">
        <f t="shared" si="39"/>
        <v>0.99350287039218355</v>
      </c>
      <c r="J147" s="154">
        <v>38.32</v>
      </c>
      <c r="K147" s="166">
        <f t="shared" si="40"/>
        <v>4.7513360032733633E-2</v>
      </c>
      <c r="L147" s="155">
        <v>147.43</v>
      </c>
      <c r="M147" s="167">
        <f t="shared" si="41"/>
        <v>1.0410162304249173</v>
      </c>
      <c r="N147" s="155">
        <v>4876.9844000000066</v>
      </c>
      <c r="O147" s="154">
        <v>2.06</v>
      </c>
      <c r="P147" s="156">
        <v>2.5542150748285824E-3</v>
      </c>
      <c r="Q147" s="260">
        <v>303.70580000000001</v>
      </c>
      <c r="R147" s="154">
        <v>31.020000000000042</v>
      </c>
      <c r="S147" s="156">
        <v>3.8462015350088703E-2</v>
      </c>
      <c r="T147" s="154" t="s">
        <v>565</v>
      </c>
      <c r="U147" s="154" t="s">
        <v>443</v>
      </c>
      <c r="V147" s="154" t="s">
        <v>544</v>
      </c>
      <c r="W147" s="161">
        <v>1</v>
      </c>
      <c r="X147" s="154" t="s">
        <v>406</v>
      </c>
    </row>
    <row r="148" spans="2:24">
      <c r="B148" s="729"/>
      <c r="C148" s="726"/>
      <c r="D148" s="165">
        <v>2</v>
      </c>
      <c r="E148" s="154" t="s">
        <v>573</v>
      </c>
      <c r="F148" s="155">
        <v>3069.5200000000018</v>
      </c>
      <c r="G148" s="154">
        <v>58.86</v>
      </c>
      <c r="H148" s="154">
        <v>61.34</v>
      </c>
      <c r="I148" s="166">
        <f t="shared" si="39"/>
        <v>1.0421338769962625</v>
      </c>
      <c r="J148" s="154">
        <v>2.4</v>
      </c>
      <c r="K148" s="166">
        <f t="shared" si="40"/>
        <v>4.0774719673802244E-2</v>
      </c>
      <c r="L148" s="155">
        <v>629</v>
      </c>
      <c r="M148" s="167">
        <f t="shared" si="41"/>
        <v>1.0829085966700647</v>
      </c>
      <c r="N148" s="155">
        <v>3069.5200000000018</v>
      </c>
      <c r="O148" s="154">
        <v>0</v>
      </c>
      <c r="P148" s="156">
        <v>0</v>
      </c>
      <c r="Q148" s="260">
        <v>0</v>
      </c>
      <c r="R148" s="154">
        <v>4.8800000000000026</v>
      </c>
      <c r="S148" s="156">
        <v>8.2908596670064602E-2</v>
      </c>
      <c r="T148" s="154" t="s">
        <v>565</v>
      </c>
      <c r="U148" s="154" t="s">
        <v>432</v>
      </c>
      <c r="V148" s="154"/>
      <c r="W148" s="161">
        <v>1</v>
      </c>
      <c r="X148" s="154" t="s">
        <v>422</v>
      </c>
    </row>
    <row r="149" spans="2:24">
      <c r="B149" s="729"/>
      <c r="C149" s="726"/>
      <c r="D149" s="165">
        <v>3</v>
      </c>
      <c r="E149" s="154" t="s">
        <v>571</v>
      </c>
      <c r="F149" s="155">
        <v>2324.2820000000015</v>
      </c>
      <c r="G149" s="154">
        <v>371.56</v>
      </c>
      <c r="H149" s="154">
        <v>380.86</v>
      </c>
      <c r="I149" s="166">
        <f t="shared" si="39"/>
        <v>1.0250296049090322</v>
      </c>
      <c r="J149" s="154">
        <v>23.8</v>
      </c>
      <c r="K149" s="166">
        <f t="shared" si="40"/>
        <v>6.4054257724189906E-2</v>
      </c>
      <c r="L149" s="155">
        <v>70.22</v>
      </c>
      <c r="M149" s="167">
        <f t="shared" si="41"/>
        <v>1.0890838626332222</v>
      </c>
      <c r="N149" s="155">
        <v>2324.2820000000015</v>
      </c>
      <c r="O149" s="154">
        <v>0</v>
      </c>
      <c r="P149" s="156">
        <v>0</v>
      </c>
      <c r="Q149" s="260">
        <v>0</v>
      </c>
      <c r="R149" s="154">
        <v>33.100000000000023</v>
      </c>
      <c r="S149" s="156">
        <v>8.9083862633222155E-2</v>
      </c>
      <c r="T149" s="154" t="s">
        <v>565</v>
      </c>
      <c r="U149" s="154" t="s">
        <v>432</v>
      </c>
      <c r="V149" s="154"/>
      <c r="W149" s="161">
        <v>1</v>
      </c>
      <c r="X149" s="154" t="s">
        <v>264</v>
      </c>
    </row>
    <row r="150" spans="2:24">
      <c r="B150" s="729"/>
      <c r="C150" s="726"/>
      <c r="D150" s="165">
        <v>4</v>
      </c>
      <c r="E150" s="154" t="s">
        <v>558</v>
      </c>
      <c r="F150" s="155">
        <v>2188.5844000000025</v>
      </c>
      <c r="G150" s="154">
        <v>53.68</v>
      </c>
      <c r="H150" s="154">
        <v>53.78</v>
      </c>
      <c r="I150" s="166">
        <f t="shared" si="39"/>
        <v>1.0018628912071534</v>
      </c>
      <c r="J150" s="154">
        <v>3.06</v>
      </c>
      <c r="K150" s="166">
        <f t="shared" si="40"/>
        <v>5.700447093889717E-2</v>
      </c>
      <c r="L150" s="155">
        <v>692.59</v>
      </c>
      <c r="M150" s="167">
        <f t="shared" si="41"/>
        <v>1.0588673621460507</v>
      </c>
      <c r="N150" s="155">
        <v>2188.5844000000025</v>
      </c>
      <c r="O150" s="154">
        <v>0</v>
      </c>
      <c r="P150" s="156">
        <v>0</v>
      </c>
      <c r="Q150" s="260">
        <v>0</v>
      </c>
      <c r="R150" s="154">
        <v>3.1600000000000037</v>
      </c>
      <c r="S150" s="156">
        <v>5.886736214605074E-2</v>
      </c>
      <c r="T150" s="154" t="s">
        <v>565</v>
      </c>
      <c r="U150" s="154" t="s">
        <v>432</v>
      </c>
      <c r="V150" s="154"/>
      <c r="W150" s="161">
        <v>1</v>
      </c>
      <c r="X150" s="154" t="s">
        <v>267</v>
      </c>
    </row>
    <row r="151" spans="2:24">
      <c r="B151" s="729"/>
      <c r="C151" s="726"/>
      <c r="D151" s="165">
        <v>5</v>
      </c>
      <c r="E151" s="154" t="s">
        <v>566</v>
      </c>
      <c r="F151" s="155">
        <v>1975.8023999999943</v>
      </c>
      <c r="G151" s="154">
        <v>4668.24</v>
      </c>
      <c r="H151" s="154">
        <v>4643.3999999999996</v>
      </c>
      <c r="I151" s="166">
        <f t="shared" si="39"/>
        <v>0.99467893681558783</v>
      </c>
      <c r="J151" s="154">
        <v>75</v>
      </c>
      <c r="K151" s="166">
        <f t="shared" si="40"/>
        <v>1.6066012030229809E-2</v>
      </c>
      <c r="L151" s="155">
        <v>39.39</v>
      </c>
      <c r="M151" s="167">
        <f t="shared" si="41"/>
        <v>1.0107449488458176</v>
      </c>
      <c r="N151" s="155">
        <v>1975.8023999999943</v>
      </c>
      <c r="O151" s="154">
        <v>0</v>
      </c>
      <c r="P151" s="156">
        <v>0</v>
      </c>
      <c r="Q151" s="260">
        <v>0</v>
      </c>
      <c r="R151" s="154">
        <v>50.159999999999854</v>
      </c>
      <c r="S151" s="156">
        <v>1.0744948845817665E-2</v>
      </c>
      <c r="T151" s="154" t="s">
        <v>565</v>
      </c>
      <c r="U151" s="154" t="s">
        <v>448</v>
      </c>
      <c r="V151" s="154" t="s">
        <v>567</v>
      </c>
      <c r="W151" s="161">
        <v>1</v>
      </c>
      <c r="X151" s="154" t="s">
        <v>406</v>
      </c>
    </row>
    <row r="152" spans="2:24">
      <c r="B152" s="729"/>
      <c r="C152" s="726"/>
      <c r="D152" s="165">
        <v>6</v>
      </c>
      <c r="E152" s="154" t="s">
        <v>575</v>
      </c>
      <c r="F152" s="155">
        <v>1408.830499999998</v>
      </c>
      <c r="G152" s="154">
        <v>123.78</v>
      </c>
      <c r="H152" s="154">
        <v>123.78</v>
      </c>
      <c r="I152" s="166">
        <f t="shared" si="39"/>
        <v>1</v>
      </c>
      <c r="J152" s="154">
        <v>3.85</v>
      </c>
      <c r="K152" s="166">
        <f t="shared" si="40"/>
        <v>3.1103570851510744E-2</v>
      </c>
      <c r="L152" s="155">
        <v>365.93</v>
      </c>
      <c r="M152" s="167">
        <f t="shared" si="41"/>
        <v>1.0311035708515106</v>
      </c>
      <c r="N152" s="155">
        <v>1408.830499999998</v>
      </c>
      <c r="O152" s="154">
        <v>0</v>
      </c>
      <c r="P152" s="156">
        <v>0</v>
      </c>
      <c r="Q152" s="260">
        <v>0</v>
      </c>
      <c r="R152" s="154">
        <v>3.8499999999999943</v>
      </c>
      <c r="S152" s="156">
        <v>3.1103570851510699E-2</v>
      </c>
      <c r="T152" s="154" t="s">
        <v>565</v>
      </c>
      <c r="U152" s="154" t="s">
        <v>432</v>
      </c>
      <c r="V152" s="154"/>
      <c r="W152" s="161">
        <v>1</v>
      </c>
      <c r="X152" s="154" t="s">
        <v>417</v>
      </c>
    </row>
    <row r="153" spans="2:24">
      <c r="B153" s="729"/>
      <c r="C153" s="726"/>
      <c r="D153" s="165">
        <v>7</v>
      </c>
      <c r="E153" s="154" t="s">
        <v>576</v>
      </c>
      <c r="F153" s="155">
        <v>1359.9170000000045</v>
      </c>
      <c r="G153" s="154">
        <v>21.88</v>
      </c>
      <c r="H153" s="154">
        <v>22.53</v>
      </c>
      <c r="I153" s="166">
        <f t="shared" si="39"/>
        <v>1.0297074954296161</v>
      </c>
      <c r="J153" s="154">
        <v>0</v>
      </c>
      <c r="K153" s="166">
        <f t="shared" si="40"/>
        <v>0</v>
      </c>
      <c r="L153" s="155">
        <v>2092.1799999999998</v>
      </c>
      <c r="M153" s="167">
        <f t="shared" si="41"/>
        <v>1.0297074954296161</v>
      </c>
      <c r="N153" s="155">
        <v>1359.9170000000045</v>
      </c>
      <c r="O153" s="154">
        <v>0</v>
      </c>
      <c r="P153" s="156">
        <v>0</v>
      </c>
      <c r="Q153" s="260">
        <v>0</v>
      </c>
      <c r="R153" s="154">
        <v>0.65000000000000213</v>
      </c>
      <c r="S153" s="156">
        <v>2.9707495429616187E-2</v>
      </c>
      <c r="T153" s="154" t="s">
        <v>565</v>
      </c>
      <c r="U153" s="154" t="s">
        <v>432</v>
      </c>
      <c r="V153" s="154"/>
      <c r="W153" s="161">
        <v>1</v>
      </c>
      <c r="X153" s="154" t="s">
        <v>204</v>
      </c>
    </row>
    <row r="154" spans="2:24">
      <c r="B154" s="729"/>
      <c r="C154" s="726"/>
      <c r="D154" s="165">
        <v>8</v>
      </c>
      <c r="E154" s="154" t="s">
        <v>578</v>
      </c>
      <c r="F154" s="155">
        <v>1339.1112000000007</v>
      </c>
      <c r="G154" s="154">
        <v>113.32</v>
      </c>
      <c r="H154" s="154">
        <v>111.02</v>
      </c>
      <c r="I154" s="166">
        <f t="shared" si="39"/>
        <v>0.97970349452876815</v>
      </c>
      <c r="J154" s="154">
        <v>14.06</v>
      </c>
      <c r="K154" s="166">
        <f t="shared" si="40"/>
        <v>0.1240734204024003</v>
      </c>
      <c r="L154" s="155">
        <v>113.87</v>
      </c>
      <c r="M154" s="167">
        <f t="shared" si="41"/>
        <v>1.1037769149311685</v>
      </c>
      <c r="N154" s="155">
        <v>1339.1112000000007</v>
      </c>
      <c r="O154" s="154">
        <v>0</v>
      </c>
      <c r="P154" s="156">
        <v>0</v>
      </c>
      <c r="Q154" s="260">
        <v>0</v>
      </c>
      <c r="R154" s="154">
        <v>11.760000000000005</v>
      </c>
      <c r="S154" s="156">
        <v>0.10377691493116842</v>
      </c>
      <c r="T154" s="154" t="s">
        <v>565</v>
      </c>
      <c r="U154" s="154" t="s">
        <v>432</v>
      </c>
      <c r="V154" s="154"/>
      <c r="W154" s="161">
        <v>1</v>
      </c>
      <c r="X154" s="154" t="s">
        <v>267</v>
      </c>
    </row>
    <row r="155" spans="2:24">
      <c r="B155" s="729"/>
      <c r="C155" s="726"/>
      <c r="D155" s="165">
        <v>9</v>
      </c>
      <c r="E155" s="154" t="s">
        <v>466</v>
      </c>
      <c r="F155" s="155">
        <v>1338.7737999999874</v>
      </c>
      <c r="G155" s="154">
        <v>211.99</v>
      </c>
      <c r="H155" s="154">
        <v>211.19</v>
      </c>
      <c r="I155" s="166">
        <f t="shared" si="39"/>
        <v>0.99622623708665503</v>
      </c>
      <c r="J155" s="154">
        <v>3.01</v>
      </c>
      <c r="K155" s="166">
        <f t="shared" si="40"/>
        <v>1.4198782961460444E-2</v>
      </c>
      <c r="L155" s="155">
        <v>605.78</v>
      </c>
      <c r="M155" s="167">
        <f t="shared" si="41"/>
        <v>1.0104250200481153</v>
      </c>
      <c r="N155" s="155">
        <v>1338.7737999999874</v>
      </c>
      <c r="O155" s="154">
        <v>0</v>
      </c>
      <c r="P155" s="156">
        <v>0</v>
      </c>
      <c r="Q155" s="260">
        <v>0</v>
      </c>
      <c r="R155" s="154">
        <v>2.2099999999999795</v>
      </c>
      <c r="S155" s="156">
        <v>1.042502004811538E-2</v>
      </c>
      <c r="T155" s="154" t="s">
        <v>565</v>
      </c>
      <c r="U155" s="154" t="s">
        <v>448</v>
      </c>
      <c r="V155" s="154" t="s">
        <v>567</v>
      </c>
      <c r="W155" s="161">
        <v>1</v>
      </c>
      <c r="X155" s="154" t="s">
        <v>250</v>
      </c>
    </row>
    <row r="156" spans="2:24">
      <c r="B156" s="730"/>
      <c r="C156" s="727"/>
      <c r="D156" s="165">
        <v>10</v>
      </c>
      <c r="E156" s="154" t="s">
        <v>455</v>
      </c>
      <c r="F156" s="155">
        <v>1271.5361999999957</v>
      </c>
      <c r="G156" s="154">
        <v>252.16</v>
      </c>
      <c r="H156" s="154">
        <v>249.94</v>
      </c>
      <c r="I156" s="166">
        <f t="shared" si="39"/>
        <v>0.99119606598984777</v>
      </c>
      <c r="J156" s="154">
        <v>5.2</v>
      </c>
      <c r="K156" s="166">
        <f t="shared" si="40"/>
        <v>2.0621827411167512E-2</v>
      </c>
      <c r="L156" s="155">
        <v>426.69</v>
      </c>
      <c r="M156" s="167">
        <f t="shared" si="41"/>
        <v>1.0118178934010151</v>
      </c>
      <c r="N156" s="155">
        <v>1271.5361999999957</v>
      </c>
      <c r="O156" s="154">
        <v>0</v>
      </c>
      <c r="P156" s="156">
        <v>0</v>
      </c>
      <c r="Q156" s="260">
        <v>0</v>
      </c>
      <c r="R156" s="154">
        <v>2.9799999999999898</v>
      </c>
      <c r="S156" s="156">
        <v>1.1817893401015188E-2</v>
      </c>
      <c r="T156" s="154" t="s">
        <v>565</v>
      </c>
      <c r="U156" s="154" t="s">
        <v>432</v>
      </c>
      <c r="V156" s="154"/>
      <c r="W156" s="161">
        <v>1</v>
      </c>
      <c r="X156" s="154" t="s">
        <v>454</v>
      </c>
    </row>
    <row r="157" spans="2:24">
      <c r="B157" s="728">
        <f t="shared" ref="B157" si="46">B147+1</f>
        <v>45916</v>
      </c>
      <c r="C157" s="725" t="str">
        <f t="shared" ref="C157" si="47">CHOOSE(WEEKDAY(B157,2),"一","二","三","四","五","六","日")</f>
        <v>二</v>
      </c>
      <c r="D157" s="165">
        <v>1</v>
      </c>
      <c r="E157" s="154"/>
      <c r="F157" s="155"/>
      <c r="G157" s="154"/>
      <c r="H157" s="154"/>
      <c r="I157" s="166" t="e">
        <f t="shared" si="39"/>
        <v>#DIV/0!</v>
      </c>
      <c r="J157" s="154"/>
      <c r="K157" s="166" t="e">
        <f t="shared" si="40"/>
        <v>#DIV/0!</v>
      </c>
      <c r="L157" s="155"/>
      <c r="M157" s="167" t="e">
        <f t="shared" si="41"/>
        <v>#DIV/0!</v>
      </c>
      <c r="N157" s="155"/>
      <c r="O157" s="154"/>
      <c r="P157" s="156"/>
      <c r="Q157" s="260"/>
      <c r="R157" s="154"/>
      <c r="S157" s="156"/>
      <c r="T157" s="154"/>
      <c r="U157" s="154"/>
      <c r="V157" s="154"/>
      <c r="W157" s="161"/>
      <c r="X157" s="154"/>
    </row>
    <row r="158" spans="2:24">
      <c r="B158" s="729"/>
      <c r="C158" s="726"/>
      <c r="D158" s="165">
        <v>2</v>
      </c>
      <c r="E158" s="154"/>
      <c r="F158" s="155"/>
      <c r="G158" s="154"/>
      <c r="H158" s="154"/>
      <c r="I158" s="166" t="e">
        <f t="shared" si="39"/>
        <v>#DIV/0!</v>
      </c>
      <c r="J158" s="154"/>
      <c r="K158" s="166" t="e">
        <f t="shared" si="40"/>
        <v>#DIV/0!</v>
      </c>
      <c r="L158" s="155"/>
      <c r="M158" s="167" t="e">
        <f t="shared" si="41"/>
        <v>#DIV/0!</v>
      </c>
      <c r="N158" s="155"/>
      <c r="O158" s="154"/>
      <c r="P158" s="156"/>
      <c r="Q158" s="260"/>
      <c r="R158" s="154"/>
      <c r="S158" s="156"/>
      <c r="T158" s="154"/>
      <c r="U158" s="154"/>
      <c r="V158" s="154"/>
      <c r="W158" s="161"/>
      <c r="X158" s="154"/>
    </row>
    <row r="159" spans="2:24">
      <c r="B159" s="729"/>
      <c r="C159" s="726"/>
      <c r="D159" s="165">
        <v>3</v>
      </c>
      <c r="E159" s="154"/>
      <c r="F159" s="155"/>
      <c r="G159" s="154"/>
      <c r="H159" s="154"/>
      <c r="I159" s="166" t="e">
        <f t="shared" si="39"/>
        <v>#DIV/0!</v>
      </c>
      <c r="J159" s="154"/>
      <c r="K159" s="166" t="e">
        <f t="shared" si="40"/>
        <v>#DIV/0!</v>
      </c>
      <c r="L159" s="155"/>
      <c r="M159" s="167" t="e">
        <f t="shared" si="41"/>
        <v>#DIV/0!</v>
      </c>
      <c r="N159" s="155"/>
      <c r="O159" s="154"/>
      <c r="P159" s="156"/>
      <c r="Q159" s="260"/>
      <c r="R159" s="154"/>
      <c r="S159" s="156"/>
      <c r="T159" s="154"/>
      <c r="U159" s="154"/>
      <c r="V159" s="154"/>
      <c r="W159" s="161"/>
      <c r="X159" s="154"/>
    </row>
    <row r="160" spans="2:24">
      <c r="B160" s="729"/>
      <c r="C160" s="726"/>
      <c r="D160" s="165">
        <v>4</v>
      </c>
      <c r="E160" s="154"/>
      <c r="F160" s="155"/>
      <c r="G160" s="154"/>
      <c r="H160" s="154"/>
      <c r="I160" s="166" t="e">
        <f t="shared" si="39"/>
        <v>#DIV/0!</v>
      </c>
      <c r="J160" s="154"/>
      <c r="K160" s="166" t="e">
        <f t="shared" si="40"/>
        <v>#DIV/0!</v>
      </c>
      <c r="L160" s="155"/>
      <c r="M160" s="167" t="e">
        <f t="shared" si="41"/>
        <v>#DIV/0!</v>
      </c>
      <c r="N160" s="155"/>
      <c r="O160" s="154"/>
      <c r="P160" s="156"/>
      <c r="Q160" s="260"/>
      <c r="R160" s="154"/>
      <c r="S160" s="156"/>
      <c r="T160" s="154"/>
      <c r="U160" s="154"/>
      <c r="V160" s="154"/>
      <c r="W160" s="161"/>
      <c r="X160" s="154"/>
    </row>
    <row r="161" spans="2:24">
      <c r="B161" s="729"/>
      <c r="C161" s="726"/>
      <c r="D161" s="165">
        <v>5</v>
      </c>
      <c r="E161" s="154"/>
      <c r="F161" s="155"/>
      <c r="G161" s="154"/>
      <c r="H161" s="154"/>
      <c r="I161" s="166" t="e">
        <f t="shared" si="39"/>
        <v>#DIV/0!</v>
      </c>
      <c r="J161" s="154"/>
      <c r="K161" s="166" t="e">
        <f t="shared" si="40"/>
        <v>#DIV/0!</v>
      </c>
      <c r="L161" s="155"/>
      <c r="M161" s="167" t="e">
        <f t="shared" si="41"/>
        <v>#DIV/0!</v>
      </c>
      <c r="N161" s="155"/>
      <c r="O161" s="154"/>
      <c r="P161" s="156"/>
      <c r="Q161" s="260"/>
      <c r="R161" s="154"/>
      <c r="S161" s="156"/>
      <c r="T161" s="154"/>
      <c r="U161" s="154"/>
      <c r="V161" s="154"/>
      <c r="W161" s="161"/>
      <c r="X161" s="154"/>
    </row>
    <row r="162" spans="2:24">
      <c r="B162" s="729"/>
      <c r="C162" s="726"/>
      <c r="D162" s="165">
        <v>6</v>
      </c>
      <c r="E162" s="154"/>
      <c r="F162" s="155"/>
      <c r="G162" s="154"/>
      <c r="H162" s="154"/>
      <c r="I162" s="166" t="e">
        <f t="shared" si="39"/>
        <v>#DIV/0!</v>
      </c>
      <c r="J162" s="154"/>
      <c r="K162" s="166" t="e">
        <f t="shared" si="40"/>
        <v>#DIV/0!</v>
      </c>
      <c r="L162" s="155"/>
      <c r="M162" s="167" t="e">
        <f t="shared" si="41"/>
        <v>#DIV/0!</v>
      </c>
      <c r="N162" s="155"/>
      <c r="O162" s="154"/>
      <c r="P162" s="156"/>
      <c r="Q162" s="260"/>
      <c r="R162" s="154"/>
      <c r="S162" s="156"/>
      <c r="T162" s="154"/>
      <c r="U162" s="154"/>
      <c r="V162" s="154"/>
      <c r="W162" s="161"/>
      <c r="X162" s="154"/>
    </row>
    <row r="163" spans="2:24">
      <c r="B163" s="729"/>
      <c r="C163" s="726"/>
      <c r="D163" s="165">
        <v>7</v>
      </c>
      <c r="E163" s="154"/>
      <c r="F163" s="155"/>
      <c r="G163" s="154"/>
      <c r="H163" s="154"/>
      <c r="I163" s="166" t="e">
        <f t="shared" si="39"/>
        <v>#DIV/0!</v>
      </c>
      <c r="J163" s="154"/>
      <c r="K163" s="166" t="e">
        <f t="shared" si="40"/>
        <v>#DIV/0!</v>
      </c>
      <c r="L163" s="155"/>
      <c r="M163" s="167" t="e">
        <f t="shared" si="41"/>
        <v>#DIV/0!</v>
      </c>
      <c r="N163" s="155"/>
      <c r="O163" s="154"/>
      <c r="P163" s="156"/>
      <c r="Q163" s="260"/>
      <c r="R163" s="154"/>
      <c r="S163" s="156"/>
      <c r="T163" s="154"/>
      <c r="U163" s="154"/>
      <c r="V163" s="154"/>
      <c r="W163" s="161"/>
      <c r="X163" s="154"/>
    </row>
    <row r="164" spans="2:24">
      <c r="B164" s="729"/>
      <c r="C164" s="726"/>
      <c r="D164" s="165">
        <v>8</v>
      </c>
      <c r="E164" s="154"/>
      <c r="F164" s="155"/>
      <c r="G164" s="154"/>
      <c r="H164" s="154"/>
      <c r="I164" s="166" t="e">
        <f t="shared" si="39"/>
        <v>#DIV/0!</v>
      </c>
      <c r="J164" s="154"/>
      <c r="K164" s="166" t="e">
        <f t="shared" si="40"/>
        <v>#DIV/0!</v>
      </c>
      <c r="L164" s="155"/>
      <c r="M164" s="167" t="e">
        <f t="shared" si="41"/>
        <v>#DIV/0!</v>
      </c>
      <c r="N164" s="155"/>
      <c r="O164" s="154"/>
      <c r="P164" s="156"/>
      <c r="Q164" s="260"/>
      <c r="R164" s="154"/>
      <c r="S164" s="156"/>
      <c r="T164" s="154"/>
      <c r="U164" s="154"/>
      <c r="V164" s="154"/>
      <c r="W164" s="161"/>
      <c r="X164" s="154"/>
    </row>
    <row r="165" spans="2:24">
      <c r="B165" s="729"/>
      <c r="C165" s="726"/>
      <c r="D165" s="165">
        <v>9</v>
      </c>
      <c r="E165" s="154"/>
      <c r="F165" s="155"/>
      <c r="G165" s="154"/>
      <c r="H165" s="154"/>
      <c r="I165" s="166" t="e">
        <f t="shared" si="39"/>
        <v>#DIV/0!</v>
      </c>
      <c r="J165" s="154"/>
      <c r="K165" s="166" t="e">
        <f t="shared" si="40"/>
        <v>#DIV/0!</v>
      </c>
      <c r="L165" s="155"/>
      <c r="M165" s="167" t="e">
        <f t="shared" si="41"/>
        <v>#DIV/0!</v>
      </c>
      <c r="N165" s="155"/>
      <c r="O165" s="154"/>
      <c r="P165" s="156"/>
      <c r="Q165" s="260"/>
      <c r="R165" s="154"/>
      <c r="S165" s="156"/>
      <c r="T165" s="154"/>
      <c r="U165" s="154"/>
      <c r="V165" s="154"/>
      <c r="W165" s="161"/>
      <c r="X165" s="154"/>
    </row>
    <row r="166" spans="2:24">
      <c r="B166" s="730"/>
      <c r="C166" s="727"/>
      <c r="D166" s="165">
        <v>10</v>
      </c>
      <c r="E166" s="154"/>
      <c r="F166" s="155"/>
      <c r="G166" s="154"/>
      <c r="H166" s="154"/>
      <c r="I166" s="166" t="e">
        <f t="shared" si="39"/>
        <v>#DIV/0!</v>
      </c>
      <c r="J166" s="154"/>
      <c r="K166" s="166" t="e">
        <f t="shared" si="40"/>
        <v>#DIV/0!</v>
      </c>
      <c r="L166" s="155"/>
      <c r="M166" s="167" t="e">
        <f t="shared" si="41"/>
        <v>#DIV/0!</v>
      </c>
      <c r="N166" s="155"/>
      <c r="O166" s="154"/>
      <c r="P166" s="156"/>
      <c r="Q166" s="260"/>
      <c r="R166" s="154"/>
      <c r="S166" s="156"/>
      <c r="T166" s="154"/>
      <c r="U166" s="154"/>
      <c r="V166" s="154"/>
      <c r="W166" s="161"/>
      <c r="X166" s="154"/>
    </row>
    <row r="167" spans="2:24">
      <c r="B167" s="728">
        <f t="shared" ref="B167" si="48">B157+1</f>
        <v>45917</v>
      </c>
      <c r="C167" s="725" t="str">
        <f t="shared" ref="C167" si="49">CHOOSE(WEEKDAY(B167,2),"一","二","三","四","五","六","日")</f>
        <v>三</v>
      </c>
      <c r="D167" s="165">
        <v>1</v>
      </c>
      <c r="E167" s="154"/>
      <c r="F167" s="155"/>
      <c r="G167" s="154"/>
      <c r="H167" s="154"/>
      <c r="I167" s="166" t="e">
        <f t="shared" si="39"/>
        <v>#DIV/0!</v>
      </c>
      <c r="J167" s="154"/>
      <c r="K167" s="166" t="e">
        <f t="shared" si="40"/>
        <v>#DIV/0!</v>
      </c>
      <c r="L167" s="155"/>
      <c r="M167" s="167" t="e">
        <f t="shared" si="41"/>
        <v>#DIV/0!</v>
      </c>
      <c r="N167" s="155"/>
      <c r="O167" s="154"/>
      <c r="P167" s="156"/>
      <c r="Q167" s="260"/>
      <c r="R167" s="154"/>
      <c r="S167" s="156"/>
      <c r="T167" s="154"/>
      <c r="U167" s="154"/>
      <c r="V167" s="154"/>
      <c r="W167" s="161"/>
      <c r="X167" s="154"/>
    </row>
    <row r="168" spans="2:24">
      <c r="B168" s="729"/>
      <c r="C168" s="726"/>
      <c r="D168" s="165">
        <v>2</v>
      </c>
      <c r="E168" s="154"/>
      <c r="F168" s="155"/>
      <c r="G168" s="154"/>
      <c r="H168" s="154"/>
      <c r="I168" s="166" t="e">
        <f t="shared" si="39"/>
        <v>#DIV/0!</v>
      </c>
      <c r="J168" s="154"/>
      <c r="K168" s="166" t="e">
        <f t="shared" si="40"/>
        <v>#DIV/0!</v>
      </c>
      <c r="L168" s="155"/>
      <c r="M168" s="167" t="e">
        <f t="shared" si="41"/>
        <v>#DIV/0!</v>
      </c>
      <c r="N168" s="155"/>
      <c r="O168" s="154"/>
      <c r="P168" s="156"/>
      <c r="Q168" s="260"/>
      <c r="R168" s="154"/>
      <c r="S168" s="156"/>
      <c r="T168" s="154"/>
      <c r="U168" s="154"/>
      <c r="V168" s="154"/>
      <c r="W168" s="161"/>
      <c r="X168" s="154"/>
    </row>
    <row r="169" spans="2:24">
      <c r="B169" s="729"/>
      <c r="C169" s="726"/>
      <c r="D169" s="165">
        <v>3</v>
      </c>
      <c r="E169" s="154"/>
      <c r="F169" s="155"/>
      <c r="G169" s="154"/>
      <c r="H169" s="154"/>
      <c r="I169" s="166" t="e">
        <f t="shared" si="39"/>
        <v>#DIV/0!</v>
      </c>
      <c r="J169" s="154"/>
      <c r="K169" s="166" t="e">
        <f t="shared" si="40"/>
        <v>#DIV/0!</v>
      </c>
      <c r="L169" s="155"/>
      <c r="M169" s="167" t="e">
        <f t="shared" si="41"/>
        <v>#DIV/0!</v>
      </c>
      <c r="N169" s="155"/>
      <c r="O169" s="154"/>
      <c r="P169" s="156"/>
      <c r="Q169" s="260"/>
      <c r="R169" s="154"/>
      <c r="S169" s="156"/>
      <c r="T169" s="154"/>
      <c r="U169" s="154"/>
      <c r="V169" s="154"/>
      <c r="W169" s="161"/>
      <c r="X169" s="154"/>
    </row>
    <row r="170" spans="2:24">
      <c r="B170" s="729"/>
      <c r="C170" s="726"/>
      <c r="D170" s="165">
        <v>4</v>
      </c>
      <c r="E170" s="154"/>
      <c r="F170" s="155"/>
      <c r="G170" s="154"/>
      <c r="H170" s="154"/>
      <c r="I170" s="166" t="e">
        <f t="shared" si="39"/>
        <v>#DIV/0!</v>
      </c>
      <c r="J170" s="154"/>
      <c r="K170" s="166" t="e">
        <f t="shared" si="40"/>
        <v>#DIV/0!</v>
      </c>
      <c r="L170" s="155"/>
      <c r="M170" s="167" t="e">
        <f t="shared" si="41"/>
        <v>#DIV/0!</v>
      </c>
      <c r="N170" s="155"/>
      <c r="O170" s="154"/>
      <c r="P170" s="156"/>
      <c r="Q170" s="260"/>
      <c r="R170" s="154"/>
      <c r="S170" s="156"/>
      <c r="T170" s="154"/>
      <c r="U170" s="154"/>
      <c r="V170" s="154"/>
      <c r="W170" s="161"/>
      <c r="X170" s="154"/>
    </row>
    <row r="171" spans="2:24">
      <c r="B171" s="729"/>
      <c r="C171" s="726"/>
      <c r="D171" s="165">
        <v>5</v>
      </c>
      <c r="E171" s="154"/>
      <c r="F171" s="155"/>
      <c r="G171" s="154"/>
      <c r="H171" s="154"/>
      <c r="I171" s="166" t="e">
        <f t="shared" si="39"/>
        <v>#DIV/0!</v>
      </c>
      <c r="J171" s="154"/>
      <c r="K171" s="166" t="e">
        <f t="shared" si="40"/>
        <v>#DIV/0!</v>
      </c>
      <c r="L171" s="155"/>
      <c r="M171" s="167" t="e">
        <f t="shared" si="41"/>
        <v>#DIV/0!</v>
      </c>
      <c r="N171" s="155"/>
      <c r="O171" s="154"/>
      <c r="P171" s="156"/>
      <c r="Q171" s="260"/>
      <c r="R171" s="154"/>
      <c r="S171" s="156"/>
      <c r="T171" s="154"/>
      <c r="U171" s="154"/>
      <c r="V171" s="154"/>
      <c r="W171" s="161"/>
      <c r="X171" s="154"/>
    </row>
    <row r="172" spans="2:24">
      <c r="B172" s="729"/>
      <c r="C172" s="726"/>
      <c r="D172" s="165">
        <v>6</v>
      </c>
      <c r="E172" s="154"/>
      <c r="F172" s="155"/>
      <c r="G172" s="154"/>
      <c r="H172" s="154"/>
      <c r="I172" s="166" t="e">
        <f t="shared" si="39"/>
        <v>#DIV/0!</v>
      </c>
      <c r="J172" s="154"/>
      <c r="K172" s="166" t="e">
        <f t="shared" si="40"/>
        <v>#DIV/0!</v>
      </c>
      <c r="L172" s="155"/>
      <c r="M172" s="167" t="e">
        <f t="shared" si="41"/>
        <v>#DIV/0!</v>
      </c>
      <c r="N172" s="155"/>
      <c r="O172" s="154"/>
      <c r="P172" s="156"/>
      <c r="Q172" s="260"/>
      <c r="R172" s="154"/>
      <c r="S172" s="156"/>
      <c r="T172" s="154"/>
      <c r="U172" s="154"/>
      <c r="V172" s="154"/>
      <c r="W172" s="161"/>
      <c r="X172" s="154"/>
    </row>
    <row r="173" spans="2:24">
      <c r="B173" s="729"/>
      <c r="C173" s="726"/>
      <c r="D173" s="165">
        <v>7</v>
      </c>
      <c r="E173" s="154"/>
      <c r="F173" s="155"/>
      <c r="G173" s="154"/>
      <c r="H173" s="154"/>
      <c r="I173" s="166" t="e">
        <f t="shared" si="39"/>
        <v>#DIV/0!</v>
      </c>
      <c r="J173" s="154"/>
      <c r="K173" s="166" t="e">
        <f t="shared" si="40"/>
        <v>#DIV/0!</v>
      </c>
      <c r="L173" s="155"/>
      <c r="M173" s="167" t="e">
        <f t="shared" si="41"/>
        <v>#DIV/0!</v>
      </c>
      <c r="N173" s="155"/>
      <c r="O173" s="154"/>
      <c r="P173" s="156"/>
      <c r="Q173" s="260"/>
      <c r="R173" s="154"/>
      <c r="S173" s="156"/>
      <c r="T173" s="154"/>
      <c r="U173" s="154"/>
      <c r="V173" s="154"/>
      <c r="W173" s="161"/>
      <c r="X173" s="154"/>
    </row>
    <row r="174" spans="2:24">
      <c r="B174" s="729"/>
      <c r="C174" s="726"/>
      <c r="D174" s="165">
        <v>8</v>
      </c>
      <c r="E174" s="154"/>
      <c r="F174" s="155"/>
      <c r="G174" s="154"/>
      <c r="H174" s="154"/>
      <c r="I174" s="166" t="e">
        <f t="shared" si="39"/>
        <v>#DIV/0!</v>
      </c>
      <c r="J174" s="154"/>
      <c r="K174" s="166" t="e">
        <f t="shared" si="40"/>
        <v>#DIV/0!</v>
      </c>
      <c r="L174" s="155"/>
      <c r="M174" s="167" t="e">
        <f t="shared" si="41"/>
        <v>#DIV/0!</v>
      </c>
      <c r="N174" s="155"/>
      <c r="O174" s="154"/>
      <c r="P174" s="156"/>
      <c r="Q174" s="260"/>
      <c r="R174" s="154"/>
      <c r="S174" s="156"/>
      <c r="T174" s="154"/>
      <c r="U174" s="154"/>
      <c r="V174" s="154"/>
      <c r="W174" s="161"/>
      <c r="X174" s="154"/>
    </row>
    <row r="175" spans="2:24">
      <c r="B175" s="729"/>
      <c r="C175" s="726"/>
      <c r="D175" s="165">
        <v>9</v>
      </c>
      <c r="E175" s="154"/>
      <c r="F175" s="155"/>
      <c r="G175" s="154"/>
      <c r="H175" s="154"/>
      <c r="I175" s="166" t="e">
        <f t="shared" si="39"/>
        <v>#DIV/0!</v>
      </c>
      <c r="J175" s="154"/>
      <c r="K175" s="166" t="e">
        <f t="shared" si="40"/>
        <v>#DIV/0!</v>
      </c>
      <c r="L175" s="155"/>
      <c r="M175" s="167" t="e">
        <f t="shared" si="41"/>
        <v>#DIV/0!</v>
      </c>
      <c r="N175" s="155"/>
      <c r="O175" s="154"/>
      <c r="P175" s="156"/>
      <c r="Q175" s="260"/>
      <c r="R175" s="154"/>
      <c r="S175" s="156"/>
      <c r="T175" s="154"/>
      <c r="U175" s="154"/>
      <c r="V175" s="154"/>
      <c r="W175" s="161"/>
      <c r="X175" s="154"/>
    </row>
    <row r="176" spans="2:24">
      <c r="B176" s="730"/>
      <c r="C176" s="727"/>
      <c r="D176" s="165">
        <v>10</v>
      </c>
      <c r="E176" s="154"/>
      <c r="F176" s="155"/>
      <c r="G176" s="154"/>
      <c r="H176" s="154"/>
      <c r="I176" s="166" t="e">
        <f t="shared" si="39"/>
        <v>#DIV/0!</v>
      </c>
      <c r="J176" s="154"/>
      <c r="K176" s="166" t="e">
        <f t="shared" si="40"/>
        <v>#DIV/0!</v>
      </c>
      <c r="L176" s="155"/>
      <c r="M176" s="167" t="e">
        <f t="shared" si="41"/>
        <v>#DIV/0!</v>
      </c>
      <c r="N176" s="155"/>
      <c r="O176" s="154"/>
      <c r="P176" s="156"/>
      <c r="Q176" s="260"/>
      <c r="R176" s="154"/>
      <c r="S176" s="156"/>
      <c r="T176" s="154"/>
      <c r="U176" s="154"/>
      <c r="V176" s="154"/>
      <c r="W176" s="161"/>
      <c r="X176" s="154"/>
    </row>
    <row r="177" spans="2:24">
      <c r="B177" s="728">
        <f t="shared" ref="B177" si="50">B167+1</f>
        <v>45918</v>
      </c>
      <c r="C177" s="725" t="str">
        <f t="shared" ref="C177" si="51">CHOOSE(WEEKDAY(B177,2),"一","二","三","四","五","六","日")</f>
        <v>四</v>
      </c>
      <c r="D177" s="165">
        <v>1</v>
      </c>
      <c r="E177" s="154"/>
      <c r="F177" s="155"/>
      <c r="G177" s="154"/>
      <c r="H177" s="154"/>
      <c r="I177" s="166" t="e">
        <f t="shared" si="39"/>
        <v>#DIV/0!</v>
      </c>
      <c r="J177" s="154"/>
      <c r="K177" s="166" t="e">
        <f t="shared" si="40"/>
        <v>#DIV/0!</v>
      </c>
      <c r="L177" s="155"/>
      <c r="M177" s="167" t="e">
        <f t="shared" si="41"/>
        <v>#DIV/0!</v>
      </c>
      <c r="N177" s="155"/>
      <c r="O177" s="154"/>
      <c r="P177" s="156"/>
      <c r="Q177" s="260"/>
      <c r="R177" s="154"/>
      <c r="S177" s="156"/>
      <c r="T177" s="154"/>
      <c r="U177" s="154"/>
      <c r="V177" s="154"/>
      <c r="W177" s="161"/>
      <c r="X177" s="154"/>
    </row>
    <row r="178" spans="2:24">
      <c r="B178" s="729"/>
      <c r="C178" s="726"/>
      <c r="D178" s="165">
        <v>2</v>
      </c>
      <c r="E178" s="154"/>
      <c r="F178" s="155"/>
      <c r="G178" s="154"/>
      <c r="H178" s="154"/>
      <c r="I178" s="166" t="e">
        <f t="shared" si="39"/>
        <v>#DIV/0!</v>
      </c>
      <c r="J178" s="154"/>
      <c r="K178" s="166" t="e">
        <f t="shared" si="40"/>
        <v>#DIV/0!</v>
      </c>
      <c r="L178" s="155"/>
      <c r="M178" s="167" t="e">
        <f t="shared" si="41"/>
        <v>#DIV/0!</v>
      </c>
      <c r="N178" s="155"/>
      <c r="O178" s="154"/>
      <c r="P178" s="156"/>
      <c r="Q178" s="260"/>
      <c r="R178" s="154"/>
      <c r="S178" s="156"/>
      <c r="T178" s="154"/>
      <c r="U178" s="154"/>
      <c r="V178" s="154"/>
      <c r="W178" s="161"/>
      <c r="X178" s="154"/>
    </row>
    <row r="179" spans="2:24">
      <c r="B179" s="729"/>
      <c r="C179" s="726"/>
      <c r="D179" s="165">
        <v>3</v>
      </c>
      <c r="E179" s="154"/>
      <c r="F179" s="155"/>
      <c r="G179" s="154"/>
      <c r="H179" s="154"/>
      <c r="I179" s="166" t="e">
        <f t="shared" si="39"/>
        <v>#DIV/0!</v>
      </c>
      <c r="J179" s="154"/>
      <c r="K179" s="166" t="e">
        <f t="shared" si="40"/>
        <v>#DIV/0!</v>
      </c>
      <c r="L179" s="155"/>
      <c r="M179" s="167" t="e">
        <f t="shared" si="41"/>
        <v>#DIV/0!</v>
      </c>
      <c r="N179" s="155"/>
      <c r="O179" s="154"/>
      <c r="P179" s="156"/>
      <c r="Q179" s="260"/>
      <c r="R179" s="154"/>
      <c r="S179" s="156"/>
      <c r="T179" s="154"/>
      <c r="U179" s="154"/>
      <c r="V179" s="154"/>
      <c r="W179" s="161"/>
      <c r="X179" s="154"/>
    </row>
    <row r="180" spans="2:24">
      <c r="B180" s="729"/>
      <c r="C180" s="726"/>
      <c r="D180" s="165">
        <v>4</v>
      </c>
      <c r="E180" s="154"/>
      <c r="F180" s="155"/>
      <c r="G180" s="154"/>
      <c r="H180" s="154"/>
      <c r="I180" s="166" t="e">
        <f t="shared" si="39"/>
        <v>#DIV/0!</v>
      </c>
      <c r="J180" s="154"/>
      <c r="K180" s="166" t="e">
        <f t="shared" si="40"/>
        <v>#DIV/0!</v>
      </c>
      <c r="L180" s="155"/>
      <c r="M180" s="167" t="e">
        <f t="shared" si="41"/>
        <v>#DIV/0!</v>
      </c>
      <c r="N180" s="155"/>
      <c r="O180" s="154"/>
      <c r="P180" s="156"/>
      <c r="Q180" s="260"/>
      <c r="R180" s="154"/>
      <c r="S180" s="156"/>
      <c r="T180" s="154"/>
      <c r="U180" s="154"/>
      <c r="V180" s="154"/>
      <c r="W180" s="161"/>
      <c r="X180" s="154"/>
    </row>
    <row r="181" spans="2:24">
      <c r="B181" s="729"/>
      <c r="C181" s="726"/>
      <c r="D181" s="165">
        <v>5</v>
      </c>
      <c r="E181" s="154"/>
      <c r="F181" s="155"/>
      <c r="G181" s="154"/>
      <c r="H181" s="154"/>
      <c r="I181" s="166" t="e">
        <f t="shared" si="39"/>
        <v>#DIV/0!</v>
      </c>
      <c r="J181" s="154"/>
      <c r="K181" s="166" t="e">
        <f t="shared" si="40"/>
        <v>#DIV/0!</v>
      </c>
      <c r="L181" s="155"/>
      <c r="M181" s="167" t="e">
        <f t="shared" si="41"/>
        <v>#DIV/0!</v>
      </c>
      <c r="N181" s="155"/>
      <c r="O181" s="154"/>
      <c r="P181" s="156"/>
      <c r="Q181" s="260"/>
      <c r="R181" s="154"/>
      <c r="S181" s="156"/>
      <c r="T181" s="154"/>
      <c r="U181" s="154"/>
      <c r="V181" s="154"/>
      <c r="W181" s="161"/>
      <c r="X181" s="154"/>
    </row>
    <row r="182" spans="2:24">
      <c r="B182" s="729"/>
      <c r="C182" s="726"/>
      <c r="D182" s="165">
        <v>6</v>
      </c>
      <c r="E182" s="154"/>
      <c r="F182" s="155"/>
      <c r="G182" s="154"/>
      <c r="H182" s="154"/>
      <c r="I182" s="166" t="e">
        <f t="shared" si="39"/>
        <v>#DIV/0!</v>
      </c>
      <c r="J182" s="154"/>
      <c r="K182" s="166" t="e">
        <f t="shared" si="40"/>
        <v>#DIV/0!</v>
      </c>
      <c r="L182" s="155"/>
      <c r="M182" s="167" t="e">
        <f t="shared" si="41"/>
        <v>#DIV/0!</v>
      </c>
      <c r="N182" s="155"/>
      <c r="O182" s="154"/>
      <c r="P182" s="156"/>
      <c r="Q182" s="260"/>
      <c r="R182" s="154"/>
      <c r="S182" s="156"/>
      <c r="T182" s="154"/>
      <c r="U182" s="154"/>
      <c r="V182" s="154"/>
      <c r="W182" s="161"/>
      <c r="X182" s="154"/>
    </row>
    <row r="183" spans="2:24">
      <c r="B183" s="729"/>
      <c r="C183" s="726"/>
      <c r="D183" s="165">
        <v>7</v>
      </c>
      <c r="E183" s="154"/>
      <c r="F183" s="155"/>
      <c r="G183" s="154"/>
      <c r="H183" s="154"/>
      <c r="I183" s="166" t="e">
        <f t="shared" si="39"/>
        <v>#DIV/0!</v>
      </c>
      <c r="J183" s="154"/>
      <c r="K183" s="166" t="e">
        <f t="shared" si="40"/>
        <v>#DIV/0!</v>
      </c>
      <c r="L183" s="155"/>
      <c r="M183" s="167" t="e">
        <f t="shared" si="41"/>
        <v>#DIV/0!</v>
      </c>
      <c r="N183" s="155"/>
      <c r="O183" s="154"/>
      <c r="P183" s="156"/>
      <c r="Q183" s="260"/>
      <c r="R183" s="154"/>
      <c r="S183" s="156"/>
      <c r="T183" s="154"/>
      <c r="U183" s="154"/>
      <c r="V183" s="154"/>
      <c r="W183" s="161"/>
      <c r="X183" s="154"/>
    </row>
    <row r="184" spans="2:24">
      <c r="B184" s="729"/>
      <c r="C184" s="726"/>
      <c r="D184" s="165">
        <v>8</v>
      </c>
      <c r="E184" s="154"/>
      <c r="F184" s="155"/>
      <c r="G184" s="154"/>
      <c r="H184" s="154"/>
      <c r="I184" s="166" t="e">
        <f t="shared" si="39"/>
        <v>#DIV/0!</v>
      </c>
      <c r="J184" s="154"/>
      <c r="K184" s="166" t="e">
        <f t="shared" si="40"/>
        <v>#DIV/0!</v>
      </c>
      <c r="L184" s="155"/>
      <c r="M184" s="167" t="e">
        <f t="shared" si="41"/>
        <v>#DIV/0!</v>
      </c>
      <c r="N184" s="155"/>
      <c r="O184" s="154"/>
      <c r="P184" s="156"/>
      <c r="Q184" s="260"/>
      <c r="R184" s="154"/>
      <c r="S184" s="156"/>
      <c r="T184" s="154"/>
      <c r="U184" s="154"/>
      <c r="V184" s="154"/>
      <c r="W184" s="161"/>
      <c r="X184" s="154"/>
    </row>
    <row r="185" spans="2:24">
      <c r="B185" s="729"/>
      <c r="C185" s="726"/>
      <c r="D185" s="165">
        <v>9</v>
      </c>
      <c r="E185" s="154"/>
      <c r="F185" s="155"/>
      <c r="G185" s="154"/>
      <c r="H185" s="154"/>
      <c r="I185" s="166" t="e">
        <f t="shared" si="39"/>
        <v>#DIV/0!</v>
      </c>
      <c r="J185" s="154"/>
      <c r="K185" s="166" t="e">
        <f t="shared" si="40"/>
        <v>#DIV/0!</v>
      </c>
      <c r="L185" s="155"/>
      <c r="M185" s="167" t="e">
        <f t="shared" si="41"/>
        <v>#DIV/0!</v>
      </c>
      <c r="N185" s="155"/>
      <c r="O185" s="154"/>
      <c r="P185" s="156"/>
      <c r="Q185" s="260"/>
      <c r="R185" s="154"/>
      <c r="S185" s="156"/>
      <c r="T185" s="154"/>
      <c r="U185" s="154"/>
      <c r="V185" s="154"/>
      <c r="W185" s="161"/>
      <c r="X185" s="154"/>
    </row>
    <row r="186" spans="2:24">
      <c r="B186" s="730"/>
      <c r="C186" s="727"/>
      <c r="D186" s="165">
        <v>10</v>
      </c>
      <c r="E186" s="154"/>
      <c r="F186" s="155"/>
      <c r="G186" s="154"/>
      <c r="H186" s="154"/>
      <c r="I186" s="166" t="e">
        <f t="shared" si="39"/>
        <v>#DIV/0!</v>
      </c>
      <c r="J186" s="154"/>
      <c r="K186" s="166" t="e">
        <f t="shared" si="40"/>
        <v>#DIV/0!</v>
      </c>
      <c r="L186" s="155"/>
      <c r="M186" s="167" t="e">
        <f t="shared" si="41"/>
        <v>#DIV/0!</v>
      </c>
      <c r="N186" s="155"/>
      <c r="O186" s="154"/>
      <c r="P186" s="156"/>
      <c r="Q186" s="260"/>
      <c r="R186" s="154"/>
      <c r="S186" s="156"/>
      <c r="T186" s="154"/>
      <c r="U186" s="154"/>
      <c r="V186" s="154"/>
      <c r="W186" s="161"/>
      <c r="X186" s="154"/>
    </row>
    <row r="187" spans="2:24">
      <c r="B187" s="728">
        <f t="shared" ref="B187" si="52">B177+1</f>
        <v>45919</v>
      </c>
      <c r="C187" s="725" t="str">
        <f t="shared" ref="C187" si="53">CHOOSE(WEEKDAY(B187,2),"一","二","三","四","五","六","日")</f>
        <v>五</v>
      </c>
      <c r="D187" s="165">
        <v>1</v>
      </c>
      <c r="E187" s="154"/>
      <c r="F187" s="155"/>
      <c r="G187" s="154"/>
      <c r="H187" s="154"/>
      <c r="I187" s="166" t="e">
        <f t="shared" si="39"/>
        <v>#DIV/0!</v>
      </c>
      <c r="J187" s="154"/>
      <c r="K187" s="166" t="e">
        <f t="shared" si="40"/>
        <v>#DIV/0!</v>
      </c>
      <c r="L187" s="155"/>
      <c r="M187" s="167" t="e">
        <f t="shared" si="41"/>
        <v>#DIV/0!</v>
      </c>
      <c r="N187" s="155"/>
      <c r="O187" s="154"/>
      <c r="P187" s="156"/>
      <c r="Q187" s="260"/>
      <c r="R187" s="154"/>
      <c r="S187" s="156"/>
      <c r="T187" s="154"/>
      <c r="U187" s="154"/>
      <c r="V187" s="154"/>
      <c r="W187" s="161"/>
      <c r="X187" s="154"/>
    </row>
    <row r="188" spans="2:24">
      <c r="B188" s="729"/>
      <c r="C188" s="726"/>
      <c r="D188" s="165">
        <v>2</v>
      </c>
      <c r="E188" s="154"/>
      <c r="F188" s="155"/>
      <c r="G188" s="154"/>
      <c r="H188" s="154"/>
      <c r="I188" s="166" t="e">
        <f t="shared" si="39"/>
        <v>#DIV/0!</v>
      </c>
      <c r="J188" s="154"/>
      <c r="K188" s="166" t="e">
        <f t="shared" si="40"/>
        <v>#DIV/0!</v>
      </c>
      <c r="L188" s="155"/>
      <c r="M188" s="167" t="e">
        <f t="shared" si="41"/>
        <v>#DIV/0!</v>
      </c>
      <c r="N188" s="155"/>
      <c r="O188" s="154"/>
      <c r="P188" s="156"/>
      <c r="Q188" s="260"/>
      <c r="R188" s="154"/>
      <c r="S188" s="156"/>
      <c r="T188" s="154"/>
      <c r="U188" s="154"/>
      <c r="V188" s="154"/>
      <c r="W188" s="161"/>
      <c r="X188" s="154"/>
    </row>
    <row r="189" spans="2:24">
      <c r="B189" s="729"/>
      <c r="C189" s="726"/>
      <c r="D189" s="165">
        <v>3</v>
      </c>
      <c r="E189" s="154"/>
      <c r="F189" s="155"/>
      <c r="G189" s="154"/>
      <c r="H189" s="154"/>
      <c r="I189" s="166" t="e">
        <f t="shared" si="39"/>
        <v>#DIV/0!</v>
      </c>
      <c r="J189" s="154"/>
      <c r="K189" s="166" t="e">
        <f t="shared" si="40"/>
        <v>#DIV/0!</v>
      </c>
      <c r="L189" s="155"/>
      <c r="M189" s="167" t="e">
        <f t="shared" si="41"/>
        <v>#DIV/0!</v>
      </c>
      <c r="N189" s="155"/>
      <c r="O189" s="154"/>
      <c r="P189" s="156"/>
      <c r="Q189" s="260"/>
      <c r="R189" s="154"/>
      <c r="S189" s="156"/>
      <c r="T189" s="154"/>
      <c r="U189" s="154"/>
      <c r="V189" s="154"/>
      <c r="W189" s="161"/>
      <c r="X189" s="154"/>
    </row>
    <row r="190" spans="2:24">
      <c r="B190" s="729"/>
      <c r="C190" s="726"/>
      <c r="D190" s="165">
        <v>4</v>
      </c>
      <c r="E190" s="154"/>
      <c r="F190" s="155"/>
      <c r="G190" s="154"/>
      <c r="H190" s="154"/>
      <c r="I190" s="166" t="e">
        <f t="shared" si="39"/>
        <v>#DIV/0!</v>
      </c>
      <c r="J190" s="154"/>
      <c r="K190" s="166" t="e">
        <f t="shared" si="40"/>
        <v>#DIV/0!</v>
      </c>
      <c r="L190" s="155"/>
      <c r="M190" s="167" t="e">
        <f t="shared" si="41"/>
        <v>#DIV/0!</v>
      </c>
      <c r="N190" s="155"/>
      <c r="O190" s="154"/>
      <c r="P190" s="156"/>
      <c r="Q190" s="260"/>
      <c r="R190" s="154"/>
      <c r="S190" s="156"/>
      <c r="T190" s="154"/>
      <c r="U190" s="154"/>
      <c r="V190" s="154"/>
      <c r="W190" s="161"/>
      <c r="X190" s="154"/>
    </row>
    <row r="191" spans="2:24">
      <c r="B191" s="729"/>
      <c r="C191" s="726"/>
      <c r="D191" s="165">
        <v>5</v>
      </c>
      <c r="E191" s="154"/>
      <c r="F191" s="155"/>
      <c r="G191" s="154"/>
      <c r="H191" s="154"/>
      <c r="I191" s="166" t="e">
        <f t="shared" si="39"/>
        <v>#DIV/0!</v>
      </c>
      <c r="J191" s="154"/>
      <c r="K191" s="166" t="e">
        <f t="shared" si="40"/>
        <v>#DIV/0!</v>
      </c>
      <c r="L191" s="155"/>
      <c r="M191" s="167" t="e">
        <f t="shared" si="41"/>
        <v>#DIV/0!</v>
      </c>
      <c r="N191" s="155"/>
      <c r="O191" s="154"/>
      <c r="P191" s="156"/>
      <c r="Q191" s="260"/>
      <c r="R191" s="154"/>
      <c r="S191" s="156"/>
      <c r="T191" s="154"/>
      <c r="U191" s="154"/>
      <c r="V191" s="154"/>
      <c r="W191" s="161"/>
      <c r="X191" s="154"/>
    </row>
    <row r="192" spans="2:24">
      <c r="B192" s="729"/>
      <c r="C192" s="726"/>
      <c r="D192" s="165">
        <v>6</v>
      </c>
      <c r="E192" s="154"/>
      <c r="F192" s="155"/>
      <c r="G192" s="154"/>
      <c r="H192" s="154"/>
      <c r="I192" s="166" t="e">
        <f t="shared" si="39"/>
        <v>#DIV/0!</v>
      </c>
      <c r="J192" s="154"/>
      <c r="K192" s="166" t="e">
        <f t="shared" si="40"/>
        <v>#DIV/0!</v>
      </c>
      <c r="L192" s="155"/>
      <c r="M192" s="167" t="e">
        <f t="shared" si="41"/>
        <v>#DIV/0!</v>
      </c>
      <c r="N192" s="155"/>
      <c r="O192" s="154"/>
      <c r="P192" s="156"/>
      <c r="Q192" s="260"/>
      <c r="R192" s="154"/>
      <c r="S192" s="156"/>
      <c r="T192" s="154"/>
      <c r="U192" s="154"/>
      <c r="V192" s="154"/>
      <c r="W192" s="161"/>
      <c r="X192" s="154"/>
    </row>
    <row r="193" spans="2:24">
      <c r="B193" s="729"/>
      <c r="C193" s="726"/>
      <c r="D193" s="165">
        <v>7</v>
      </c>
      <c r="E193" s="154"/>
      <c r="F193" s="155"/>
      <c r="G193" s="154"/>
      <c r="H193" s="154"/>
      <c r="I193" s="166" t="e">
        <f t="shared" si="39"/>
        <v>#DIV/0!</v>
      </c>
      <c r="J193" s="154"/>
      <c r="K193" s="166" t="e">
        <f t="shared" si="40"/>
        <v>#DIV/0!</v>
      </c>
      <c r="L193" s="155"/>
      <c r="M193" s="167" t="e">
        <f t="shared" si="41"/>
        <v>#DIV/0!</v>
      </c>
      <c r="N193" s="155"/>
      <c r="O193" s="154"/>
      <c r="P193" s="156"/>
      <c r="Q193" s="260"/>
      <c r="R193" s="154"/>
      <c r="S193" s="156"/>
      <c r="T193" s="154"/>
      <c r="U193" s="154"/>
      <c r="V193" s="154"/>
      <c r="W193" s="161"/>
      <c r="X193" s="154"/>
    </row>
    <row r="194" spans="2:24">
      <c r="B194" s="729"/>
      <c r="C194" s="726"/>
      <c r="D194" s="165">
        <v>8</v>
      </c>
      <c r="E194" s="154"/>
      <c r="F194" s="155"/>
      <c r="G194" s="154"/>
      <c r="H194" s="154"/>
      <c r="I194" s="166" t="e">
        <f t="shared" si="39"/>
        <v>#DIV/0!</v>
      </c>
      <c r="J194" s="154"/>
      <c r="K194" s="166" t="e">
        <f t="shared" si="40"/>
        <v>#DIV/0!</v>
      </c>
      <c r="L194" s="155"/>
      <c r="M194" s="167" t="e">
        <f t="shared" si="41"/>
        <v>#DIV/0!</v>
      </c>
      <c r="N194" s="155"/>
      <c r="O194" s="154"/>
      <c r="P194" s="156"/>
      <c r="Q194" s="260"/>
      <c r="R194" s="154"/>
      <c r="S194" s="156"/>
      <c r="T194" s="154"/>
      <c r="U194" s="154"/>
      <c r="V194" s="154"/>
      <c r="W194" s="161"/>
      <c r="X194" s="154"/>
    </row>
    <row r="195" spans="2:24">
      <c r="B195" s="729"/>
      <c r="C195" s="726"/>
      <c r="D195" s="165">
        <v>9</v>
      </c>
      <c r="E195" s="154"/>
      <c r="F195" s="155"/>
      <c r="G195" s="154"/>
      <c r="H195" s="154"/>
      <c r="I195" s="166" t="e">
        <f t="shared" si="39"/>
        <v>#DIV/0!</v>
      </c>
      <c r="J195" s="154"/>
      <c r="K195" s="166" t="e">
        <f t="shared" si="40"/>
        <v>#DIV/0!</v>
      </c>
      <c r="L195" s="155"/>
      <c r="M195" s="167" t="e">
        <f t="shared" si="41"/>
        <v>#DIV/0!</v>
      </c>
      <c r="N195" s="155"/>
      <c r="O195" s="154"/>
      <c r="P195" s="156"/>
      <c r="Q195" s="260"/>
      <c r="R195" s="154"/>
      <c r="S195" s="156"/>
      <c r="T195" s="154"/>
      <c r="U195" s="154"/>
      <c r="V195" s="154"/>
      <c r="W195" s="161"/>
      <c r="X195" s="154"/>
    </row>
    <row r="196" spans="2:24">
      <c r="B196" s="730"/>
      <c r="C196" s="727"/>
      <c r="D196" s="165">
        <v>10</v>
      </c>
      <c r="E196" s="154"/>
      <c r="F196" s="155"/>
      <c r="G196" s="154"/>
      <c r="H196" s="154"/>
      <c r="I196" s="166" t="e">
        <f t="shared" si="39"/>
        <v>#DIV/0!</v>
      </c>
      <c r="J196" s="154"/>
      <c r="K196" s="166" t="e">
        <f t="shared" si="40"/>
        <v>#DIV/0!</v>
      </c>
      <c r="L196" s="155"/>
      <c r="M196" s="167" t="e">
        <f t="shared" si="41"/>
        <v>#DIV/0!</v>
      </c>
      <c r="N196" s="155"/>
      <c r="O196" s="154"/>
      <c r="P196" s="156"/>
      <c r="Q196" s="260"/>
      <c r="R196" s="154"/>
      <c r="S196" s="156"/>
      <c r="T196" s="154"/>
      <c r="U196" s="154"/>
      <c r="V196" s="154"/>
      <c r="W196" s="161"/>
      <c r="X196" s="154"/>
    </row>
    <row r="197" spans="2:24">
      <c r="B197" s="728">
        <f t="shared" ref="B197" si="54">B187+1</f>
        <v>45920</v>
      </c>
      <c r="C197" s="725" t="str">
        <f t="shared" ref="C197" si="55">CHOOSE(WEEKDAY(B197,2),"一","二","三","四","五","六","日")</f>
        <v>六</v>
      </c>
      <c r="D197" s="165">
        <v>1</v>
      </c>
      <c r="E197" s="154"/>
      <c r="F197" s="155"/>
      <c r="G197" s="154"/>
      <c r="H197" s="154"/>
      <c r="I197" s="166" t="e">
        <f t="shared" si="39"/>
        <v>#DIV/0!</v>
      </c>
      <c r="J197" s="154"/>
      <c r="K197" s="166" t="e">
        <f t="shared" si="40"/>
        <v>#DIV/0!</v>
      </c>
      <c r="L197" s="155"/>
      <c r="M197" s="167" t="e">
        <f t="shared" si="41"/>
        <v>#DIV/0!</v>
      </c>
      <c r="N197" s="155"/>
      <c r="O197" s="154"/>
      <c r="P197" s="156"/>
      <c r="Q197" s="260"/>
      <c r="R197" s="154"/>
      <c r="S197" s="156"/>
      <c r="T197" s="154"/>
      <c r="U197" s="154"/>
      <c r="V197" s="154"/>
      <c r="W197" s="161"/>
      <c r="X197" s="154"/>
    </row>
    <row r="198" spans="2:24">
      <c r="B198" s="729"/>
      <c r="C198" s="726"/>
      <c r="D198" s="165">
        <v>2</v>
      </c>
      <c r="E198" s="154"/>
      <c r="F198" s="155"/>
      <c r="G198" s="154"/>
      <c r="H198" s="154"/>
      <c r="I198" s="166" t="e">
        <f t="shared" si="39"/>
        <v>#DIV/0!</v>
      </c>
      <c r="J198" s="154"/>
      <c r="K198" s="166" t="e">
        <f t="shared" si="40"/>
        <v>#DIV/0!</v>
      </c>
      <c r="L198" s="155"/>
      <c r="M198" s="167" t="e">
        <f t="shared" si="41"/>
        <v>#DIV/0!</v>
      </c>
      <c r="N198" s="155"/>
      <c r="O198" s="154"/>
      <c r="P198" s="156"/>
      <c r="Q198" s="260"/>
      <c r="R198" s="154"/>
      <c r="S198" s="156"/>
      <c r="T198" s="154"/>
      <c r="U198" s="154"/>
      <c r="V198" s="154"/>
      <c r="W198" s="161"/>
      <c r="X198" s="154"/>
    </row>
    <row r="199" spans="2:24">
      <c r="B199" s="729"/>
      <c r="C199" s="726"/>
      <c r="D199" s="165">
        <v>3</v>
      </c>
      <c r="E199" s="154"/>
      <c r="F199" s="155"/>
      <c r="G199" s="154"/>
      <c r="H199" s="154"/>
      <c r="I199" s="166" t="e">
        <f t="shared" si="39"/>
        <v>#DIV/0!</v>
      </c>
      <c r="J199" s="154"/>
      <c r="K199" s="166" t="e">
        <f t="shared" si="40"/>
        <v>#DIV/0!</v>
      </c>
      <c r="L199" s="155"/>
      <c r="M199" s="167" t="e">
        <f t="shared" si="41"/>
        <v>#DIV/0!</v>
      </c>
      <c r="N199" s="155"/>
      <c r="O199" s="154"/>
      <c r="P199" s="156"/>
      <c r="Q199" s="260"/>
      <c r="R199" s="154"/>
      <c r="S199" s="156"/>
      <c r="T199" s="154"/>
      <c r="U199" s="154"/>
      <c r="V199" s="154"/>
      <c r="W199" s="161"/>
      <c r="X199" s="154"/>
    </row>
    <row r="200" spans="2:24">
      <c r="B200" s="729"/>
      <c r="C200" s="726"/>
      <c r="D200" s="165">
        <v>4</v>
      </c>
      <c r="E200" s="154"/>
      <c r="F200" s="155"/>
      <c r="G200" s="154"/>
      <c r="H200" s="154"/>
      <c r="I200" s="166" t="e">
        <f t="shared" ref="I200:I263" si="56">H200/G200</f>
        <v>#DIV/0!</v>
      </c>
      <c r="J200" s="154"/>
      <c r="K200" s="166" t="e">
        <f t="shared" ref="K200:K263" si="57">J200/G200</f>
        <v>#DIV/0!</v>
      </c>
      <c r="L200" s="155"/>
      <c r="M200" s="167" t="e">
        <f t="shared" ref="M200:M263" si="58">(H200+J200)/G200</f>
        <v>#DIV/0!</v>
      </c>
      <c r="N200" s="155"/>
      <c r="O200" s="154"/>
      <c r="P200" s="156"/>
      <c r="Q200" s="260"/>
      <c r="R200" s="154"/>
      <c r="S200" s="156"/>
      <c r="T200" s="154"/>
      <c r="U200" s="154"/>
      <c r="V200" s="154"/>
      <c r="W200" s="161"/>
      <c r="X200" s="154"/>
    </row>
    <row r="201" spans="2:24">
      <c r="B201" s="729"/>
      <c r="C201" s="726"/>
      <c r="D201" s="165">
        <v>5</v>
      </c>
      <c r="E201" s="154"/>
      <c r="F201" s="155"/>
      <c r="G201" s="154"/>
      <c r="H201" s="154"/>
      <c r="I201" s="166" t="e">
        <f t="shared" si="56"/>
        <v>#DIV/0!</v>
      </c>
      <c r="J201" s="154"/>
      <c r="K201" s="166" t="e">
        <f t="shared" si="57"/>
        <v>#DIV/0!</v>
      </c>
      <c r="L201" s="155"/>
      <c r="M201" s="167" t="e">
        <f t="shared" si="58"/>
        <v>#DIV/0!</v>
      </c>
      <c r="N201" s="155"/>
      <c r="O201" s="154"/>
      <c r="P201" s="156"/>
      <c r="Q201" s="260"/>
      <c r="R201" s="154"/>
      <c r="S201" s="156"/>
      <c r="T201" s="154"/>
      <c r="U201" s="154"/>
      <c r="V201" s="154"/>
      <c r="W201" s="161"/>
      <c r="X201" s="154"/>
    </row>
    <row r="202" spans="2:24">
      <c r="B202" s="729"/>
      <c r="C202" s="726"/>
      <c r="D202" s="165">
        <v>6</v>
      </c>
      <c r="E202" s="154"/>
      <c r="F202" s="155"/>
      <c r="G202" s="154"/>
      <c r="H202" s="154"/>
      <c r="I202" s="166" t="e">
        <f t="shared" si="56"/>
        <v>#DIV/0!</v>
      </c>
      <c r="J202" s="154"/>
      <c r="K202" s="166" t="e">
        <f t="shared" si="57"/>
        <v>#DIV/0!</v>
      </c>
      <c r="L202" s="155"/>
      <c r="M202" s="167" t="e">
        <f t="shared" si="58"/>
        <v>#DIV/0!</v>
      </c>
      <c r="N202" s="155"/>
      <c r="O202" s="154"/>
      <c r="P202" s="156"/>
      <c r="Q202" s="260"/>
      <c r="R202" s="154"/>
      <c r="S202" s="156"/>
      <c r="T202" s="154"/>
      <c r="U202" s="154"/>
      <c r="V202" s="154"/>
      <c r="W202" s="161"/>
      <c r="X202" s="154"/>
    </row>
    <row r="203" spans="2:24">
      <c r="B203" s="729"/>
      <c r="C203" s="726"/>
      <c r="D203" s="165">
        <v>7</v>
      </c>
      <c r="E203" s="154"/>
      <c r="F203" s="155"/>
      <c r="G203" s="154"/>
      <c r="H203" s="154"/>
      <c r="I203" s="166" t="e">
        <f t="shared" si="56"/>
        <v>#DIV/0!</v>
      </c>
      <c r="J203" s="154"/>
      <c r="K203" s="166" t="e">
        <f t="shared" si="57"/>
        <v>#DIV/0!</v>
      </c>
      <c r="L203" s="155"/>
      <c r="M203" s="167" t="e">
        <f t="shared" si="58"/>
        <v>#DIV/0!</v>
      </c>
      <c r="N203" s="155"/>
      <c r="O203" s="154"/>
      <c r="P203" s="156"/>
      <c r="Q203" s="260"/>
      <c r="R203" s="154"/>
      <c r="S203" s="156"/>
      <c r="T203" s="154"/>
      <c r="U203" s="154"/>
      <c r="V203" s="154"/>
      <c r="W203" s="161"/>
      <c r="X203" s="154"/>
    </row>
    <row r="204" spans="2:24">
      <c r="B204" s="729"/>
      <c r="C204" s="726"/>
      <c r="D204" s="165">
        <v>8</v>
      </c>
      <c r="E204" s="154"/>
      <c r="F204" s="155"/>
      <c r="G204" s="154"/>
      <c r="H204" s="154"/>
      <c r="I204" s="166" t="e">
        <f t="shared" si="56"/>
        <v>#DIV/0!</v>
      </c>
      <c r="J204" s="154"/>
      <c r="K204" s="166" t="e">
        <f t="shared" si="57"/>
        <v>#DIV/0!</v>
      </c>
      <c r="L204" s="155"/>
      <c r="M204" s="167" t="e">
        <f t="shared" si="58"/>
        <v>#DIV/0!</v>
      </c>
      <c r="N204" s="155"/>
      <c r="O204" s="154"/>
      <c r="P204" s="156"/>
      <c r="Q204" s="260"/>
      <c r="R204" s="154"/>
      <c r="S204" s="156"/>
      <c r="T204" s="154"/>
      <c r="U204" s="154"/>
      <c r="V204" s="154"/>
      <c r="W204" s="161"/>
      <c r="X204" s="154"/>
    </row>
    <row r="205" spans="2:24">
      <c r="B205" s="729"/>
      <c r="C205" s="726"/>
      <c r="D205" s="165">
        <v>9</v>
      </c>
      <c r="E205" s="154"/>
      <c r="F205" s="155"/>
      <c r="G205" s="154"/>
      <c r="H205" s="154"/>
      <c r="I205" s="166" t="e">
        <f t="shared" si="56"/>
        <v>#DIV/0!</v>
      </c>
      <c r="J205" s="154"/>
      <c r="K205" s="166" t="e">
        <f t="shared" si="57"/>
        <v>#DIV/0!</v>
      </c>
      <c r="L205" s="155"/>
      <c r="M205" s="167" t="e">
        <f t="shared" si="58"/>
        <v>#DIV/0!</v>
      </c>
      <c r="N205" s="155"/>
      <c r="O205" s="154"/>
      <c r="P205" s="156"/>
      <c r="Q205" s="260"/>
      <c r="R205" s="154"/>
      <c r="S205" s="156"/>
      <c r="T205" s="154"/>
      <c r="U205" s="154"/>
      <c r="V205" s="154"/>
      <c r="W205" s="161"/>
      <c r="X205" s="154"/>
    </row>
    <row r="206" spans="2:24">
      <c r="B206" s="730"/>
      <c r="C206" s="727"/>
      <c r="D206" s="165">
        <v>10</v>
      </c>
      <c r="E206" s="154"/>
      <c r="F206" s="155"/>
      <c r="G206" s="154"/>
      <c r="H206" s="154"/>
      <c r="I206" s="166" t="e">
        <f t="shared" si="56"/>
        <v>#DIV/0!</v>
      </c>
      <c r="J206" s="154"/>
      <c r="K206" s="166" t="e">
        <f t="shared" si="57"/>
        <v>#DIV/0!</v>
      </c>
      <c r="L206" s="155"/>
      <c r="M206" s="167" t="e">
        <f t="shared" si="58"/>
        <v>#DIV/0!</v>
      </c>
      <c r="N206" s="155"/>
      <c r="O206" s="154"/>
      <c r="P206" s="156"/>
      <c r="Q206" s="260"/>
      <c r="R206" s="154"/>
      <c r="S206" s="156"/>
      <c r="T206" s="154"/>
      <c r="U206" s="154"/>
      <c r="V206" s="154"/>
      <c r="W206" s="161"/>
      <c r="X206" s="154"/>
    </row>
    <row r="207" spans="2:24">
      <c r="B207" s="728">
        <f t="shared" ref="B207" si="59">B197+1</f>
        <v>45921</v>
      </c>
      <c r="C207" s="725" t="str">
        <f t="shared" ref="C207" si="60">CHOOSE(WEEKDAY(B207,2),"一","二","三","四","五","六","日")</f>
        <v>日</v>
      </c>
      <c r="D207" s="165">
        <v>1</v>
      </c>
      <c r="E207" s="154"/>
      <c r="F207" s="155"/>
      <c r="G207" s="154"/>
      <c r="H207" s="154"/>
      <c r="I207" s="166" t="e">
        <f t="shared" si="56"/>
        <v>#DIV/0!</v>
      </c>
      <c r="J207" s="154"/>
      <c r="K207" s="166" t="e">
        <f t="shared" si="57"/>
        <v>#DIV/0!</v>
      </c>
      <c r="L207" s="155"/>
      <c r="M207" s="167" t="e">
        <f t="shared" si="58"/>
        <v>#DIV/0!</v>
      </c>
      <c r="N207" s="155"/>
      <c r="O207" s="154"/>
      <c r="P207" s="156"/>
      <c r="Q207" s="260"/>
      <c r="R207" s="154"/>
      <c r="S207" s="156"/>
      <c r="T207" s="154"/>
      <c r="U207" s="154"/>
      <c r="V207" s="154"/>
      <c r="W207" s="161"/>
      <c r="X207" s="154"/>
    </row>
    <row r="208" spans="2:24">
      <c r="B208" s="729"/>
      <c r="C208" s="726"/>
      <c r="D208" s="165">
        <v>2</v>
      </c>
      <c r="E208" s="154"/>
      <c r="F208" s="155"/>
      <c r="G208" s="154"/>
      <c r="H208" s="154"/>
      <c r="I208" s="166" t="e">
        <f t="shared" si="56"/>
        <v>#DIV/0!</v>
      </c>
      <c r="J208" s="154"/>
      <c r="K208" s="166" t="e">
        <f t="shared" si="57"/>
        <v>#DIV/0!</v>
      </c>
      <c r="L208" s="155"/>
      <c r="M208" s="167" t="e">
        <f t="shared" si="58"/>
        <v>#DIV/0!</v>
      </c>
      <c r="N208" s="155"/>
      <c r="O208" s="154"/>
      <c r="P208" s="156"/>
      <c r="Q208" s="260"/>
      <c r="R208" s="154"/>
      <c r="S208" s="156"/>
      <c r="T208" s="154"/>
      <c r="U208" s="154"/>
      <c r="V208" s="154"/>
      <c r="W208" s="161"/>
      <c r="X208" s="154"/>
    </row>
    <row r="209" spans="2:24">
      <c r="B209" s="729"/>
      <c r="C209" s="726"/>
      <c r="D209" s="165">
        <v>3</v>
      </c>
      <c r="E209" s="154"/>
      <c r="F209" s="155"/>
      <c r="G209" s="154"/>
      <c r="H209" s="154"/>
      <c r="I209" s="166" t="e">
        <f t="shared" si="56"/>
        <v>#DIV/0!</v>
      </c>
      <c r="J209" s="154"/>
      <c r="K209" s="166" t="e">
        <f t="shared" si="57"/>
        <v>#DIV/0!</v>
      </c>
      <c r="L209" s="155"/>
      <c r="M209" s="167" t="e">
        <f t="shared" si="58"/>
        <v>#DIV/0!</v>
      </c>
      <c r="N209" s="155"/>
      <c r="O209" s="154"/>
      <c r="P209" s="156"/>
      <c r="Q209" s="260"/>
      <c r="R209" s="154"/>
      <c r="S209" s="156"/>
      <c r="T209" s="154"/>
      <c r="U209" s="154"/>
      <c r="V209" s="154"/>
      <c r="W209" s="161"/>
      <c r="X209" s="154"/>
    </row>
    <row r="210" spans="2:24">
      <c r="B210" s="729"/>
      <c r="C210" s="726"/>
      <c r="D210" s="165">
        <v>4</v>
      </c>
      <c r="E210" s="154"/>
      <c r="F210" s="155"/>
      <c r="G210" s="154"/>
      <c r="H210" s="154"/>
      <c r="I210" s="166" t="e">
        <f t="shared" si="56"/>
        <v>#DIV/0!</v>
      </c>
      <c r="J210" s="154"/>
      <c r="K210" s="166" t="e">
        <f t="shared" si="57"/>
        <v>#DIV/0!</v>
      </c>
      <c r="L210" s="155"/>
      <c r="M210" s="167" t="e">
        <f t="shared" si="58"/>
        <v>#DIV/0!</v>
      </c>
      <c r="N210" s="155"/>
      <c r="O210" s="154"/>
      <c r="P210" s="156"/>
      <c r="Q210" s="260"/>
      <c r="R210" s="154"/>
      <c r="S210" s="156"/>
      <c r="T210" s="154"/>
      <c r="U210" s="154"/>
      <c r="V210" s="154"/>
      <c r="W210" s="161"/>
      <c r="X210" s="154"/>
    </row>
    <row r="211" spans="2:24">
      <c r="B211" s="729"/>
      <c r="C211" s="726"/>
      <c r="D211" s="165">
        <v>5</v>
      </c>
      <c r="E211" s="154"/>
      <c r="F211" s="155"/>
      <c r="G211" s="154"/>
      <c r="H211" s="154"/>
      <c r="I211" s="166" t="e">
        <f t="shared" si="56"/>
        <v>#DIV/0!</v>
      </c>
      <c r="J211" s="154"/>
      <c r="K211" s="166" t="e">
        <f t="shared" si="57"/>
        <v>#DIV/0!</v>
      </c>
      <c r="L211" s="155"/>
      <c r="M211" s="167" t="e">
        <f t="shared" si="58"/>
        <v>#DIV/0!</v>
      </c>
      <c r="N211" s="155"/>
      <c r="O211" s="154"/>
      <c r="P211" s="156"/>
      <c r="Q211" s="260"/>
      <c r="R211" s="154"/>
      <c r="S211" s="156"/>
      <c r="T211" s="154"/>
      <c r="U211" s="154"/>
      <c r="V211" s="154"/>
      <c r="W211" s="161"/>
      <c r="X211" s="154"/>
    </row>
    <row r="212" spans="2:24">
      <c r="B212" s="729"/>
      <c r="C212" s="726"/>
      <c r="D212" s="165">
        <v>6</v>
      </c>
      <c r="E212" s="154"/>
      <c r="F212" s="155"/>
      <c r="G212" s="154"/>
      <c r="H212" s="154"/>
      <c r="I212" s="166" t="e">
        <f t="shared" si="56"/>
        <v>#DIV/0!</v>
      </c>
      <c r="J212" s="154"/>
      <c r="K212" s="166" t="e">
        <f t="shared" si="57"/>
        <v>#DIV/0!</v>
      </c>
      <c r="L212" s="155"/>
      <c r="M212" s="167" t="e">
        <f t="shared" si="58"/>
        <v>#DIV/0!</v>
      </c>
      <c r="N212" s="155"/>
      <c r="O212" s="154"/>
      <c r="P212" s="156"/>
      <c r="Q212" s="260"/>
      <c r="R212" s="154"/>
      <c r="S212" s="156"/>
      <c r="T212" s="154"/>
      <c r="U212" s="154"/>
      <c r="V212" s="154"/>
      <c r="W212" s="161"/>
      <c r="X212" s="154"/>
    </row>
    <row r="213" spans="2:24">
      <c r="B213" s="729"/>
      <c r="C213" s="726"/>
      <c r="D213" s="165">
        <v>7</v>
      </c>
      <c r="E213" s="154"/>
      <c r="F213" s="155"/>
      <c r="G213" s="154"/>
      <c r="H213" s="154"/>
      <c r="I213" s="166" t="e">
        <f t="shared" si="56"/>
        <v>#DIV/0!</v>
      </c>
      <c r="J213" s="154"/>
      <c r="K213" s="166" t="e">
        <f t="shared" si="57"/>
        <v>#DIV/0!</v>
      </c>
      <c r="L213" s="155"/>
      <c r="M213" s="167" t="e">
        <f t="shared" si="58"/>
        <v>#DIV/0!</v>
      </c>
      <c r="N213" s="155"/>
      <c r="O213" s="154"/>
      <c r="P213" s="156"/>
      <c r="Q213" s="260"/>
      <c r="R213" s="154"/>
      <c r="S213" s="156"/>
      <c r="T213" s="154"/>
      <c r="U213" s="154"/>
      <c r="V213" s="154"/>
      <c r="W213" s="161"/>
      <c r="X213" s="154"/>
    </row>
    <row r="214" spans="2:24">
      <c r="B214" s="729"/>
      <c r="C214" s="726"/>
      <c r="D214" s="165">
        <v>8</v>
      </c>
      <c r="E214" s="154"/>
      <c r="F214" s="155"/>
      <c r="G214" s="154"/>
      <c r="H214" s="154"/>
      <c r="I214" s="166" t="e">
        <f t="shared" si="56"/>
        <v>#DIV/0!</v>
      </c>
      <c r="J214" s="154"/>
      <c r="K214" s="166" t="e">
        <f t="shared" si="57"/>
        <v>#DIV/0!</v>
      </c>
      <c r="L214" s="155"/>
      <c r="M214" s="167" t="e">
        <f t="shared" si="58"/>
        <v>#DIV/0!</v>
      </c>
      <c r="N214" s="155"/>
      <c r="O214" s="154"/>
      <c r="P214" s="156"/>
      <c r="Q214" s="260"/>
      <c r="R214" s="154"/>
      <c r="S214" s="156"/>
      <c r="T214" s="154"/>
      <c r="U214" s="154"/>
      <c r="V214" s="154"/>
      <c r="W214" s="161"/>
      <c r="X214" s="154"/>
    </row>
    <row r="215" spans="2:24">
      <c r="B215" s="729"/>
      <c r="C215" s="726"/>
      <c r="D215" s="165">
        <v>9</v>
      </c>
      <c r="E215" s="154"/>
      <c r="F215" s="155"/>
      <c r="G215" s="154"/>
      <c r="H215" s="154"/>
      <c r="I215" s="166" t="e">
        <f t="shared" si="56"/>
        <v>#DIV/0!</v>
      </c>
      <c r="J215" s="154"/>
      <c r="K215" s="166" t="e">
        <f t="shared" si="57"/>
        <v>#DIV/0!</v>
      </c>
      <c r="L215" s="155"/>
      <c r="M215" s="167" t="e">
        <f t="shared" si="58"/>
        <v>#DIV/0!</v>
      </c>
      <c r="N215" s="155"/>
      <c r="O215" s="154"/>
      <c r="P215" s="156"/>
      <c r="Q215" s="260"/>
      <c r="R215" s="154"/>
      <c r="S215" s="156"/>
      <c r="T215" s="154"/>
      <c r="U215" s="154"/>
      <c r="V215" s="154"/>
      <c r="W215" s="161"/>
      <c r="X215" s="154"/>
    </row>
    <row r="216" spans="2:24">
      <c r="B216" s="730"/>
      <c r="C216" s="727"/>
      <c r="D216" s="165">
        <v>10</v>
      </c>
      <c r="E216" s="154"/>
      <c r="F216" s="155"/>
      <c r="G216" s="154"/>
      <c r="H216" s="154"/>
      <c r="I216" s="166" t="e">
        <f t="shared" si="56"/>
        <v>#DIV/0!</v>
      </c>
      <c r="J216" s="154"/>
      <c r="K216" s="166" t="e">
        <f t="shared" si="57"/>
        <v>#DIV/0!</v>
      </c>
      <c r="L216" s="155"/>
      <c r="M216" s="167" t="e">
        <f t="shared" si="58"/>
        <v>#DIV/0!</v>
      </c>
      <c r="N216" s="155"/>
      <c r="O216" s="154"/>
      <c r="P216" s="156"/>
      <c r="Q216" s="260"/>
      <c r="R216" s="154"/>
      <c r="S216" s="156"/>
      <c r="T216" s="154"/>
      <c r="U216" s="154"/>
      <c r="V216" s="154"/>
      <c r="W216" s="161"/>
      <c r="X216" s="154"/>
    </row>
    <row r="217" spans="2:24">
      <c r="B217" s="728">
        <f t="shared" ref="B217" si="61">B207+1</f>
        <v>45922</v>
      </c>
      <c r="C217" s="725" t="str">
        <f t="shared" ref="C217" si="62">CHOOSE(WEEKDAY(B217,2),"一","二","三","四","五","六","日")</f>
        <v>一</v>
      </c>
      <c r="D217" s="165">
        <v>1</v>
      </c>
      <c r="E217" s="154"/>
      <c r="F217" s="155"/>
      <c r="G217" s="154"/>
      <c r="H217" s="154"/>
      <c r="I217" s="166" t="e">
        <f t="shared" si="56"/>
        <v>#DIV/0!</v>
      </c>
      <c r="J217" s="154"/>
      <c r="K217" s="166" t="e">
        <f t="shared" si="57"/>
        <v>#DIV/0!</v>
      </c>
      <c r="L217" s="155"/>
      <c r="M217" s="167" t="e">
        <f t="shared" si="58"/>
        <v>#DIV/0!</v>
      </c>
      <c r="N217" s="155"/>
      <c r="O217" s="154"/>
      <c r="P217" s="156"/>
      <c r="Q217" s="260"/>
      <c r="R217" s="154"/>
      <c r="S217" s="156"/>
      <c r="T217" s="154"/>
      <c r="U217" s="154"/>
      <c r="V217" s="154"/>
      <c r="W217" s="161"/>
      <c r="X217" s="154"/>
    </row>
    <row r="218" spans="2:24">
      <c r="B218" s="729"/>
      <c r="C218" s="726"/>
      <c r="D218" s="165">
        <v>2</v>
      </c>
      <c r="E218" s="154"/>
      <c r="F218" s="155"/>
      <c r="G218" s="154"/>
      <c r="H218" s="154"/>
      <c r="I218" s="166" t="e">
        <f t="shared" si="56"/>
        <v>#DIV/0!</v>
      </c>
      <c r="J218" s="154"/>
      <c r="K218" s="166" t="e">
        <f t="shared" si="57"/>
        <v>#DIV/0!</v>
      </c>
      <c r="L218" s="155"/>
      <c r="M218" s="167" t="e">
        <f t="shared" si="58"/>
        <v>#DIV/0!</v>
      </c>
      <c r="N218" s="155"/>
      <c r="O218" s="154"/>
      <c r="P218" s="156"/>
      <c r="Q218" s="260"/>
      <c r="R218" s="154"/>
      <c r="S218" s="156"/>
      <c r="T218" s="154"/>
      <c r="U218" s="154"/>
      <c r="V218" s="154"/>
      <c r="W218" s="161"/>
      <c r="X218" s="154"/>
    </row>
    <row r="219" spans="2:24">
      <c r="B219" s="729"/>
      <c r="C219" s="726"/>
      <c r="D219" s="165">
        <v>3</v>
      </c>
      <c r="E219" s="154"/>
      <c r="F219" s="155"/>
      <c r="G219" s="154"/>
      <c r="H219" s="154"/>
      <c r="I219" s="166" t="e">
        <f t="shared" si="56"/>
        <v>#DIV/0!</v>
      </c>
      <c r="J219" s="154"/>
      <c r="K219" s="166" t="e">
        <f t="shared" si="57"/>
        <v>#DIV/0!</v>
      </c>
      <c r="L219" s="155"/>
      <c r="M219" s="167" t="e">
        <f t="shared" si="58"/>
        <v>#DIV/0!</v>
      </c>
      <c r="N219" s="155"/>
      <c r="O219" s="154"/>
      <c r="P219" s="156"/>
      <c r="Q219" s="260"/>
      <c r="R219" s="154"/>
      <c r="S219" s="156"/>
      <c r="T219" s="154"/>
      <c r="U219" s="154"/>
      <c r="V219" s="154"/>
      <c r="W219" s="161"/>
      <c r="X219" s="154"/>
    </row>
    <row r="220" spans="2:24">
      <c r="B220" s="729"/>
      <c r="C220" s="726"/>
      <c r="D220" s="165">
        <v>4</v>
      </c>
      <c r="E220" s="154"/>
      <c r="F220" s="155"/>
      <c r="G220" s="154"/>
      <c r="H220" s="154"/>
      <c r="I220" s="166" t="e">
        <f t="shared" si="56"/>
        <v>#DIV/0!</v>
      </c>
      <c r="J220" s="154"/>
      <c r="K220" s="166" t="e">
        <f t="shared" si="57"/>
        <v>#DIV/0!</v>
      </c>
      <c r="L220" s="155"/>
      <c r="M220" s="167" t="e">
        <f t="shared" si="58"/>
        <v>#DIV/0!</v>
      </c>
      <c r="N220" s="155"/>
      <c r="O220" s="154"/>
      <c r="P220" s="156"/>
      <c r="Q220" s="260"/>
      <c r="R220" s="154"/>
      <c r="S220" s="156"/>
      <c r="T220" s="154"/>
      <c r="U220" s="154"/>
      <c r="V220" s="154"/>
      <c r="W220" s="161"/>
      <c r="X220" s="154"/>
    </row>
    <row r="221" spans="2:24">
      <c r="B221" s="729"/>
      <c r="C221" s="726"/>
      <c r="D221" s="165">
        <v>5</v>
      </c>
      <c r="E221" s="154"/>
      <c r="F221" s="155"/>
      <c r="G221" s="154"/>
      <c r="H221" s="154"/>
      <c r="I221" s="166" t="e">
        <f t="shared" si="56"/>
        <v>#DIV/0!</v>
      </c>
      <c r="J221" s="154"/>
      <c r="K221" s="166" t="e">
        <f t="shared" si="57"/>
        <v>#DIV/0!</v>
      </c>
      <c r="L221" s="155"/>
      <c r="M221" s="167" t="e">
        <f t="shared" si="58"/>
        <v>#DIV/0!</v>
      </c>
      <c r="N221" s="155"/>
      <c r="O221" s="154"/>
      <c r="P221" s="156"/>
      <c r="Q221" s="260"/>
      <c r="R221" s="154"/>
      <c r="S221" s="156"/>
      <c r="T221" s="154"/>
      <c r="U221" s="154"/>
      <c r="V221" s="154"/>
      <c r="W221" s="161"/>
      <c r="X221" s="154"/>
    </row>
    <row r="222" spans="2:24">
      <c r="B222" s="729"/>
      <c r="C222" s="726"/>
      <c r="D222" s="165">
        <v>6</v>
      </c>
      <c r="E222" s="154"/>
      <c r="F222" s="155"/>
      <c r="G222" s="154"/>
      <c r="H222" s="154"/>
      <c r="I222" s="166" t="e">
        <f t="shared" si="56"/>
        <v>#DIV/0!</v>
      </c>
      <c r="J222" s="154"/>
      <c r="K222" s="166" t="e">
        <f t="shared" si="57"/>
        <v>#DIV/0!</v>
      </c>
      <c r="L222" s="155"/>
      <c r="M222" s="167" t="e">
        <f t="shared" si="58"/>
        <v>#DIV/0!</v>
      </c>
      <c r="N222" s="155"/>
      <c r="O222" s="154"/>
      <c r="P222" s="156"/>
      <c r="Q222" s="260"/>
      <c r="R222" s="154"/>
      <c r="S222" s="156"/>
      <c r="T222" s="154"/>
      <c r="U222" s="154"/>
      <c r="V222" s="154"/>
      <c r="W222" s="161"/>
      <c r="X222" s="154"/>
    </row>
    <row r="223" spans="2:24">
      <c r="B223" s="729"/>
      <c r="C223" s="726"/>
      <c r="D223" s="165">
        <v>7</v>
      </c>
      <c r="E223" s="154"/>
      <c r="F223" s="155"/>
      <c r="G223" s="154"/>
      <c r="H223" s="154"/>
      <c r="I223" s="166" t="e">
        <f t="shared" si="56"/>
        <v>#DIV/0!</v>
      </c>
      <c r="J223" s="154"/>
      <c r="K223" s="166" t="e">
        <f t="shared" si="57"/>
        <v>#DIV/0!</v>
      </c>
      <c r="L223" s="155"/>
      <c r="M223" s="167" t="e">
        <f t="shared" si="58"/>
        <v>#DIV/0!</v>
      </c>
      <c r="N223" s="155"/>
      <c r="O223" s="154"/>
      <c r="P223" s="156"/>
      <c r="Q223" s="260"/>
      <c r="R223" s="154"/>
      <c r="S223" s="156"/>
      <c r="T223" s="154"/>
      <c r="U223" s="154"/>
      <c r="V223" s="154"/>
      <c r="W223" s="161"/>
      <c r="X223" s="154"/>
    </row>
    <row r="224" spans="2:24">
      <c r="B224" s="729"/>
      <c r="C224" s="726"/>
      <c r="D224" s="165">
        <v>8</v>
      </c>
      <c r="E224" s="154"/>
      <c r="F224" s="155"/>
      <c r="G224" s="154"/>
      <c r="H224" s="154"/>
      <c r="I224" s="166" t="e">
        <f t="shared" si="56"/>
        <v>#DIV/0!</v>
      </c>
      <c r="J224" s="154"/>
      <c r="K224" s="166" t="e">
        <f t="shared" si="57"/>
        <v>#DIV/0!</v>
      </c>
      <c r="L224" s="155"/>
      <c r="M224" s="167" t="e">
        <f t="shared" si="58"/>
        <v>#DIV/0!</v>
      </c>
      <c r="N224" s="155"/>
      <c r="O224" s="154"/>
      <c r="P224" s="156"/>
      <c r="Q224" s="260"/>
      <c r="R224" s="154"/>
      <c r="S224" s="156"/>
      <c r="T224" s="154"/>
      <c r="U224" s="154"/>
      <c r="V224" s="154"/>
      <c r="W224" s="161"/>
      <c r="X224" s="154"/>
    </row>
    <row r="225" spans="2:24">
      <c r="B225" s="729"/>
      <c r="C225" s="726"/>
      <c r="D225" s="165">
        <v>9</v>
      </c>
      <c r="E225" s="154"/>
      <c r="F225" s="155"/>
      <c r="G225" s="154"/>
      <c r="H225" s="154"/>
      <c r="I225" s="166" t="e">
        <f t="shared" si="56"/>
        <v>#DIV/0!</v>
      </c>
      <c r="J225" s="154"/>
      <c r="K225" s="166" t="e">
        <f t="shared" si="57"/>
        <v>#DIV/0!</v>
      </c>
      <c r="L225" s="155"/>
      <c r="M225" s="167" t="e">
        <f t="shared" si="58"/>
        <v>#DIV/0!</v>
      </c>
      <c r="N225" s="155"/>
      <c r="O225" s="154"/>
      <c r="P225" s="156"/>
      <c r="Q225" s="260"/>
      <c r="R225" s="154"/>
      <c r="S225" s="156"/>
      <c r="T225" s="154"/>
      <c r="U225" s="154"/>
      <c r="V225" s="154"/>
      <c r="W225" s="161"/>
      <c r="X225" s="154"/>
    </row>
    <row r="226" spans="2:24">
      <c r="B226" s="730"/>
      <c r="C226" s="727"/>
      <c r="D226" s="165">
        <v>10</v>
      </c>
      <c r="E226" s="154"/>
      <c r="F226" s="155"/>
      <c r="G226" s="154"/>
      <c r="H226" s="154"/>
      <c r="I226" s="166" t="e">
        <f t="shared" si="56"/>
        <v>#DIV/0!</v>
      </c>
      <c r="J226" s="154"/>
      <c r="K226" s="166" t="e">
        <f t="shared" si="57"/>
        <v>#DIV/0!</v>
      </c>
      <c r="L226" s="155"/>
      <c r="M226" s="167" t="e">
        <f t="shared" si="58"/>
        <v>#DIV/0!</v>
      </c>
      <c r="N226" s="155"/>
      <c r="O226" s="154"/>
      <c r="P226" s="156"/>
      <c r="Q226" s="260"/>
      <c r="R226" s="154"/>
      <c r="S226" s="156"/>
      <c r="T226" s="154"/>
      <c r="U226" s="154"/>
      <c r="V226" s="154"/>
      <c r="W226" s="161"/>
      <c r="X226" s="154"/>
    </row>
    <row r="227" spans="2:24">
      <c r="B227" s="728">
        <f t="shared" ref="B227" si="63">B217+1</f>
        <v>45923</v>
      </c>
      <c r="C227" s="725" t="str">
        <f t="shared" ref="C227" si="64">CHOOSE(WEEKDAY(B227,2),"一","二","三","四","五","六","日")</f>
        <v>二</v>
      </c>
      <c r="D227" s="165">
        <v>1</v>
      </c>
      <c r="E227" s="154"/>
      <c r="F227" s="155"/>
      <c r="G227" s="154"/>
      <c r="H227" s="154"/>
      <c r="I227" s="166" t="e">
        <f t="shared" si="56"/>
        <v>#DIV/0!</v>
      </c>
      <c r="J227" s="154"/>
      <c r="K227" s="166" t="e">
        <f t="shared" si="57"/>
        <v>#DIV/0!</v>
      </c>
      <c r="L227" s="155"/>
      <c r="M227" s="167" t="e">
        <f t="shared" si="58"/>
        <v>#DIV/0!</v>
      </c>
      <c r="N227" s="155"/>
      <c r="O227" s="154"/>
      <c r="P227" s="156"/>
      <c r="Q227" s="260"/>
      <c r="R227" s="154"/>
      <c r="S227" s="156"/>
      <c r="T227" s="154"/>
      <c r="U227" s="154"/>
      <c r="V227" s="154"/>
      <c r="W227" s="161"/>
      <c r="X227" s="154"/>
    </row>
    <row r="228" spans="2:24">
      <c r="B228" s="729"/>
      <c r="C228" s="726"/>
      <c r="D228" s="165">
        <v>2</v>
      </c>
      <c r="E228" s="154"/>
      <c r="F228" s="155"/>
      <c r="G228" s="154"/>
      <c r="H228" s="154"/>
      <c r="I228" s="166" t="e">
        <f t="shared" si="56"/>
        <v>#DIV/0!</v>
      </c>
      <c r="J228" s="154"/>
      <c r="K228" s="166" t="e">
        <f t="shared" si="57"/>
        <v>#DIV/0!</v>
      </c>
      <c r="L228" s="155"/>
      <c r="M228" s="167" t="e">
        <f t="shared" si="58"/>
        <v>#DIV/0!</v>
      </c>
      <c r="N228" s="155"/>
      <c r="O228" s="154"/>
      <c r="P228" s="156"/>
      <c r="Q228" s="260"/>
      <c r="R228" s="154"/>
      <c r="S228" s="156"/>
      <c r="T228" s="154"/>
      <c r="U228" s="154"/>
      <c r="V228" s="154"/>
      <c r="W228" s="161"/>
      <c r="X228" s="154"/>
    </row>
    <row r="229" spans="2:24">
      <c r="B229" s="729"/>
      <c r="C229" s="726"/>
      <c r="D229" s="165">
        <v>3</v>
      </c>
      <c r="E229" s="154"/>
      <c r="F229" s="155"/>
      <c r="G229" s="154"/>
      <c r="H229" s="154"/>
      <c r="I229" s="166" t="e">
        <f t="shared" si="56"/>
        <v>#DIV/0!</v>
      </c>
      <c r="J229" s="154"/>
      <c r="K229" s="166" t="e">
        <f t="shared" si="57"/>
        <v>#DIV/0!</v>
      </c>
      <c r="L229" s="155"/>
      <c r="M229" s="167" t="e">
        <f t="shared" si="58"/>
        <v>#DIV/0!</v>
      </c>
      <c r="N229" s="155"/>
      <c r="O229" s="154"/>
      <c r="P229" s="156"/>
      <c r="Q229" s="260"/>
      <c r="R229" s="154"/>
      <c r="S229" s="156"/>
      <c r="T229" s="154"/>
      <c r="U229" s="154"/>
      <c r="V229" s="154"/>
      <c r="W229" s="161"/>
      <c r="X229" s="154"/>
    </row>
    <row r="230" spans="2:24">
      <c r="B230" s="729"/>
      <c r="C230" s="726"/>
      <c r="D230" s="165">
        <v>4</v>
      </c>
      <c r="E230" s="154"/>
      <c r="F230" s="155"/>
      <c r="G230" s="154"/>
      <c r="H230" s="154"/>
      <c r="I230" s="166" t="e">
        <f t="shared" si="56"/>
        <v>#DIV/0!</v>
      </c>
      <c r="J230" s="154"/>
      <c r="K230" s="166" t="e">
        <f t="shared" si="57"/>
        <v>#DIV/0!</v>
      </c>
      <c r="L230" s="155"/>
      <c r="M230" s="167" t="e">
        <f t="shared" si="58"/>
        <v>#DIV/0!</v>
      </c>
      <c r="N230" s="155"/>
      <c r="O230" s="154"/>
      <c r="P230" s="156"/>
      <c r="Q230" s="260"/>
      <c r="R230" s="154"/>
      <c r="S230" s="156"/>
      <c r="T230" s="154"/>
      <c r="U230" s="154"/>
      <c r="V230" s="154"/>
      <c r="W230" s="161"/>
      <c r="X230" s="154"/>
    </row>
    <row r="231" spans="2:24">
      <c r="B231" s="729"/>
      <c r="C231" s="726"/>
      <c r="D231" s="165">
        <v>5</v>
      </c>
      <c r="E231" s="154"/>
      <c r="F231" s="155"/>
      <c r="G231" s="154"/>
      <c r="H231" s="154"/>
      <c r="I231" s="166" t="e">
        <f t="shared" si="56"/>
        <v>#DIV/0!</v>
      </c>
      <c r="J231" s="154"/>
      <c r="K231" s="166" t="e">
        <f t="shared" si="57"/>
        <v>#DIV/0!</v>
      </c>
      <c r="L231" s="155"/>
      <c r="M231" s="167" t="e">
        <f t="shared" si="58"/>
        <v>#DIV/0!</v>
      </c>
      <c r="N231" s="155"/>
      <c r="O231" s="154"/>
      <c r="P231" s="156"/>
      <c r="Q231" s="260"/>
      <c r="R231" s="154"/>
      <c r="S231" s="156"/>
      <c r="T231" s="154"/>
      <c r="U231" s="154"/>
      <c r="V231" s="154"/>
      <c r="W231" s="161"/>
      <c r="X231" s="154"/>
    </row>
    <row r="232" spans="2:24">
      <c r="B232" s="729"/>
      <c r="C232" s="726"/>
      <c r="D232" s="165">
        <v>6</v>
      </c>
      <c r="E232" s="154"/>
      <c r="F232" s="155"/>
      <c r="G232" s="154"/>
      <c r="H232" s="154"/>
      <c r="I232" s="166" t="e">
        <f t="shared" si="56"/>
        <v>#DIV/0!</v>
      </c>
      <c r="J232" s="154"/>
      <c r="K232" s="166" t="e">
        <f t="shared" si="57"/>
        <v>#DIV/0!</v>
      </c>
      <c r="L232" s="155"/>
      <c r="M232" s="167" t="e">
        <f t="shared" si="58"/>
        <v>#DIV/0!</v>
      </c>
      <c r="N232" s="155"/>
      <c r="O232" s="154"/>
      <c r="P232" s="156"/>
      <c r="Q232" s="260"/>
      <c r="R232" s="154"/>
      <c r="S232" s="156"/>
      <c r="T232" s="154"/>
      <c r="U232" s="154"/>
      <c r="V232" s="154"/>
      <c r="W232" s="161"/>
      <c r="X232" s="154"/>
    </row>
    <row r="233" spans="2:24">
      <c r="B233" s="729"/>
      <c r="C233" s="726"/>
      <c r="D233" s="165">
        <v>7</v>
      </c>
      <c r="E233" s="154"/>
      <c r="F233" s="155"/>
      <c r="G233" s="154"/>
      <c r="H233" s="154"/>
      <c r="I233" s="166" t="e">
        <f t="shared" si="56"/>
        <v>#DIV/0!</v>
      </c>
      <c r="J233" s="154"/>
      <c r="K233" s="166" t="e">
        <f t="shared" si="57"/>
        <v>#DIV/0!</v>
      </c>
      <c r="L233" s="155"/>
      <c r="M233" s="167" t="e">
        <f t="shared" si="58"/>
        <v>#DIV/0!</v>
      </c>
      <c r="N233" s="155"/>
      <c r="O233" s="154"/>
      <c r="P233" s="156"/>
      <c r="Q233" s="260"/>
      <c r="R233" s="154"/>
      <c r="S233" s="156"/>
      <c r="T233" s="154"/>
      <c r="U233" s="154"/>
      <c r="V233" s="154"/>
      <c r="W233" s="161"/>
      <c r="X233" s="154"/>
    </row>
    <row r="234" spans="2:24">
      <c r="B234" s="729"/>
      <c r="C234" s="726"/>
      <c r="D234" s="165">
        <v>8</v>
      </c>
      <c r="E234" s="154"/>
      <c r="F234" s="155"/>
      <c r="G234" s="154"/>
      <c r="H234" s="154"/>
      <c r="I234" s="166" t="e">
        <f t="shared" si="56"/>
        <v>#DIV/0!</v>
      </c>
      <c r="J234" s="154"/>
      <c r="K234" s="166" t="e">
        <f t="shared" si="57"/>
        <v>#DIV/0!</v>
      </c>
      <c r="L234" s="155"/>
      <c r="M234" s="167" t="e">
        <f t="shared" si="58"/>
        <v>#DIV/0!</v>
      </c>
      <c r="N234" s="155"/>
      <c r="O234" s="154"/>
      <c r="P234" s="156"/>
      <c r="Q234" s="260"/>
      <c r="R234" s="154"/>
      <c r="S234" s="156"/>
      <c r="T234" s="154"/>
      <c r="U234" s="154"/>
      <c r="V234" s="154"/>
      <c r="W234" s="161"/>
      <c r="X234" s="154"/>
    </row>
    <row r="235" spans="2:24">
      <c r="B235" s="729"/>
      <c r="C235" s="726"/>
      <c r="D235" s="165">
        <v>9</v>
      </c>
      <c r="E235" s="154"/>
      <c r="F235" s="155"/>
      <c r="G235" s="154"/>
      <c r="H235" s="154"/>
      <c r="I235" s="166" t="e">
        <f t="shared" si="56"/>
        <v>#DIV/0!</v>
      </c>
      <c r="J235" s="154"/>
      <c r="K235" s="166" t="e">
        <f t="shared" si="57"/>
        <v>#DIV/0!</v>
      </c>
      <c r="L235" s="155"/>
      <c r="M235" s="167" t="e">
        <f t="shared" si="58"/>
        <v>#DIV/0!</v>
      </c>
      <c r="N235" s="155"/>
      <c r="O235" s="154"/>
      <c r="P235" s="156"/>
      <c r="Q235" s="260"/>
      <c r="R235" s="154"/>
      <c r="S235" s="156"/>
      <c r="T235" s="154"/>
      <c r="U235" s="154"/>
      <c r="V235" s="154"/>
      <c r="W235" s="161"/>
      <c r="X235" s="154"/>
    </row>
    <row r="236" spans="2:24">
      <c r="B236" s="730"/>
      <c r="C236" s="727"/>
      <c r="D236" s="165">
        <v>10</v>
      </c>
      <c r="E236" s="154"/>
      <c r="F236" s="155"/>
      <c r="G236" s="154"/>
      <c r="H236" s="154"/>
      <c r="I236" s="166" t="e">
        <f t="shared" si="56"/>
        <v>#DIV/0!</v>
      </c>
      <c r="J236" s="154"/>
      <c r="K236" s="166" t="e">
        <f t="shared" si="57"/>
        <v>#DIV/0!</v>
      </c>
      <c r="L236" s="155"/>
      <c r="M236" s="167" t="e">
        <f t="shared" si="58"/>
        <v>#DIV/0!</v>
      </c>
      <c r="N236" s="155"/>
      <c r="O236" s="154"/>
      <c r="P236" s="156"/>
      <c r="Q236" s="260"/>
      <c r="R236" s="154"/>
      <c r="S236" s="156"/>
      <c r="T236" s="154"/>
      <c r="U236" s="154"/>
      <c r="V236" s="154"/>
      <c r="W236" s="161"/>
      <c r="X236" s="154"/>
    </row>
    <row r="237" spans="2:24">
      <c r="B237" s="728">
        <f t="shared" ref="B237" si="65">B227+1</f>
        <v>45924</v>
      </c>
      <c r="C237" s="725" t="str">
        <f t="shared" ref="C237" si="66">CHOOSE(WEEKDAY(B237,2),"一","二","三","四","五","六","日")</f>
        <v>三</v>
      </c>
      <c r="D237" s="165">
        <v>1</v>
      </c>
      <c r="E237" s="154"/>
      <c r="F237" s="155"/>
      <c r="G237" s="154"/>
      <c r="H237" s="154"/>
      <c r="I237" s="166" t="e">
        <f t="shared" si="56"/>
        <v>#DIV/0!</v>
      </c>
      <c r="J237" s="154"/>
      <c r="K237" s="166" t="e">
        <f t="shared" si="57"/>
        <v>#DIV/0!</v>
      </c>
      <c r="L237" s="155"/>
      <c r="M237" s="167" t="e">
        <f t="shared" si="58"/>
        <v>#DIV/0!</v>
      </c>
      <c r="N237" s="155"/>
      <c r="O237" s="154"/>
      <c r="P237" s="156"/>
      <c r="Q237" s="260"/>
      <c r="R237" s="154"/>
      <c r="S237" s="156"/>
      <c r="T237" s="154"/>
      <c r="U237" s="154"/>
      <c r="V237" s="154"/>
      <c r="W237" s="161"/>
      <c r="X237" s="154"/>
    </row>
    <row r="238" spans="2:24">
      <c r="B238" s="729"/>
      <c r="C238" s="726"/>
      <c r="D238" s="165">
        <v>2</v>
      </c>
      <c r="E238" s="154"/>
      <c r="F238" s="155"/>
      <c r="G238" s="154"/>
      <c r="H238" s="154"/>
      <c r="I238" s="166" t="e">
        <f t="shared" si="56"/>
        <v>#DIV/0!</v>
      </c>
      <c r="J238" s="154"/>
      <c r="K238" s="166" t="e">
        <f t="shared" si="57"/>
        <v>#DIV/0!</v>
      </c>
      <c r="L238" s="155"/>
      <c r="M238" s="167" t="e">
        <f t="shared" si="58"/>
        <v>#DIV/0!</v>
      </c>
      <c r="N238" s="155"/>
      <c r="O238" s="154"/>
      <c r="P238" s="156"/>
      <c r="Q238" s="260"/>
      <c r="R238" s="154"/>
      <c r="S238" s="156"/>
      <c r="T238" s="154"/>
      <c r="U238" s="154"/>
      <c r="V238" s="154"/>
      <c r="W238" s="161"/>
      <c r="X238" s="154"/>
    </row>
    <row r="239" spans="2:24">
      <c r="B239" s="729"/>
      <c r="C239" s="726"/>
      <c r="D239" s="165">
        <v>3</v>
      </c>
      <c r="E239" s="154"/>
      <c r="F239" s="155"/>
      <c r="G239" s="154"/>
      <c r="H239" s="154"/>
      <c r="I239" s="166" t="e">
        <f t="shared" si="56"/>
        <v>#DIV/0!</v>
      </c>
      <c r="J239" s="154"/>
      <c r="K239" s="166" t="e">
        <f t="shared" si="57"/>
        <v>#DIV/0!</v>
      </c>
      <c r="L239" s="155"/>
      <c r="M239" s="167" t="e">
        <f t="shared" si="58"/>
        <v>#DIV/0!</v>
      </c>
      <c r="N239" s="155"/>
      <c r="O239" s="154"/>
      <c r="P239" s="156"/>
      <c r="Q239" s="260"/>
      <c r="R239" s="154"/>
      <c r="S239" s="156"/>
      <c r="T239" s="154"/>
      <c r="U239" s="154"/>
      <c r="V239" s="154"/>
      <c r="W239" s="161"/>
      <c r="X239" s="154"/>
    </row>
    <row r="240" spans="2:24">
      <c r="B240" s="729"/>
      <c r="C240" s="726"/>
      <c r="D240" s="165">
        <v>4</v>
      </c>
      <c r="E240" s="154"/>
      <c r="F240" s="155"/>
      <c r="G240" s="154"/>
      <c r="H240" s="154"/>
      <c r="I240" s="166" t="e">
        <f t="shared" si="56"/>
        <v>#DIV/0!</v>
      </c>
      <c r="J240" s="154"/>
      <c r="K240" s="166" t="e">
        <f t="shared" si="57"/>
        <v>#DIV/0!</v>
      </c>
      <c r="L240" s="155"/>
      <c r="M240" s="167" t="e">
        <f t="shared" si="58"/>
        <v>#DIV/0!</v>
      </c>
      <c r="N240" s="155"/>
      <c r="O240" s="154"/>
      <c r="P240" s="156"/>
      <c r="Q240" s="260"/>
      <c r="R240" s="154"/>
      <c r="S240" s="156"/>
      <c r="T240" s="154"/>
      <c r="U240" s="154"/>
      <c r="V240" s="154"/>
      <c r="W240" s="161"/>
      <c r="X240" s="154"/>
    </row>
    <row r="241" spans="2:24">
      <c r="B241" s="729"/>
      <c r="C241" s="726"/>
      <c r="D241" s="165">
        <v>5</v>
      </c>
      <c r="E241" s="154"/>
      <c r="F241" s="155"/>
      <c r="G241" s="154"/>
      <c r="H241" s="154"/>
      <c r="I241" s="166" t="e">
        <f t="shared" si="56"/>
        <v>#DIV/0!</v>
      </c>
      <c r="J241" s="154"/>
      <c r="K241" s="166" t="e">
        <f t="shared" si="57"/>
        <v>#DIV/0!</v>
      </c>
      <c r="L241" s="155"/>
      <c r="M241" s="167" t="e">
        <f t="shared" si="58"/>
        <v>#DIV/0!</v>
      </c>
      <c r="N241" s="155"/>
      <c r="O241" s="154"/>
      <c r="P241" s="156"/>
      <c r="Q241" s="260"/>
      <c r="R241" s="154"/>
      <c r="S241" s="156"/>
      <c r="T241" s="154"/>
      <c r="U241" s="154"/>
      <c r="V241" s="154"/>
      <c r="W241" s="161"/>
      <c r="X241" s="154"/>
    </row>
    <row r="242" spans="2:24">
      <c r="B242" s="729"/>
      <c r="C242" s="726"/>
      <c r="D242" s="165">
        <v>6</v>
      </c>
      <c r="E242" s="154"/>
      <c r="F242" s="155"/>
      <c r="G242" s="154"/>
      <c r="H242" s="154"/>
      <c r="I242" s="166" t="e">
        <f t="shared" si="56"/>
        <v>#DIV/0!</v>
      </c>
      <c r="J242" s="154"/>
      <c r="K242" s="166" t="e">
        <f t="shared" si="57"/>
        <v>#DIV/0!</v>
      </c>
      <c r="L242" s="155"/>
      <c r="M242" s="167" t="e">
        <f t="shared" si="58"/>
        <v>#DIV/0!</v>
      </c>
      <c r="N242" s="155"/>
      <c r="O242" s="154"/>
      <c r="P242" s="156"/>
      <c r="Q242" s="260"/>
      <c r="R242" s="154"/>
      <c r="S242" s="156"/>
      <c r="T242" s="154"/>
      <c r="U242" s="154"/>
      <c r="V242" s="154"/>
      <c r="W242" s="161"/>
      <c r="X242" s="154"/>
    </row>
    <row r="243" spans="2:24">
      <c r="B243" s="729"/>
      <c r="C243" s="726"/>
      <c r="D243" s="165">
        <v>7</v>
      </c>
      <c r="E243" s="154"/>
      <c r="F243" s="155"/>
      <c r="G243" s="154"/>
      <c r="H243" s="154"/>
      <c r="I243" s="166" t="e">
        <f t="shared" si="56"/>
        <v>#DIV/0!</v>
      </c>
      <c r="J243" s="154"/>
      <c r="K243" s="166" t="e">
        <f t="shared" si="57"/>
        <v>#DIV/0!</v>
      </c>
      <c r="L243" s="155"/>
      <c r="M243" s="167" t="e">
        <f t="shared" si="58"/>
        <v>#DIV/0!</v>
      </c>
      <c r="N243" s="155"/>
      <c r="O243" s="154"/>
      <c r="P243" s="156"/>
      <c r="Q243" s="260"/>
      <c r="R243" s="154"/>
      <c r="S243" s="156"/>
      <c r="T243" s="154"/>
      <c r="U243" s="154"/>
      <c r="V243" s="154"/>
      <c r="W243" s="161"/>
      <c r="X243" s="154"/>
    </row>
    <row r="244" spans="2:24">
      <c r="B244" s="729"/>
      <c r="C244" s="726"/>
      <c r="D244" s="165">
        <v>8</v>
      </c>
      <c r="E244" s="154"/>
      <c r="F244" s="155"/>
      <c r="G244" s="154"/>
      <c r="H244" s="154"/>
      <c r="I244" s="166" t="e">
        <f t="shared" si="56"/>
        <v>#DIV/0!</v>
      </c>
      <c r="J244" s="154"/>
      <c r="K244" s="166" t="e">
        <f t="shared" si="57"/>
        <v>#DIV/0!</v>
      </c>
      <c r="L244" s="155"/>
      <c r="M244" s="167" t="e">
        <f t="shared" si="58"/>
        <v>#DIV/0!</v>
      </c>
      <c r="N244" s="155"/>
      <c r="O244" s="154"/>
      <c r="P244" s="156"/>
      <c r="Q244" s="260"/>
      <c r="R244" s="154"/>
      <c r="S244" s="156"/>
      <c r="T244" s="154"/>
      <c r="U244" s="154"/>
      <c r="V244" s="154"/>
      <c r="W244" s="161"/>
      <c r="X244" s="154"/>
    </row>
    <row r="245" spans="2:24">
      <c r="B245" s="729"/>
      <c r="C245" s="726"/>
      <c r="D245" s="165">
        <v>9</v>
      </c>
      <c r="E245" s="154"/>
      <c r="F245" s="155"/>
      <c r="G245" s="154"/>
      <c r="H245" s="154"/>
      <c r="I245" s="166" t="e">
        <f t="shared" si="56"/>
        <v>#DIV/0!</v>
      </c>
      <c r="J245" s="154"/>
      <c r="K245" s="166" t="e">
        <f t="shared" si="57"/>
        <v>#DIV/0!</v>
      </c>
      <c r="L245" s="155"/>
      <c r="M245" s="167" t="e">
        <f t="shared" si="58"/>
        <v>#DIV/0!</v>
      </c>
      <c r="N245" s="155"/>
      <c r="O245" s="154"/>
      <c r="P245" s="156"/>
      <c r="Q245" s="260"/>
      <c r="R245" s="154"/>
      <c r="S245" s="156"/>
      <c r="T245" s="154"/>
      <c r="U245" s="154"/>
      <c r="V245" s="154"/>
      <c r="W245" s="161"/>
      <c r="X245" s="154"/>
    </row>
    <row r="246" spans="2:24">
      <c r="B246" s="730"/>
      <c r="C246" s="727"/>
      <c r="D246" s="165">
        <v>10</v>
      </c>
      <c r="E246" s="154"/>
      <c r="F246" s="155"/>
      <c r="G246" s="154"/>
      <c r="H246" s="154"/>
      <c r="I246" s="166" t="e">
        <f t="shared" si="56"/>
        <v>#DIV/0!</v>
      </c>
      <c r="J246" s="154"/>
      <c r="K246" s="166" t="e">
        <f t="shared" si="57"/>
        <v>#DIV/0!</v>
      </c>
      <c r="L246" s="155"/>
      <c r="M246" s="167" t="e">
        <f t="shared" si="58"/>
        <v>#DIV/0!</v>
      </c>
      <c r="N246" s="155"/>
      <c r="O246" s="154"/>
      <c r="P246" s="156"/>
      <c r="Q246" s="260"/>
      <c r="R246" s="154"/>
      <c r="S246" s="156"/>
      <c r="T246" s="154"/>
      <c r="U246" s="154"/>
      <c r="V246" s="154"/>
      <c r="W246" s="161"/>
      <c r="X246" s="154"/>
    </row>
    <row r="247" spans="2:24">
      <c r="B247" s="728">
        <f t="shared" ref="B247" si="67">B237+1</f>
        <v>45925</v>
      </c>
      <c r="C247" s="725" t="str">
        <f t="shared" ref="C247" si="68">CHOOSE(WEEKDAY(B247,2),"一","二","三","四","五","六","日")</f>
        <v>四</v>
      </c>
      <c r="D247" s="165">
        <v>1</v>
      </c>
      <c r="E247" s="154"/>
      <c r="F247" s="155"/>
      <c r="G247" s="154"/>
      <c r="H247" s="154"/>
      <c r="I247" s="166" t="e">
        <f t="shared" si="56"/>
        <v>#DIV/0!</v>
      </c>
      <c r="J247" s="154"/>
      <c r="K247" s="166" t="e">
        <f t="shared" si="57"/>
        <v>#DIV/0!</v>
      </c>
      <c r="L247" s="155"/>
      <c r="M247" s="167" t="e">
        <f t="shared" si="58"/>
        <v>#DIV/0!</v>
      </c>
      <c r="N247" s="155"/>
      <c r="O247" s="154"/>
      <c r="P247" s="156"/>
      <c r="Q247" s="260"/>
      <c r="R247" s="154"/>
      <c r="S247" s="156"/>
      <c r="T247" s="154"/>
      <c r="U247" s="154"/>
      <c r="V247" s="154"/>
      <c r="W247" s="161"/>
      <c r="X247" s="154"/>
    </row>
    <row r="248" spans="2:24">
      <c r="B248" s="729"/>
      <c r="C248" s="726"/>
      <c r="D248" s="165">
        <v>2</v>
      </c>
      <c r="E248" s="154"/>
      <c r="F248" s="155"/>
      <c r="G248" s="154"/>
      <c r="H248" s="154"/>
      <c r="I248" s="166" t="e">
        <f t="shared" si="56"/>
        <v>#DIV/0!</v>
      </c>
      <c r="J248" s="154"/>
      <c r="K248" s="166" t="e">
        <f t="shared" si="57"/>
        <v>#DIV/0!</v>
      </c>
      <c r="L248" s="155"/>
      <c r="M248" s="167" t="e">
        <f t="shared" si="58"/>
        <v>#DIV/0!</v>
      </c>
      <c r="N248" s="155"/>
      <c r="O248" s="154"/>
      <c r="P248" s="156"/>
      <c r="Q248" s="260"/>
      <c r="R248" s="154"/>
      <c r="S248" s="156"/>
      <c r="T248" s="154"/>
      <c r="U248" s="154"/>
      <c r="V248" s="154"/>
      <c r="W248" s="161"/>
      <c r="X248" s="154"/>
    </row>
    <row r="249" spans="2:24">
      <c r="B249" s="729"/>
      <c r="C249" s="726"/>
      <c r="D249" s="165">
        <v>3</v>
      </c>
      <c r="E249" s="154"/>
      <c r="F249" s="155"/>
      <c r="G249" s="154"/>
      <c r="H249" s="154"/>
      <c r="I249" s="166" t="e">
        <f t="shared" si="56"/>
        <v>#DIV/0!</v>
      </c>
      <c r="J249" s="154"/>
      <c r="K249" s="166" t="e">
        <f t="shared" si="57"/>
        <v>#DIV/0!</v>
      </c>
      <c r="L249" s="155"/>
      <c r="M249" s="167" t="e">
        <f t="shared" si="58"/>
        <v>#DIV/0!</v>
      </c>
      <c r="N249" s="155"/>
      <c r="O249" s="154"/>
      <c r="P249" s="156"/>
      <c r="Q249" s="260"/>
      <c r="R249" s="154"/>
      <c r="S249" s="156"/>
      <c r="T249" s="154"/>
      <c r="U249" s="154"/>
      <c r="V249" s="154"/>
      <c r="W249" s="161"/>
      <c r="X249" s="154"/>
    </row>
    <row r="250" spans="2:24">
      <c r="B250" s="729"/>
      <c r="C250" s="726"/>
      <c r="D250" s="165">
        <v>4</v>
      </c>
      <c r="E250" s="154"/>
      <c r="F250" s="155"/>
      <c r="G250" s="154"/>
      <c r="H250" s="154"/>
      <c r="I250" s="166" t="e">
        <f t="shared" si="56"/>
        <v>#DIV/0!</v>
      </c>
      <c r="J250" s="154"/>
      <c r="K250" s="166" t="e">
        <f t="shared" si="57"/>
        <v>#DIV/0!</v>
      </c>
      <c r="L250" s="155"/>
      <c r="M250" s="167" t="e">
        <f t="shared" si="58"/>
        <v>#DIV/0!</v>
      </c>
      <c r="N250" s="155"/>
      <c r="O250" s="154"/>
      <c r="P250" s="156"/>
      <c r="Q250" s="260"/>
      <c r="R250" s="154"/>
      <c r="S250" s="156"/>
      <c r="T250" s="154"/>
      <c r="U250" s="154"/>
      <c r="V250" s="154"/>
      <c r="W250" s="161"/>
      <c r="X250" s="154"/>
    </row>
    <row r="251" spans="2:24">
      <c r="B251" s="729"/>
      <c r="C251" s="726"/>
      <c r="D251" s="165">
        <v>5</v>
      </c>
      <c r="E251" s="154"/>
      <c r="F251" s="155"/>
      <c r="G251" s="154"/>
      <c r="H251" s="154"/>
      <c r="I251" s="166" t="e">
        <f t="shared" si="56"/>
        <v>#DIV/0!</v>
      </c>
      <c r="J251" s="154"/>
      <c r="K251" s="166" t="e">
        <f t="shared" si="57"/>
        <v>#DIV/0!</v>
      </c>
      <c r="L251" s="155"/>
      <c r="M251" s="167" t="e">
        <f t="shared" si="58"/>
        <v>#DIV/0!</v>
      </c>
      <c r="N251" s="155"/>
      <c r="O251" s="154"/>
      <c r="P251" s="156"/>
      <c r="Q251" s="260"/>
      <c r="R251" s="154"/>
      <c r="S251" s="156"/>
      <c r="T251" s="154"/>
      <c r="U251" s="154"/>
      <c r="V251" s="154"/>
      <c r="W251" s="161"/>
      <c r="X251" s="154"/>
    </row>
    <row r="252" spans="2:24">
      <c r="B252" s="729"/>
      <c r="C252" s="726"/>
      <c r="D252" s="165">
        <v>6</v>
      </c>
      <c r="E252" s="154"/>
      <c r="F252" s="155"/>
      <c r="G252" s="154"/>
      <c r="H252" s="154"/>
      <c r="I252" s="166" t="e">
        <f t="shared" si="56"/>
        <v>#DIV/0!</v>
      </c>
      <c r="J252" s="154"/>
      <c r="K252" s="166" t="e">
        <f t="shared" si="57"/>
        <v>#DIV/0!</v>
      </c>
      <c r="L252" s="155"/>
      <c r="M252" s="167" t="e">
        <f t="shared" si="58"/>
        <v>#DIV/0!</v>
      </c>
      <c r="N252" s="155"/>
      <c r="O252" s="154"/>
      <c r="P252" s="156"/>
      <c r="Q252" s="260"/>
      <c r="R252" s="154"/>
      <c r="S252" s="156"/>
      <c r="T252" s="154"/>
      <c r="U252" s="154"/>
      <c r="V252" s="154"/>
      <c r="W252" s="161"/>
      <c r="X252" s="154"/>
    </row>
    <row r="253" spans="2:24">
      <c r="B253" s="729"/>
      <c r="C253" s="726"/>
      <c r="D253" s="165">
        <v>7</v>
      </c>
      <c r="E253" s="154"/>
      <c r="F253" s="155"/>
      <c r="G253" s="154"/>
      <c r="H253" s="154"/>
      <c r="I253" s="166" t="e">
        <f t="shared" si="56"/>
        <v>#DIV/0!</v>
      </c>
      <c r="J253" s="154"/>
      <c r="K253" s="166" t="e">
        <f t="shared" si="57"/>
        <v>#DIV/0!</v>
      </c>
      <c r="L253" s="155"/>
      <c r="M253" s="167" t="e">
        <f t="shared" si="58"/>
        <v>#DIV/0!</v>
      </c>
      <c r="N253" s="155"/>
      <c r="O253" s="154"/>
      <c r="P253" s="156"/>
      <c r="Q253" s="260"/>
      <c r="R253" s="154"/>
      <c r="S253" s="156"/>
      <c r="T253" s="154"/>
      <c r="U253" s="154"/>
      <c r="V253" s="154"/>
      <c r="W253" s="161"/>
      <c r="X253" s="154"/>
    </row>
    <row r="254" spans="2:24">
      <c r="B254" s="729"/>
      <c r="C254" s="726"/>
      <c r="D254" s="165">
        <v>8</v>
      </c>
      <c r="E254" s="154"/>
      <c r="F254" s="155"/>
      <c r="G254" s="154"/>
      <c r="H254" s="154"/>
      <c r="I254" s="166" t="e">
        <f t="shared" si="56"/>
        <v>#DIV/0!</v>
      </c>
      <c r="J254" s="154"/>
      <c r="K254" s="166" t="e">
        <f t="shared" si="57"/>
        <v>#DIV/0!</v>
      </c>
      <c r="L254" s="155"/>
      <c r="M254" s="167" t="e">
        <f t="shared" si="58"/>
        <v>#DIV/0!</v>
      </c>
      <c r="N254" s="155"/>
      <c r="O254" s="154"/>
      <c r="P254" s="156"/>
      <c r="Q254" s="260"/>
      <c r="R254" s="154"/>
      <c r="S254" s="156"/>
      <c r="T254" s="154"/>
      <c r="U254" s="154"/>
      <c r="V254" s="154"/>
      <c r="W254" s="161"/>
      <c r="X254" s="154"/>
    </row>
    <row r="255" spans="2:24">
      <c r="B255" s="729"/>
      <c r="C255" s="726"/>
      <c r="D255" s="165">
        <v>9</v>
      </c>
      <c r="E255" s="154"/>
      <c r="F255" s="155"/>
      <c r="G255" s="154"/>
      <c r="H255" s="154"/>
      <c r="I255" s="166" t="e">
        <f t="shared" si="56"/>
        <v>#DIV/0!</v>
      </c>
      <c r="J255" s="154"/>
      <c r="K255" s="166" t="e">
        <f t="shared" si="57"/>
        <v>#DIV/0!</v>
      </c>
      <c r="L255" s="155"/>
      <c r="M255" s="167" t="e">
        <f t="shared" si="58"/>
        <v>#DIV/0!</v>
      </c>
      <c r="N255" s="155"/>
      <c r="O255" s="154"/>
      <c r="P255" s="156"/>
      <c r="Q255" s="260"/>
      <c r="R255" s="154"/>
      <c r="S255" s="156"/>
      <c r="T255" s="154"/>
      <c r="U255" s="154"/>
      <c r="V255" s="154"/>
      <c r="W255" s="161"/>
      <c r="X255" s="154"/>
    </row>
    <row r="256" spans="2:24">
      <c r="B256" s="730"/>
      <c r="C256" s="727"/>
      <c r="D256" s="165">
        <v>10</v>
      </c>
      <c r="E256" s="154"/>
      <c r="F256" s="155"/>
      <c r="G256" s="154"/>
      <c r="H256" s="154"/>
      <c r="I256" s="166" t="e">
        <f t="shared" si="56"/>
        <v>#DIV/0!</v>
      </c>
      <c r="J256" s="154"/>
      <c r="K256" s="166" t="e">
        <f t="shared" si="57"/>
        <v>#DIV/0!</v>
      </c>
      <c r="L256" s="155"/>
      <c r="M256" s="167" t="e">
        <f t="shared" si="58"/>
        <v>#DIV/0!</v>
      </c>
      <c r="N256" s="155"/>
      <c r="O256" s="154"/>
      <c r="P256" s="156"/>
      <c r="Q256" s="260"/>
      <c r="R256" s="154"/>
      <c r="S256" s="156"/>
      <c r="T256" s="154"/>
      <c r="U256" s="154"/>
      <c r="V256" s="154"/>
      <c r="W256" s="161"/>
      <c r="X256" s="154"/>
    </row>
    <row r="257" spans="2:24">
      <c r="B257" s="728">
        <f t="shared" ref="B257" si="69">B247+1</f>
        <v>45926</v>
      </c>
      <c r="C257" s="725" t="str">
        <f t="shared" ref="C257" si="70">CHOOSE(WEEKDAY(B257,2),"一","二","三","四","五","六","日")</f>
        <v>五</v>
      </c>
      <c r="D257" s="165">
        <v>1</v>
      </c>
      <c r="E257" s="154"/>
      <c r="F257" s="155"/>
      <c r="G257" s="154"/>
      <c r="H257" s="154"/>
      <c r="I257" s="166" t="e">
        <f t="shared" si="56"/>
        <v>#DIV/0!</v>
      </c>
      <c r="J257" s="154"/>
      <c r="K257" s="166" t="e">
        <f t="shared" si="57"/>
        <v>#DIV/0!</v>
      </c>
      <c r="L257" s="155"/>
      <c r="M257" s="167" t="e">
        <f t="shared" si="58"/>
        <v>#DIV/0!</v>
      </c>
      <c r="N257" s="155"/>
      <c r="O257" s="154"/>
      <c r="P257" s="156"/>
      <c r="Q257" s="260"/>
      <c r="R257" s="154"/>
      <c r="S257" s="156"/>
      <c r="T257" s="154"/>
      <c r="U257" s="154"/>
      <c r="V257" s="154"/>
      <c r="W257" s="161"/>
      <c r="X257" s="154"/>
    </row>
    <row r="258" spans="2:24">
      <c r="B258" s="729"/>
      <c r="C258" s="726"/>
      <c r="D258" s="165">
        <v>2</v>
      </c>
      <c r="E258" s="154"/>
      <c r="F258" s="155"/>
      <c r="G258" s="154"/>
      <c r="H258" s="154"/>
      <c r="I258" s="166" t="e">
        <f t="shared" si="56"/>
        <v>#DIV/0!</v>
      </c>
      <c r="J258" s="154"/>
      <c r="K258" s="166" t="e">
        <f t="shared" si="57"/>
        <v>#DIV/0!</v>
      </c>
      <c r="L258" s="155"/>
      <c r="M258" s="167" t="e">
        <f t="shared" si="58"/>
        <v>#DIV/0!</v>
      </c>
      <c r="N258" s="155"/>
      <c r="O258" s="154"/>
      <c r="P258" s="156"/>
      <c r="Q258" s="260"/>
      <c r="R258" s="154"/>
      <c r="S258" s="156"/>
      <c r="T258" s="154"/>
      <c r="U258" s="154"/>
      <c r="V258" s="154"/>
      <c r="W258" s="161"/>
      <c r="X258" s="154"/>
    </row>
    <row r="259" spans="2:24">
      <c r="B259" s="729"/>
      <c r="C259" s="726"/>
      <c r="D259" s="165">
        <v>3</v>
      </c>
      <c r="E259" s="154"/>
      <c r="F259" s="155"/>
      <c r="G259" s="154"/>
      <c r="H259" s="154"/>
      <c r="I259" s="166" t="e">
        <f t="shared" si="56"/>
        <v>#DIV/0!</v>
      </c>
      <c r="J259" s="154"/>
      <c r="K259" s="166" t="e">
        <f t="shared" si="57"/>
        <v>#DIV/0!</v>
      </c>
      <c r="L259" s="155"/>
      <c r="M259" s="167" t="e">
        <f t="shared" si="58"/>
        <v>#DIV/0!</v>
      </c>
      <c r="N259" s="155"/>
      <c r="O259" s="154"/>
      <c r="P259" s="156"/>
      <c r="Q259" s="260"/>
      <c r="R259" s="154"/>
      <c r="S259" s="156"/>
      <c r="T259" s="154"/>
      <c r="U259" s="154"/>
      <c r="V259" s="154"/>
      <c r="W259" s="161"/>
      <c r="X259" s="154"/>
    </row>
    <row r="260" spans="2:24">
      <c r="B260" s="729"/>
      <c r="C260" s="726"/>
      <c r="D260" s="165">
        <v>4</v>
      </c>
      <c r="E260" s="154"/>
      <c r="F260" s="155"/>
      <c r="G260" s="154"/>
      <c r="H260" s="154"/>
      <c r="I260" s="166" t="e">
        <f t="shared" si="56"/>
        <v>#DIV/0!</v>
      </c>
      <c r="J260" s="154"/>
      <c r="K260" s="166" t="e">
        <f t="shared" si="57"/>
        <v>#DIV/0!</v>
      </c>
      <c r="L260" s="155"/>
      <c r="M260" s="167" t="e">
        <f t="shared" si="58"/>
        <v>#DIV/0!</v>
      </c>
      <c r="N260" s="155"/>
      <c r="O260" s="154"/>
      <c r="P260" s="156"/>
      <c r="Q260" s="260"/>
      <c r="R260" s="154"/>
      <c r="S260" s="156"/>
      <c r="T260" s="154"/>
      <c r="U260" s="154"/>
      <c r="V260" s="154"/>
      <c r="W260" s="161"/>
      <c r="X260" s="154"/>
    </row>
    <row r="261" spans="2:24">
      <c r="B261" s="729"/>
      <c r="C261" s="726"/>
      <c r="D261" s="165">
        <v>5</v>
      </c>
      <c r="E261" s="154"/>
      <c r="F261" s="155"/>
      <c r="G261" s="154"/>
      <c r="H261" s="154"/>
      <c r="I261" s="166" t="e">
        <f t="shared" si="56"/>
        <v>#DIV/0!</v>
      </c>
      <c r="J261" s="154"/>
      <c r="K261" s="166" t="e">
        <f t="shared" si="57"/>
        <v>#DIV/0!</v>
      </c>
      <c r="L261" s="155"/>
      <c r="M261" s="167" t="e">
        <f t="shared" si="58"/>
        <v>#DIV/0!</v>
      </c>
      <c r="N261" s="155"/>
      <c r="O261" s="154"/>
      <c r="P261" s="156"/>
      <c r="Q261" s="260"/>
      <c r="R261" s="154"/>
      <c r="S261" s="156"/>
      <c r="T261" s="154"/>
      <c r="U261" s="154"/>
      <c r="V261" s="154"/>
      <c r="W261" s="161"/>
      <c r="X261" s="154"/>
    </row>
    <row r="262" spans="2:24">
      <c r="B262" s="729"/>
      <c r="C262" s="726"/>
      <c r="D262" s="165">
        <v>6</v>
      </c>
      <c r="E262" s="154"/>
      <c r="F262" s="155"/>
      <c r="G262" s="154"/>
      <c r="H262" s="154"/>
      <c r="I262" s="166" t="e">
        <f t="shared" si="56"/>
        <v>#DIV/0!</v>
      </c>
      <c r="J262" s="154"/>
      <c r="K262" s="166" t="e">
        <f t="shared" si="57"/>
        <v>#DIV/0!</v>
      </c>
      <c r="L262" s="155"/>
      <c r="M262" s="167" t="e">
        <f t="shared" si="58"/>
        <v>#DIV/0!</v>
      </c>
      <c r="N262" s="155"/>
      <c r="O262" s="154"/>
      <c r="P262" s="156"/>
      <c r="Q262" s="260"/>
      <c r="R262" s="154"/>
      <c r="S262" s="156"/>
      <c r="T262" s="154"/>
      <c r="U262" s="154"/>
      <c r="V262" s="154"/>
      <c r="W262" s="161"/>
      <c r="X262" s="154"/>
    </row>
    <row r="263" spans="2:24">
      <c r="B263" s="729"/>
      <c r="C263" s="726"/>
      <c r="D263" s="165">
        <v>7</v>
      </c>
      <c r="E263" s="154"/>
      <c r="F263" s="155"/>
      <c r="G263" s="154"/>
      <c r="H263" s="154"/>
      <c r="I263" s="166" t="e">
        <f t="shared" si="56"/>
        <v>#DIV/0!</v>
      </c>
      <c r="J263" s="154"/>
      <c r="K263" s="166" t="e">
        <f t="shared" si="57"/>
        <v>#DIV/0!</v>
      </c>
      <c r="L263" s="155"/>
      <c r="M263" s="167" t="e">
        <f t="shared" si="58"/>
        <v>#DIV/0!</v>
      </c>
      <c r="N263" s="155"/>
      <c r="O263" s="154"/>
      <c r="P263" s="156"/>
      <c r="Q263" s="260"/>
      <c r="R263" s="154"/>
      <c r="S263" s="156"/>
      <c r="T263" s="154"/>
      <c r="U263" s="154"/>
      <c r="V263" s="154"/>
      <c r="W263" s="161"/>
      <c r="X263" s="154"/>
    </row>
    <row r="264" spans="2:24">
      <c r="B264" s="729"/>
      <c r="C264" s="726"/>
      <c r="D264" s="165">
        <v>8</v>
      </c>
      <c r="E264" s="154"/>
      <c r="F264" s="155"/>
      <c r="G264" s="154"/>
      <c r="H264" s="154"/>
      <c r="I264" s="166" t="e">
        <f t="shared" ref="I264:I306" si="71">H264/G264</f>
        <v>#DIV/0!</v>
      </c>
      <c r="J264" s="154"/>
      <c r="K264" s="166" t="e">
        <f t="shared" ref="K264:K306" si="72">J264/G264</f>
        <v>#DIV/0!</v>
      </c>
      <c r="L264" s="155"/>
      <c r="M264" s="167" t="e">
        <f t="shared" ref="M264:M306" si="73">(H264+J264)/G264</f>
        <v>#DIV/0!</v>
      </c>
      <c r="N264" s="155"/>
      <c r="O264" s="154"/>
      <c r="P264" s="156"/>
      <c r="Q264" s="260"/>
      <c r="R264" s="154"/>
      <c r="S264" s="156"/>
      <c r="T264" s="154"/>
      <c r="U264" s="154"/>
      <c r="V264" s="154"/>
      <c r="W264" s="161"/>
      <c r="X264" s="154"/>
    </row>
    <row r="265" spans="2:24">
      <c r="B265" s="729"/>
      <c r="C265" s="726"/>
      <c r="D265" s="165">
        <v>9</v>
      </c>
      <c r="E265" s="154"/>
      <c r="F265" s="155"/>
      <c r="G265" s="154"/>
      <c r="H265" s="154"/>
      <c r="I265" s="166" t="e">
        <f t="shared" si="71"/>
        <v>#DIV/0!</v>
      </c>
      <c r="J265" s="154"/>
      <c r="K265" s="166" t="e">
        <f t="shared" si="72"/>
        <v>#DIV/0!</v>
      </c>
      <c r="L265" s="155"/>
      <c r="M265" s="167" t="e">
        <f t="shared" si="73"/>
        <v>#DIV/0!</v>
      </c>
      <c r="N265" s="155"/>
      <c r="O265" s="154"/>
      <c r="P265" s="156"/>
      <c r="Q265" s="260"/>
      <c r="R265" s="154"/>
      <c r="S265" s="156"/>
      <c r="T265" s="154"/>
      <c r="U265" s="154"/>
      <c r="V265" s="154"/>
      <c r="W265" s="161"/>
      <c r="X265" s="154"/>
    </row>
    <row r="266" spans="2:24">
      <c r="B266" s="730"/>
      <c r="C266" s="727"/>
      <c r="D266" s="165">
        <v>10</v>
      </c>
      <c r="E266" s="154"/>
      <c r="F266" s="155"/>
      <c r="G266" s="154"/>
      <c r="H266" s="154"/>
      <c r="I266" s="166" t="e">
        <f t="shared" si="71"/>
        <v>#DIV/0!</v>
      </c>
      <c r="J266" s="154"/>
      <c r="K266" s="166" t="e">
        <f t="shared" si="72"/>
        <v>#DIV/0!</v>
      </c>
      <c r="L266" s="155"/>
      <c r="M266" s="167" t="e">
        <f t="shared" si="73"/>
        <v>#DIV/0!</v>
      </c>
      <c r="N266" s="155"/>
      <c r="O266" s="154"/>
      <c r="P266" s="156"/>
      <c r="Q266" s="260"/>
      <c r="R266" s="154"/>
      <c r="S266" s="156"/>
      <c r="T266" s="154"/>
      <c r="U266" s="154"/>
      <c r="V266" s="154"/>
      <c r="W266" s="161"/>
      <c r="X266" s="154"/>
    </row>
    <row r="267" spans="2:24">
      <c r="B267" s="728">
        <f t="shared" ref="B267" si="74">B257+1</f>
        <v>45927</v>
      </c>
      <c r="C267" s="725" t="str">
        <f t="shared" ref="C267" si="75">CHOOSE(WEEKDAY(B267,2),"一","二","三","四","五","六","日")</f>
        <v>六</v>
      </c>
      <c r="D267" s="165">
        <v>1</v>
      </c>
      <c r="E267" s="154"/>
      <c r="F267" s="155"/>
      <c r="G267" s="154"/>
      <c r="H267" s="154"/>
      <c r="I267" s="166" t="e">
        <f t="shared" si="71"/>
        <v>#DIV/0!</v>
      </c>
      <c r="J267" s="154"/>
      <c r="K267" s="166" t="e">
        <f t="shared" si="72"/>
        <v>#DIV/0!</v>
      </c>
      <c r="L267" s="155"/>
      <c r="M267" s="167" t="e">
        <f t="shared" si="73"/>
        <v>#DIV/0!</v>
      </c>
      <c r="N267" s="155"/>
      <c r="O267" s="154"/>
      <c r="P267" s="156"/>
      <c r="Q267" s="260"/>
      <c r="R267" s="154"/>
      <c r="S267" s="156"/>
      <c r="T267" s="154"/>
      <c r="U267" s="154"/>
      <c r="V267" s="154"/>
      <c r="W267" s="161"/>
      <c r="X267" s="154"/>
    </row>
    <row r="268" spans="2:24">
      <c r="B268" s="729"/>
      <c r="C268" s="726"/>
      <c r="D268" s="165">
        <v>2</v>
      </c>
      <c r="E268" s="154"/>
      <c r="F268" s="155"/>
      <c r="G268" s="154"/>
      <c r="H268" s="154"/>
      <c r="I268" s="166" t="e">
        <f t="shared" si="71"/>
        <v>#DIV/0!</v>
      </c>
      <c r="J268" s="154"/>
      <c r="K268" s="166" t="e">
        <f t="shared" si="72"/>
        <v>#DIV/0!</v>
      </c>
      <c r="L268" s="155"/>
      <c r="M268" s="167" t="e">
        <f t="shared" si="73"/>
        <v>#DIV/0!</v>
      </c>
      <c r="N268" s="155"/>
      <c r="O268" s="154"/>
      <c r="P268" s="156"/>
      <c r="Q268" s="260"/>
      <c r="R268" s="154"/>
      <c r="S268" s="156"/>
      <c r="T268" s="154"/>
      <c r="U268" s="154"/>
      <c r="V268" s="154"/>
      <c r="W268" s="161"/>
      <c r="X268" s="154"/>
    </row>
    <row r="269" spans="2:24">
      <c r="B269" s="729"/>
      <c r="C269" s="726"/>
      <c r="D269" s="165">
        <v>3</v>
      </c>
      <c r="E269" s="154"/>
      <c r="F269" s="155"/>
      <c r="G269" s="154"/>
      <c r="H269" s="154"/>
      <c r="I269" s="166" t="e">
        <f t="shared" si="71"/>
        <v>#DIV/0!</v>
      </c>
      <c r="J269" s="154"/>
      <c r="K269" s="166" t="e">
        <f t="shared" si="72"/>
        <v>#DIV/0!</v>
      </c>
      <c r="L269" s="155"/>
      <c r="M269" s="167" t="e">
        <f t="shared" si="73"/>
        <v>#DIV/0!</v>
      </c>
      <c r="N269" s="155"/>
      <c r="O269" s="154"/>
      <c r="P269" s="156"/>
      <c r="Q269" s="260"/>
      <c r="R269" s="154"/>
      <c r="S269" s="156"/>
      <c r="T269" s="154"/>
      <c r="U269" s="154"/>
      <c r="V269" s="154"/>
      <c r="W269" s="161"/>
      <c r="X269" s="154"/>
    </row>
    <row r="270" spans="2:24">
      <c r="B270" s="729"/>
      <c r="C270" s="726"/>
      <c r="D270" s="165">
        <v>4</v>
      </c>
      <c r="E270" s="154"/>
      <c r="F270" s="155"/>
      <c r="G270" s="154"/>
      <c r="H270" s="154"/>
      <c r="I270" s="166" t="e">
        <f t="shared" si="71"/>
        <v>#DIV/0!</v>
      </c>
      <c r="J270" s="154"/>
      <c r="K270" s="166" t="e">
        <f t="shared" si="72"/>
        <v>#DIV/0!</v>
      </c>
      <c r="L270" s="155"/>
      <c r="M270" s="167" t="e">
        <f t="shared" si="73"/>
        <v>#DIV/0!</v>
      </c>
      <c r="N270" s="155"/>
      <c r="O270" s="154"/>
      <c r="P270" s="156"/>
      <c r="Q270" s="260"/>
      <c r="R270" s="154"/>
      <c r="S270" s="156"/>
      <c r="T270" s="154"/>
      <c r="U270" s="154"/>
      <c r="V270" s="154"/>
      <c r="W270" s="161"/>
      <c r="X270" s="154"/>
    </row>
    <row r="271" spans="2:24">
      <c r="B271" s="729"/>
      <c r="C271" s="726"/>
      <c r="D271" s="165">
        <v>5</v>
      </c>
      <c r="E271" s="154"/>
      <c r="F271" s="155"/>
      <c r="G271" s="154"/>
      <c r="H271" s="154"/>
      <c r="I271" s="166" t="e">
        <f t="shared" si="71"/>
        <v>#DIV/0!</v>
      </c>
      <c r="J271" s="154"/>
      <c r="K271" s="166" t="e">
        <f t="shared" si="72"/>
        <v>#DIV/0!</v>
      </c>
      <c r="L271" s="155"/>
      <c r="M271" s="167" t="e">
        <f t="shared" si="73"/>
        <v>#DIV/0!</v>
      </c>
      <c r="N271" s="155"/>
      <c r="O271" s="154"/>
      <c r="P271" s="156"/>
      <c r="Q271" s="260"/>
      <c r="R271" s="154"/>
      <c r="S271" s="156"/>
      <c r="T271" s="154"/>
      <c r="U271" s="154"/>
      <c r="V271" s="154"/>
      <c r="W271" s="161"/>
      <c r="X271" s="154"/>
    </row>
    <row r="272" spans="2:24">
      <c r="B272" s="729"/>
      <c r="C272" s="726"/>
      <c r="D272" s="165">
        <v>6</v>
      </c>
      <c r="E272" s="154"/>
      <c r="F272" s="155"/>
      <c r="G272" s="154"/>
      <c r="H272" s="154"/>
      <c r="I272" s="166" t="e">
        <f t="shared" si="71"/>
        <v>#DIV/0!</v>
      </c>
      <c r="J272" s="154"/>
      <c r="K272" s="166" t="e">
        <f t="shared" si="72"/>
        <v>#DIV/0!</v>
      </c>
      <c r="L272" s="155"/>
      <c r="M272" s="167" t="e">
        <f t="shared" si="73"/>
        <v>#DIV/0!</v>
      </c>
      <c r="N272" s="155"/>
      <c r="O272" s="154"/>
      <c r="P272" s="156"/>
      <c r="Q272" s="260"/>
      <c r="R272" s="154"/>
      <c r="S272" s="156"/>
      <c r="T272" s="154"/>
      <c r="U272" s="154"/>
      <c r="V272" s="154"/>
      <c r="W272" s="161"/>
      <c r="X272" s="154"/>
    </row>
    <row r="273" spans="2:24">
      <c r="B273" s="729"/>
      <c r="C273" s="726"/>
      <c r="D273" s="165">
        <v>7</v>
      </c>
      <c r="E273" s="154"/>
      <c r="F273" s="155"/>
      <c r="G273" s="154"/>
      <c r="H273" s="154"/>
      <c r="I273" s="166" t="e">
        <f t="shared" si="71"/>
        <v>#DIV/0!</v>
      </c>
      <c r="J273" s="154"/>
      <c r="K273" s="166" t="e">
        <f t="shared" si="72"/>
        <v>#DIV/0!</v>
      </c>
      <c r="L273" s="155"/>
      <c r="M273" s="167" t="e">
        <f t="shared" si="73"/>
        <v>#DIV/0!</v>
      </c>
      <c r="N273" s="155"/>
      <c r="O273" s="154"/>
      <c r="P273" s="156"/>
      <c r="Q273" s="260"/>
      <c r="R273" s="154"/>
      <c r="S273" s="156"/>
      <c r="T273" s="154"/>
      <c r="U273" s="154"/>
      <c r="V273" s="154"/>
      <c r="W273" s="161"/>
      <c r="X273" s="154"/>
    </row>
    <row r="274" spans="2:24">
      <c r="B274" s="729"/>
      <c r="C274" s="726"/>
      <c r="D274" s="165">
        <v>8</v>
      </c>
      <c r="E274" s="154"/>
      <c r="F274" s="155"/>
      <c r="G274" s="154"/>
      <c r="H274" s="154"/>
      <c r="I274" s="166" t="e">
        <f t="shared" si="71"/>
        <v>#DIV/0!</v>
      </c>
      <c r="J274" s="154"/>
      <c r="K274" s="166" t="e">
        <f t="shared" si="72"/>
        <v>#DIV/0!</v>
      </c>
      <c r="L274" s="155"/>
      <c r="M274" s="167" t="e">
        <f t="shared" si="73"/>
        <v>#DIV/0!</v>
      </c>
      <c r="N274" s="155"/>
      <c r="O274" s="154"/>
      <c r="P274" s="156"/>
      <c r="Q274" s="260"/>
      <c r="R274" s="154"/>
      <c r="S274" s="156"/>
      <c r="T274" s="154"/>
      <c r="U274" s="154"/>
      <c r="V274" s="154"/>
      <c r="W274" s="161"/>
      <c r="X274" s="154"/>
    </row>
    <row r="275" spans="2:24">
      <c r="B275" s="729"/>
      <c r="C275" s="726"/>
      <c r="D275" s="165">
        <v>9</v>
      </c>
      <c r="E275" s="154"/>
      <c r="F275" s="155"/>
      <c r="G275" s="154"/>
      <c r="H275" s="154"/>
      <c r="I275" s="166" t="e">
        <f t="shared" si="71"/>
        <v>#DIV/0!</v>
      </c>
      <c r="J275" s="154"/>
      <c r="K275" s="166" t="e">
        <f t="shared" si="72"/>
        <v>#DIV/0!</v>
      </c>
      <c r="L275" s="155"/>
      <c r="M275" s="167" t="e">
        <f t="shared" si="73"/>
        <v>#DIV/0!</v>
      </c>
      <c r="N275" s="155"/>
      <c r="O275" s="154"/>
      <c r="P275" s="156"/>
      <c r="Q275" s="260"/>
      <c r="R275" s="154"/>
      <c r="S275" s="156"/>
      <c r="T275" s="154"/>
      <c r="U275" s="154"/>
      <c r="V275" s="154"/>
      <c r="W275" s="161"/>
      <c r="X275" s="154"/>
    </row>
    <row r="276" spans="2:24">
      <c r="B276" s="730"/>
      <c r="C276" s="727"/>
      <c r="D276" s="165">
        <v>10</v>
      </c>
      <c r="E276" s="154"/>
      <c r="F276" s="155"/>
      <c r="G276" s="154"/>
      <c r="H276" s="154"/>
      <c r="I276" s="166" t="e">
        <f t="shared" si="71"/>
        <v>#DIV/0!</v>
      </c>
      <c r="J276" s="154"/>
      <c r="K276" s="166" t="e">
        <f t="shared" si="72"/>
        <v>#DIV/0!</v>
      </c>
      <c r="L276" s="155"/>
      <c r="M276" s="167" t="e">
        <f t="shared" si="73"/>
        <v>#DIV/0!</v>
      </c>
      <c r="N276" s="155"/>
      <c r="O276" s="154"/>
      <c r="P276" s="156"/>
      <c r="Q276" s="260"/>
      <c r="R276" s="154"/>
      <c r="S276" s="156"/>
      <c r="T276" s="154"/>
      <c r="U276" s="154"/>
      <c r="V276" s="154"/>
      <c r="W276" s="161"/>
      <c r="X276" s="154"/>
    </row>
    <row r="277" spans="2:24">
      <c r="B277" s="728">
        <f t="shared" ref="B277" si="76">B267+1</f>
        <v>45928</v>
      </c>
      <c r="C277" s="725" t="str">
        <f t="shared" ref="C277" si="77">CHOOSE(WEEKDAY(B277,2),"一","二","三","四","五","六","日")</f>
        <v>日</v>
      </c>
      <c r="D277" s="165">
        <v>1</v>
      </c>
      <c r="E277" s="154"/>
      <c r="F277" s="155"/>
      <c r="G277" s="154"/>
      <c r="H277" s="154"/>
      <c r="I277" s="166" t="e">
        <f t="shared" si="71"/>
        <v>#DIV/0!</v>
      </c>
      <c r="J277" s="154"/>
      <c r="K277" s="166" t="e">
        <f t="shared" si="72"/>
        <v>#DIV/0!</v>
      </c>
      <c r="L277" s="155"/>
      <c r="M277" s="167" t="e">
        <f t="shared" si="73"/>
        <v>#DIV/0!</v>
      </c>
      <c r="N277" s="155"/>
      <c r="O277" s="154"/>
      <c r="P277" s="156"/>
      <c r="Q277" s="260"/>
      <c r="R277" s="154"/>
      <c r="S277" s="156"/>
      <c r="T277" s="154"/>
      <c r="U277" s="154"/>
      <c r="V277" s="154"/>
      <c r="W277" s="161"/>
      <c r="X277" s="154"/>
    </row>
    <row r="278" spans="2:24">
      <c r="B278" s="729"/>
      <c r="C278" s="726"/>
      <c r="D278" s="165">
        <v>2</v>
      </c>
      <c r="E278" s="154"/>
      <c r="F278" s="155"/>
      <c r="G278" s="154"/>
      <c r="H278" s="154"/>
      <c r="I278" s="166" t="e">
        <f t="shared" si="71"/>
        <v>#DIV/0!</v>
      </c>
      <c r="J278" s="154"/>
      <c r="K278" s="166" t="e">
        <f t="shared" si="72"/>
        <v>#DIV/0!</v>
      </c>
      <c r="L278" s="155"/>
      <c r="M278" s="167" t="e">
        <f t="shared" si="73"/>
        <v>#DIV/0!</v>
      </c>
      <c r="N278" s="155"/>
      <c r="O278" s="154"/>
      <c r="P278" s="156"/>
      <c r="Q278" s="260"/>
      <c r="R278" s="154"/>
      <c r="S278" s="156"/>
      <c r="T278" s="154"/>
      <c r="U278" s="154"/>
      <c r="V278" s="154"/>
      <c r="W278" s="161"/>
      <c r="X278" s="154"/>
    </row>
    <row r="279" spans="2:24">
      <c r="B279" s="729"/>
      <c r="C279" s="726"/>
      <c r="D279" s="165">
        <v>3</v>
      </c>
      <c r="E279" s="154"/>
      <c r="F279" s="155"/>
      <c r="G279" s="154"/>
      <c r="H279" s="154"/>
      <c r="I279" s="166" t="e">
        <f t="shared" si="71"/>
        <v>#DIV/0!</v>
      </c>
      <c r="J279" s="154"/>
      <c r="K279" s="166" t="e">
        <f t="shared" si="72"/>
        <v>#DIV/0!</v>
      </c>
      <c r="L279" s="155"/>
      <c r="M279" s="167" t="e">
        <f t="shared" si="73"/>
        <v>#DIV/0!</v>
      </c>
      <c r="N279" s="155"/>
      <c r="O279" s="154"/>
      <c r="P279" s="156"/>
      <c r="Q279" s="260"/>
      <c r="R279" s="154"/>
      <c r="S279" s="156"/>
      <c r="T279" s="154"/>
      <c r="U279" s="154"/>
      <c r="V279" s="154"/>
      <c r="W279" s="161"/>
      <c r="X279" s="154"/>
    </row>
    <row r="280" spans="2:24">
      <c r="B280" s="729"/>
      <c r="C280" s="726"/>
      <c r="D280" s="165">
        <v>4</v>
      </c>
      <c r="E280" s="154"/>
      <c r="F280" s="155"/>
      <c r="G280" s="154"/>
      <c r="H280" s="154"/>
      <c r="I280" s="166" t="e">
        <f t="shared" si="71"/>
        <v>#DIV/0!</v>
      </c>
      <c r="J280" s="154"/>
      <c r="K280" s="166" t="e">
        <f t="shared" si="72"/>
        <v>#DIV/0!</v>
      </c>
      <c r="L280" s="155"/>
      <c r="M280" s="167" t="e">
        <f t="shared" si="73"/>
        <v>#DIV/0!</v>
      </c>
      <c r="N280" s="155"/>
      <c r="O280" s="154"/>
      <c r="P280" s="156"/>
      <c r="Q280" s="260"/>
      <c r="R280" s="154"/>
      <c r="S280" s="156"/>
      <c r="T280" s="154"/>
      <c r="U280" s="154"/>
      <c r="V280" s="154"/>
      <c r="W280" s="161"/>
      <c r="X280" s="154"/>
    </row>
    <row r="281" spans="2:24">
      <c r="B281" s="729"/>
      <c r="C281" s="726"/>
      <c r="D281" s="165">
        <v>5</v>
      </c>
      <c r="E281" s="154"/>
      <c r="F281" s="155"/>
      <c r="G281" s="154"/>
      <c r="H281" s="154"/>
      <c r="I281" s="166" t="e">
        <f t="shared" si="71"/>
        <v>#DIV/0!</v>
      </c>
      <c r="J281" s="154"/>
      <c r="K281" s="166" t="e">
        <f t="shared" si="72"/>
        <v>#DIV/0!</v>
      </c>
      <c r="L281" s="155"/>
      <c r="M281" s="167" t="e">
        <f t="shared" si="73"/>
        <v>#DIV/0!</v>
      </c>
      <c r="N281" s="155"/>
      <c r="O281" s="154"/>
      <c r="P281" s="156"/>
      <c r="Q281" s="260"/>
      <c r="R281" s="154"/>
      <c r="S281" s="156"/>
      <c r="T281" s="154"/>
      <c r="U281" s="154"/>
      <c r="V281" s="154"/>
      <c r="W281" s="161"/>
      <c r="X281" s="154"/>
    </row>
    <row r="282" spans="2:24">
      <c r="B282" s="729"/>
      <c r="C282" s="726"/>
      <c r="D282" s="165">
        <v>6</v>
      </c>
      <c r="E282" s="154"/>
      <c r="F282" s="155"/>
      <c r="G282" s="154"/>
      <c r="H282" s="154"/>
      <c r="I282" s="166" t="e">
        <f t="shared" si="71"/>
        <v>#DIV/0!</v>
      </c>
      <c r="J282" s="154"/>
      <c r="K282" s="166" t="e">
        <f t="shared" si="72"/>
        <v>#DIV/0!</v>
      </c>
      <c r="L282" s="155"/>
      <c r="M282" s="167" t="e">
        <f t="shared" si="73"/>
        <v>#DIV/0!</v>
      </c>
      <c r="N282" s="155"/>
      <c r="O282" s="154"/>
      <c r="P282" s="156"/>
      <c r="Q282" s="260"/>
      <c r="R282" s="154"/>
      <c r="S282" s="156"/>
      <c r="T282" s="154"/>
      <c r="U282" s="154"/>
      <c r="V282" s="154"/>
      <c r="W282" s="161"/>
      <c r="X282" s="154"/>
    </row>
    <row r="283" spans="2:24">
      <c r="B283" s="729"/>
      <c r="C283" s="726"/>
      <c r="D283" s="165">
        <v>7</v>
      </c>
      <c r="E283" s="154"/>
      <c r="F283" s="155"/>
      <c r="G283" s="154"/>
      <c r="H283" s="154"/>
      <c r="I283" s="166" t="e">
        <f t="shared" si="71"/>
        <v>#DIV/0!</v>
      </c>
      <c r="J283" s="154"/>
      <c r="K283" s="166" t="e">
        <f t="shared" si="72"/>
        <v>#DIV/0!</v>
      </c>
      <c r="L283" s="155"/>
      <c r="M283" s="167" t="e">
        <f t="shared" si="73"/>
        <v>#DIV/0!</v>
      </c>
      <c r="N283" s="155"/>
      <c r="O283" s="154"/>
      <c r="P283" s="156"/>
      <c r="Q283" s="260"/>
      <c r="R283" s="154"/>
      <c r="S283" s="156"/>
      <c r="T283" s="154"/>
      <c r="U283" s="154"/>
      <c r="V283" s="154"/>
      <c r="W283" s="161"/>
      <c r="X283" s="154"/>
    </row>
    <row r="284" spans="2:24">
      <c r="B284" s="729"/>
      <c r="C284" s="726"/>
      <c r="D284" s="165">
        <v>8</v>
      </c>
      <c r="E284" s="154"/>
      <c r="F284" s="155"/>
      <c r="G284" s="154"/>
      <c r="H284" s="154"/>
      <c r="I284" s="166" t="e">
        <f t="shared" si="71"/>
        <v>#DIV/0!</v>
      </c>
      <c r="J284" s="154"/>
      <c r="K284" s="166" t="e">
        <f t="shared" si="72"/>
        <v>#DIV/0!</v>
      </c>
      <c r="L284" s="155"/>
      <c r="M284" s="167" t="e">
        <f t="shared" si="73"/>
        <v>#DIV/0!</v>
      </c>
      <c r="N284" s="155"/>
      <c r="O284" s="154"/>
      <c r="P284" s="156"/>
      <c r="Q284" s="260"/>
      <c r="R284" s="154"/>
      <c r="S284" s="156"/>
      <c r="T284" s="154"/>
      <c r="U284" s="154"/>
      <c r="V284" s="154"/>
      <c r="W284" s="161"/>
      <c r="X284" s="154"/>
    </row>
    <row r="285" spans="2:24">
      <c r="B285" s="729"/>
      <c r="C285" s="726"/>
      <c r="D285" s="165">
        <v>9</v>
      </c>
      <c r="E285" s="154"/>
      <c r="F285" s="155"/>
      <c r="G285" s="154"/>
      <c r="H285" s="154"/>
      <c r="I285" s="166" t="e">
        <f t="shared" si="71"/>
        <v>#DIV/0!</v>
      </c>
      <c r="J285" s="154"/>
      <c r="K285" s="166" t="e">
        <f t="shared" si="72"/>
        <v>#DIV/0!</v>
      </c>
      <c r="L285" s="155"/>
      <c r="M285" s="167" t="e">
        <f t="shared" si="73"/>
        <v>#DIV/0!</v>
      </c>
      <c r="N285" s="155"/>
      <c r="O285" s="154"/>
      <c r="P285" s="156"/>
      <c r="Q285" s="260"/>
      <c r="R285" s="154"/>
      <c r="S285" s="156"/>
      <c r="T285" s="154"/>
      <c r="U285" s="154"/>
      <c r="V285" s="154"/>
      <c r="W285" s="161"/>
      <c r="X285" s="154"/>
    </row>
    <row r="286" spans="2:24">
      <c r="B286" s="730"/>
      <c r="C286" s="727"/>
      <c r="D286" s="165">
        <v>10</v>
      </c>
      <c r="E286" s="154"/>
      <c r="F286" s="155"/>
      <c r="G286" s="154"/>
      <c r="H286" s="154"/>
      <c r="I286" s="166" t="e">
        <f t="shared" si="71"/>
        <v>#DIV/0!</v>
      </c>
      <c r="J286" s="154"/>
      <c r="K286" s="166" t="e">
        <f t="shared" si="72"/>
        <v>#DIV/0!</v>
      </c>
      <c r="L286" s="155"/>
      <c r="M286" s="167" t="e">
        <f t="shared" si="73"/>
        <v>#DIV/0!</v>
      </c>
      <c r="N286" s="155"/>
      <c r="O286" s="154"/>
      <c r="P286" s="156"/>
      <c r="Q286" s="260"/>
      <c r="R286" s="154"/>
      <c r="S286" s="156"/>
      <c r="T286" s="154"/>
      <c r="U286" s="154"/>
      <c r="V286" s="154"/>
      <c r="W286" s="161"/>
      <c r="X286" s="154"/>
    </row>
    <row r="287" spans="2:24">
      <c r="B287" s="728">
        <f t="shared" ref="B287" si="78">B277+1</f>
        <v>45929</v>
      </c>
      <c r="C287" s="725" t="str">
        <f t="shared" ref="C287" si="79">CHOOSE(WEEKDAY(B287,2),"一","二","三","四","五","六","日")</f>
        <v>一</v>
      </c>
      <c r="D287" s="165">
        <v>1</v>
      </c>
      <c r="E287" s="154"/>
      <c r="F287" s="155"/>
      <c r="G287" s="154"/>
      <c r="H287" s="154"/>
      <c r="I287" s="166" t="e">
        <f t="shared" si="71"/>
        <v>#DIV/0!</v>
      </c>
      <c r="J287" s="154"/>
      <c r="K287" s="166" t="e">
        <f t="shared" si="72"/>
        <v>#DIV/0!</v>
      </c>
      <c r="L287" s="155"/>
      <c r="M287" s="167" t="e">
        <f t="shared" si="73"/>
        <v>#DIV/0!</v>
      </c>
      <c r="N287" s="155"/>
      <c r="O287" s="154"/>
      <c r="P287" s="156"/>
      <c r="Q287" s="260"/>
      <c r="R287" s="154"/>
      <c r="S287" s="156"/>
      <c r="T287" s="154"/>
      <c r="U287" s="154"/>
      <c r="V287" s="154"/>
      <c r="W287" s="161"/>
      <c r="X287" s="154"/>
    </row>
    <row r="288" spans="2:24">
      <c r="B288" s="729"/>
      <c r="C288" s="726"/>
      <c r="D288" s="165">
        <v>2</v>
      </c>
      <c r="E288" s="154"/>
      <c r="F288" s="155"/>
      <c r="G288" s="154"/>
      <c r="H288" s="154"/>
      <c r="I288" s="166" t="e">
        <f t="shared" si="71"/>
        <v>#DIV/0!</v>
      </c>
      <c r="J288" s="154"/>
      <c r="K288" s="166" t="e">
        <f t="shared" si="72"/>
        <v>#DIV/0!</v>
      </c>
      <c r="L288" s="155"/>
      <c r="M288" s="167" t="e">
        <f t="shared" si="73"/>
        <v>#DIV/0!</v>
      </c>
      <c r="N288" s="155"/>
      <c r="O288" s="154"/>
      <c r="P288" s="156"/>
      <c r="Q288" s="260"/>
      <c r="R288" s="154"/>
      <c r="S288" s="156"/>
      <c r="T288" s="154"/>
      <c r="U288" s="154"/>
      <c r="V288" s="154"/>
      <c r="W288" s="161"/>
      <c r="X288" s="154"/>
    </row>
    <row r="289" spans="2:24">
      <c r="B289" s="729"/>
      <c r="C289" s="726"/>
      <c r="D289" s="165">
        <v>3</v>
      </c>
      <c r="E289" s="154"/>
      <c r="F289" s="155"/>
      <c r="G289" s="154"/>
      <c r="H289" s="154"/>
      <c r="I289" s="166" t="e">
        <f t="shared" si="71"/>
        <v>#DIV/0!</v>
      </c>
      <c r="J289" s="154"/>
      <c r="K289" s="166" t="e">
        <f t="shared" si="72"/>
        <v>#DIV/0!</v>
      </c>
      <c r="L289" s="155"/>
      <c r="M289" s="167" t="e">
        <f t="shared" si="73"/>
        <v>#DIV/0!</v>
      </c>
      <c r="N289" s="155"/>
      <c r="O289" s="154"/>
      <c r="P289" s="156"/>
      <c r="Q289" s="260"/>
      <c r="R289" s="154"/>
      <c r="S289" s="156"/>
      <c r="T289" s="154"/>
      <c r="U289" s="154"/>
      <c r="V289" s="154"/>
      <c r="W289" s="161"/>
      <c r="X289" s="154"/>
    </row>
    <row r="290" spans="2:24">
      <c r="B290" s="729"/>
      <c r="C290" s="726"/>
      <c r="D290" s="165">
        <v>4</v>
      </c>
      <c r="E290" s="154"/>
      <c r="F290" s="155"/>
      <c r="G290" s="154"/>
      <c r="H290" s="154"/>
      <c r="I290" s="166" t="e">
        <f t="shared" si="71"/>
        <v>#DIV/0!</v>
      </c>
      <c r="J290" s="154"/>
      <c r="K290" s="166" t="e">
        <f t="shared" si="72"/>
        <v>#DIV/0!</v>
      </c>
      <c r="L290" s="155"/>
      <c r="M290" s="167" t="e">
        <f t="shared" si="73"/>
        <v>#DIV/0!</v>
      </c>
      <c r="N290" s="155"/>
      <c r="O290" s="154"/>
      <c r="P290" s="156"/>
      <c r="Q290" s="260"/>
      <c r="R290" s="154"/>
      <c r="S290" s="156"/>
      <c r="T290" s="154"/>
      <c r="U290" s="154"/>
      <c r="V290" s="154"/>
      <c r="W290" s="161"/>
      <c r="X290" s="154"/>
    </row>
    <row r="291" spans="2:24">
      <c r="B291" s="729"/>
      <c r="C291" s="726"/>
      <c r="D291" s="165">
        <v>5</v>
      </c>
      <c r="E291" s="154"/>
      <c r="F291" s="155"/>
      <c r="G291" s="154"/>
      <c r="H291" s="154"/>
      <c r="I291" s="166" t="e">
        <f t="shared" si="71"/>
        <v>#DIV/0!</v>
      </c>
      <c r="J291" s="154"/>
      <c r="K291" s="166" t="e">
        <f t="shared" si="72"/>
        <v>#DIV/0!</v>
      </c>
      <c r="L291" s="155"/>
      <c r="M291" s="167" t="e">
        <f t="shared" si="73"/>
        <v>#DIV/0!</v>
      </c>
      <c r="N291" s="155"/>
      <c r="O291" s="154"/>
      <c r="P291" s="156"/>
      <c r="Q291" s="260"/>
      <c r="R291" s="154"/>
      <c r="S291" s="156"/>
      <c r="T291" s="154"/>
      <c r="U291" s="154"/>
      <c r="V291" s="154"/>
      <c r="W291" s="161"/>
      <c r="X291" s="154"/>
    </row>
    <row r="292" spans="2:24">
      <c r="B292" s="729"/>
      <c r="C292" s="726"/>
      <c r="D292" s="165">
        <v>6</v>
      </c>
      <c r="E292" s="154"/>
      <c r="F292" s="155"/>
      <c r="G292" s="154"/>
      <c r="H292" s="154"/>
      <c r="I292" s="166" t="e">
        <f t="shared" si="71"/>
        <v>#DIV/0!</v>
      </c>
      <c r="J292" s="154"/>
      <c r="K292" s="166" t="e">
        <f t="shared" si="72"/>
        <v>#DIV/0!</v>
      </c>
      <c r="L292" s="155"/>
      <c r="M292" s="167" t="e">
        <f t="shared" si="73"/>
        <v>#DIV/0!</v>
      </c>
      <c r="N292" s="155"/>
      <c r="O292" s="154"/>
      <c r="P292" s="156"/>
      <c r="Q292" s="260"/>
      <c r="R292" s="154"/>
      <c r="S292" s="156"/>
      <c r="T292" s="154"/>
      <c r="U292" s="154"/>
      <c r="V292" s="154"/>
      <c r="W292" s="161"/>
      <c r="X292" s="154"/>
    </row>
    <row r="293" spans="2:24">
      <c r="B293" s="729"/>
      <c r="C293" s="726"/>
      <c r="D293" s="165">
        <v>7</v>
      </c>
      <c r="E293" s="154"/>
      <c r="F293" s="155"/>
      <c r="G293" s="154"/>
      <c r="H293" s="154"/>
      <c r="I293" s="166" t="e">
        <f t="shared" si="71"/>
        <v>#DIV/0!</v>
      </c>
      <c r="J293" s="154"/>
      <c r="K293" s="166" t="e">
        <f t="shared" si="72"/>
        <v>#DIV/0!</v>
      </c>
      <c r="L293" s="155"/>
      <c r="M293" s="167" t="e">
        <f t="shared" si="73"/>
        <v>#DIV/0!</v>
      </c>
      <c r="N293" s="155"/>
      <c r="O293" s="154"/>
      <c r="P293" s="156"/>
      <c r="Q293" s="260"/>
      <c r="R293" s="154"/>
      <c r="S293" s="156"/>
      <c r="T293" s="154"/>
      <c r="U293" s="154"/>
      <c r="V293" s="154"/>
      <c r="W293" s="161"/>
      <c r="X293" s="154"/>
    </row>
    <row r="294" spans="2:24">
      <c r="B294" s="729"/>
      <c r="C294" s="726"/>
      <c r="D294" s="165">
        <v>8</v>
      </c>
      <c r="E294" s="154"/>
      <c r="F294" s="155"/>
      <c r="G294" s="154"/>
      <c r="H294" s="154"/>
      <c r="I294" s="166" t="e">
        <f t="shared" si="71"/>
        <v>#DIV/0!</v>
      </c>
      <c r="J294" s="154"/>
      <c r="K294" s="166" t="e">
        <f t="shared" si="72"/>
        <v>#DIV/0!</v>
      </c>
      <c r="L294" s="155"/>
      <c r="M294" s="167" t="e">
        <f t="shared" si="73"/>
        <v>#DIV/0!</v>
      </c>
      <c r="N294" s="155"/>
      <c r="O294" s="154"/>
      <c r="P294" s="156"/>
      <c r="Q294" s="260"/>
      <c r="R294" s="154"/>
      <c r="S294" s="156"/>
      <c r="T294" s="154"/>
      <c r="U294" s="154"/>
      <c r="V294" s="154"/>
      <c r="W294" s="161"/>
      <c r="X294" s="154"/>
    </row>
    <row r="295" spans="2:24">
      <c r="B295" s="729"/>
      <c r="C295" s="726"/>
      <c r="D295" s="165">
        <v>9</v>
      </c>
      <c r="E295" s="154"/>
      <c r="F295" s="155"/>
      <c r="G295" s="154"/>
      <c r="H295" s="154"/>
      <c r="I295" s="166" t="e">
        <f t="shared" si="71"/>
        <v>#DIV/0!</v>
      </c>
      <c r="J295" s="154"/>
      <c r="K295" s="166" t="e">
        <f t="shared" si="72"/>
        <v>#DIV/0!</v>
      </c>
      <c r="L295" s="155"/>
      <c r="M295" s="167" t="e">
        <f t="shared" si="73"/>
        <v>#DIV/0!</v>
      </c>
      <c r="N295" s="155"/>
      <c r="O295" s="154"/>
      <c r="P295" s="156"/>
      <c r="Q295" s="260"/>
      <c r="R295" s="154"/>
      <c r="S295" s="156"/>
      <c r="T295" s="154"/>
      <c r="U295" s="154"/>
      <c r="V295" s="154"/>
      <c r="W295" s="161"/>
      <c r="X295" s="154"/>
    </row>
    <row r="296" spans="2:24">
      <c r="B296" s="730"/>
      <c r="C296" s="727"/>
      <c r="D296" s="165">
        <v>10</v>
      </c>
      <c r="E296" s="154"/>
      <c r="F296" s="155"/>
      <c r="G296" s="154"/>
      <c r="H296" s="154"/>
      <c r="I296" s="166" t="e">
        <f t="shared" si="71"/>
        <v>#DIV/0!</v>
      </c>
      <c r="J296" s="154"/>
      <c r="K296" s="166" t="e">
        <f t="shared" si="72"/>
        <v>#DIV/0!</v>
      </c>
      <c r="L296" s="155"/>
      <c r="M296" s="167" t="e">
        <f t="shared" si="73"/>
        <v>#DIV/0!</v>
      </c>
      <c r="N296" s="155"/>
      <c r="O296" s="154"/>
      <c r="P296" s="156"/>
      <c r="Q296" s="260"/>
      <c r="R296" s="154"/>
      <c r="S296" s="156"/>
      <c r="T296" s="154"/>
      <c r="U296" s="154"/>
      <c r="V296" s="154"/>
      <c r="W296" s="161"/>
      <c r="X296" s="154"/>
    </row>
    <row r="297" spans="2:24">
      <c r="B297" s="728">
        <f t="shared" ref="B297" si="80">B287+1</f>
        <v>45930</v>
      </c>
      <c r="C297" s="725" t="str">
        <f t="shared" ref="C297" si="81">CHOOSE(WEEKDAY(B297,2),"一","二","三","四","五","六","日")</f>
        <v>二</v>
      </c>
      <c r="D297" s="165">
        <v>1</v>
      </c>
      <c r="E297" s="154"/>
      <c r="F297" s="155"/>
      <c r="G297" s="154"/>
      <c r="H297" s="154"/>
      <c r="I297" s="166" t="e">
        <f t="shared" si="71"/>
        <v>#DIV/0!</v>
      </c>
      <c r="J297" s="154"/>
      <c r="K297" s="166" t="e">
        <f t="shared" si="72"/>
        <v>#DIV/0!</v>
      </c>
      <c r="L297" s="155"/>
      <c r="M297" s="167" t="e">
        <f t="shared" si="73"/>
        <v>#DIV/0!</v>
      </c>
      <c r="N297" s="155"/>
      <c r="O297" s="154"/>
      <c r="P297" s="156"/>
      <c r="Q297" s="260"/>
      <c r="R297" s="154"/>
      <c r="S297" s="156"/>
      <c r="T297" s="154"/>
      <c r="U297" s="154"/>
      <c r="V297" s="154"/>
      <c r="W297" s="161"/>
      <c r="X297" s="154"/>
    </row>
    <row r="298" spans="2:24">
      <c r="B298" s="729"/>
      <c r="C298" s="726"/>
      <c r="D298" s="165">
        <v>2</v>
      </c>
      <c r="E298" s="154"/>
      <c r="F298" s="155"/>
      <c r="G298" s="154"/>
      <c r="H298" s="154"/>
      <c r="I298" s="166" t="e">
        <f t="shared" si="71"/>
        <v>#DIV/0!</v>
      </c>
      <c r="J298" s="154"/>
      <c r="K298" s="166" t="e">
        <f t="shared" si="72"/>
        <v>#DIV/0!</v>
      </c>
      <c r="L298" s="155"/>
      <c r="M298" s="167" t="e">
        <f t="shared" si="73"/>
        <v>#DIV/0!</v>
      </c>
      <c r="N298" s="155"/>
      <c r="O298" s="154"/>
      <c r="P298" s="156"/>
      <c r="Q298" s="260"/>
      <c r="R298" s="154"/>
      <c r="S298" s="156"/>
      <c r="T298" s="154"/>
      <c r="U298" s="154"/>
      <c r="V298" s="154"/>
      <c r="W298" s="161"/>
      <c r="X298" s="154"/>
    </row>
    <row r="299" spans="2:24">
      <c r="B299" s="729"/>
      <c r="C299" s="726"/>
      <c r="D299" s="165">
        <v>3</v>
      </c>
      <c r="E299" s="154"/>
      <c r="F299" s="155"/>
      <c r="G299" s="154"/>
      <c r="H299" s="154"/>
      <c r="I299" s="166" t="e">
        <f t="shared" si="71"/>
        <v>#DIV/0!</v>
      </c>
      <c r="J299" s="154"/>
      <c r="K299" s="166" t="e">
        <f t="shared" si="72"/>
        <v>#DIV/0!</v>
      </c>
      <c r="L299" s="155"/>
      <c r="M299" s="167" t="e">
        <f t="shared" si="73"/>
        <v>#DIV/0!</v>
      </c>
      <c r="N299" s="155"/>
      <c r="O299" s="154"/>
      <c r="P299" s="156"/>
      <c r="Q299" s="260"/>
      <c r="R299" s="154"/>
      <c r="S299" s="156"/>
      <c r="T299" s="154"/>
      <c r="U299" s="154"/>
      <c r="V299" s="154"/>
      <c r="W299" s="161"/>
      <c r="X299" s="154"/>
    </row>
    <row r="300" spans="2:24">
      <c r="B300" s="729"/>
      <c r="C300" s="726"/>
      <c r="D300" s="165">
        <v>4</v>
      </c>
      <c r="E300" s="154"/>
      <c r="F300" s="155"/>
      <c r="G300" s="154"/>
      <c r="H300" s="154"/>
      <c r="I300" s="166" t="e">
        <f t="shared" si="71"/>
        <v>#DIV/0!</v>
      </c>
      <c r="J300" s="154"/>
      <c r="K300" s="166" t="e">
        <f t="shared" si="72"/>
        <v>#DIV/0!</v>
      </c>
      <c r="L300" s="155"/>
      <c r="M300" s="167" t="e">
        <f t="shared" si="73"/>
        <v>#DIV/0!</v>
      </c>
      <c r="N300" s="155"/>
      <c r="O300" s="154"/>
      <c r="P300" s="156"/>
      <c r="Q300" s="260"/>
      <c r="R300" s="154"/>
      <c r="S300" s="156"/>
      <c r="T300" s="154"/>
      <c r="U300" s="154"/>
      <c r="V300" s="154"/>
      <c r="W300" s="161"/>
      <c r="X300" s="154"/>
    </row>
    <row r="301" spans="2:24">
      <c r="B301" s="729"/>
      <c r="C301" s="726"/>
      <c r="D301" s="165">
        <v>5</v>
      </c>
      <c r="E301" s="154"/>
      <c r="F301" s="155"/>
      <c r="G301" s="154"/>
      <c r="H301" s="154"/>
      <c r="I301" s="166" t="e">
        <f t="shared" si="71"/>
        <v>#DIV/0!</v>
      </c>
      <c r="J301" s="154"/>
      <c r="K301" s="166" t="e">
        <f t="shared" si="72"/>
        <v>#DIV/0!</v>
      </c>
      <c r="L301" s="155"/>
      <c r="M301" s="167" t="e">
        <f t="shared" si="73"/>
        <v>#DIV/0!</v>
      </c>
      <c r="N301" s="155"/>
      <c r="O301" s="154"/>
      <c r="P301" s="156"/>
      <c r="Q301" s="260"/>
      <c r="R301" s="154"/>
      <c r="S301" s="156"/>
      <c r="T301" s="154"/>
      <c r="U301" s="154"/>
      <c r="V301" s="154"/>
      <c r="W301" s="161"/>
      <c r="X301" s="154"/>
    </row>
    <row r="302" spans="2:24">
      <c r="B302" s="729"/>
      <c r="C302" s="726"/>
      <c r="D302" s="165">
        <v>6</v>
      </c>
      <c r="E302" s="154"/>
      <c r="F302" s="155"/>
      <c r="G302" s="154"/>
      <c r="H302" s="154"/>
      <c r="I302" s="166" t="e">
        <f t="shared" si="71"/>
        <v>#DIV/0!</v>
      </c>
      <c r="J302" s="154"/>
      <c r="K302" s="166" t="e">
        <f t="shared" si="72"/>
        <v>#DIV/0!</v>
      </c>
      <c r="L302" s="155"/>
      <c r="M302" s="167" t="e">
        <f t="shared" si="73"/>
        <v>#DIV/0!</v>
      </c>
      <c r="N302" s="155"/>
      <c r="O302" s="154"/>
      <c r="P302" s="156"/>
      <c r="Q302" s="260"/>
      <c r="R302" s="154"/>
      <c r="S302" s="156"/>
      <c r="T302" s="154"/>
      <c r="U302" s="154"/>
      <c r="V302" s="154"/>
      <c r="W302" s="161"/>
      <c r="X302" s="154"/>
    </row>
    <row r="303" spans="2:24">
      <c r="B303" s="729"/>
      <c r="C303" s="726"/>
      <c r="D303" s="165">
        <v>7</v>
      </c>
      <c r="E303" s="154"/>
      <c r="F303" s="155"/>
      <c r="G303" s="154"/>
      <c r="H303" s="154"/>
      <c r="I303" s="166" t="e">
        <f t="shared" si="71"/>
        <v>#DIV/0!</v>
      </c>
      <c r="J303" s="154"/>
      <c r="K303" s="166" t="e">
        <f t="shared" si="72"/>
        <v>#DIV/0!</v>
      </c>
      <c r="L303" s="155"/>
      <c r="M303" s="167" t="e">
        <f t="shared" si="73"/>
        <v>#DIV/0!</v>
      </c>
      <c r="N303" s="155"/>
      <c r="O303" s="154"/>
      <c r="P303" s="156"/>
      <c r="Q303" s="260"/>
      <c r="R303" s="154"/>
      <c r="S303" s="156"/>
      <c r="T303" s="154"/>
      <c r="U303" s="154"/>
      <c r="V303" s="154"/>
      <c r="W303" s="161"/>
      <c r="X303" s="154"/>
    </row>
    <row r="304" spans="2:24">
      <c r="B304" s="729"/>
      <c r="C304" s="726"/>
      <c r="D304" s="165">
        <v>8</v>
      </c>
      <c r="E304" s="154"/>
      <c r="F304" s="155"/>
      <c r="G304" s="154"/>
      <c r="H304" s="154"/>
      <c r="I304" s="166" t="e">
        <f t="shared" si="71"/>
        <v>#DIV/0!</v>
      </c>
      <c r="J304" s="154"/>
      <c r="K304" s="166" t="e">
        <f t="shared" si="72"/>
        <v>#DIV/0!</v>
      </c>
      <c r="L304" s="155"/>
      <c r="M304" s="167" t="e">
        <f t="shared" si="73"/>
        <v>#DIV/0!</v>
      </c>
      <c r="N304" s="155"/>
      <c r="O304" s="154"/>
      <c r="P304" s="156"/>
      <c r="Q304" s="260"/>
      <c r="R304" s="154"/>
      <c r="S304" s="156"/>
      <c r="T304" s="154"/>
      <c r="U304" s="154"/>
      <c r="V304" s="154"/>
      <c r="W304" s="161"/>
      <c r="X304" s="154"/>
    </row>
    <row r="305" spans="2:24">
      <c r="B305" s="729"/>
      <c r="C305" s="726"/>
      <c r="D305" s="165">
        <v>9</v>
      </c>
      <c r="E305" s="154"/>
      <c r="F305" s="155"/>
      <c r="G305" s="154"/>
      <c r="H305" s="154"/>
      <c r="I305" s="166" t="e">
        <f t="shared" si="71"/>
        <v>#DIV/0!</v>
      </c>
      <c r="J305" s="154"/>
      <c r="K305" s="166" t="e">
        <f t="shared" si="72"/>
        <v>#DIV/0!</v>
      </c>
      <c r="L305" s="155"/>
      <c r="M305" s="167" t="e">
        <f t="shared" si="73"/>
        <v>#DIV/0!</v>
      </c>
      <c r="N305" s="155"/>
      <c r="O305" s="154"/>
      <c r="P305" s="156"/>
      <c r="Q305" s="260"/>
      <c r="R305" s="154"/>
      <c r="S305" s="156"/>
      <c r="T305" s="154"/>
      <c r="U305" s="154"/>
      <c r="V305" s="154"/>
      <c r="W305" s="161"/>
      <c r="X305" s="154"/>
    </row>
    <row r="306" spans="2:24">
      <c r="B306" s="730"/>
      <c r="C306" s="727"/>
      <c r="D306" s="165">
        <v>10</v>
      </c>
      <c r="E306" s="154"/>
      <c r="F306" s="155"/>
      <c r="G306" s="154"/>
      <c r="H306" s="154"/>
      <c r="I306" s="166" t="e">
        <f t="shared" si="71"/>
        <v>#DIV/0!</v>
      </c>
      <c r="J306" s="154"/>
      <c r="K306" s="166" t="e">
        <f t="shared" si="72"/>
        <v>#DIV/0!</v>
      </c>
      <c r="L306" s="155"/>
      <c r="M306" s="167" t="e">
        <f t="shared" si="73"/>
        <v>#DIV/0!</v>
      </c>
      <c r="N306" s="155"/>
      <c r="O306" s="154"/>
      <c r="P306" s="156"/>
      <c r="Q306" s="260"/>
      <c r="R306" s="154"/>
      <c r="S306" s="156"/>
      <c r="T306" s="154"/>
      <c r="U306" s="154"/>
      <c r="V306" s="154"/>
      <c r="W306" s="161"/>
      <c r="X306" s="154"/>
    </row>
  </sheetData>
  <mergeCells count="79"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127:B136"/>
    <mergeCell ref="C127:C136"/>
    <mergeCell ref="B137:B146"/>
    <mergeCell ref="C137:C146"/>
    <mergeCell ref="B147:B156"/>
    <mergeCell ref="C147:C156"/>
    <mergeCell ref="B97:B106"/>
    <mergeCell ref="C97:C106"/>
    <mergeCell ref="B107:B116"/>
    <mergeCell ref="C107:C116"/>
    <mergeCell ref="B117:B126"/>
    <mergeCell ref="C117:C126"/>
    <mergeCell ref="B67:B76"/>
    <mergeCell ref="C67:C76"/>
    <mergeCell ref="B77:B86"/>
    <mergeCell ref="C77:C86"/>
    <mergeCell ref="B87:B96"/>
    <mergeCell ref="C87:C96"/>
    <mergeCell ref="B37:B46"/>
    <mergeCell ref="C37:C46"/>
    <mergeCell ref="B47:B56"/>
    <mergeCell ref="C47:C56"/>
    <mergeCell ref="B57:B66"/>
    <mergeCell ref="C57:C66"/>
    <mergeCell ref="B7:B16"/>
    <mergeCell ref="C7:C16"/>
    <mergeCell ref="B17:B26"/>
    <mergeCell ref="C17:C26"/>
    <mergeCell ref="B27:B36"/>
    <mergeCell ref="C27:C3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B2:X2"/>
    <mergeCell ref="B3:C6"/>
    <mergeCell ref="D3:F3"/>
    <mergeCell ref="G3:S3"/>
    <mergeCell ref="T3:T6"/>
    <mergeCell ref="U3:U6"/>
    <mergeCell ref="V3:V6"/>
    <mergeCell ref="W3:W6"/>
    <mergeCell ref="X3:X6"/>
  </mergeCells>
  <phoneticPr fontId="10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下拉式選單!$B$3:$B$10</xm:f>
          </x14:formula1>
          <xm:sqref>U7:U306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22" zoomScale="75" zoomScaleNormal="75" workbookViewId="0">
      <selection activeCell="L95" sqref="L95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591</v>
      </c>
      <c r="D2" s="5" t="s">
        <v>592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593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36</v>
      </c>
      <c r="P5" s="49" t="s">
        <v>13</v>
      </c>
      <c r="Q5" s="49" t="s">
        <v>37</v>
      </c>
      <c r="R5" s="67"/>
      <c r="S5" s="7"/>
      <c r="T5" s="49" t="s">
        <v>8</v>
      </c>
      <c r="U5" s="49" t="s">
        <v>36</v>
      </c>
      <c r="V5" s="49" t="s">
        <v>13</v>
      </c>
      <c r="W5" s="49" t="s">
        <v>37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594</v>
      </c>
      <c r="H6" s="11">
        <v>110</v>
      </c>
      <c r="I6" s="11">
        <v>100</v>
      </c>
      <c r="J6" s="11">
        <v>90</v>
      </c>
      <c r="K6" s="12"/>
      <c r="L6" s="62" t="s">
        <v>595</v>
      </c>
      <c r="M6" s="49" t="s">
        <v>596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596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597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598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598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599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600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600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601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602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602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603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604</v>
      </c>
      <c r="N10" s="9" t="s">
        <v>605</v>
      </c>
      <c r="O10" s="13" t="str">
        <f t="shared" si="2"/>
        <v/>
      </c>
      <c r="P10" s="4" t="s">
        <v>606</v>
      </c>
      <c r="Q10" s="13" t="str">
        <f t="shared" si="3"/>
        <v/>
      </c>
      <c r="S10" s="49" t="s">
        <v>604</v>
      </c>
      <c r="T10" s="9" t="s">
        <v>605</v>
      </c>
      <c r="U10" s="13" t="str">
        <f t="shared" si="4"/>
        <v/>
      </c>
      <c r="V10" s="4" t="s">
        <v>606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607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608</v>
      </c>
      <c r="N11" s="9" t="s">
        <v>605</v>
      </c>
      <c r="O11" s="13" t="str">
        <f t="shared" si="2"/>
        <v/>
      </c>
      <c r="P11" s="4" t="s">
        <v>606</v>
      </c>
      <c r="Q11" s="13" t="str">
        <f t="shared" si="3"/>
        <v/>
      </c>
      <c r="S11" s="49" t="s">
        <v>608</v>
      </c>
      <c r="T11" s="9" t="s">
        <v>605</v>
      </c>
      <c r="U11" s="13" t="str">
        <f t="shared" si="4"/>
        <v/>
      </c>
      <c r="V11" s="4" t="s">
        <v>606</v>
      </c>
      <c r="W11" s="13" t="str">
        <f t="shared" si="5"/>
        <v/>
      </c>
    </row>
    <row r="12" spans="1:23" ht="15.75" customHeight="1">
      <c r="M12" s="49" t="s">
        <v>609</v>
      </c>
      <c r="N12" s="9" t="s">
        <v>605</v>
      </c>
      <c r="O12" s="13" t="str">
        <f t="shared" si="2"/>
        <v/>
      </c>
      <c r="P12" s="4" t="s">
        <v>606</v>
      </c>
      <c r="Q12" s="13" t="str">
        <f t="shared" si="3"/>
        <v/>
      </c>
      <c r="S12" s="49" t="s">
        <v>609</v>
      </c>
      <c r="T12" s="9" t="s">
        <v>605</v>
      </c>
      <c r="U12" s="13" t="str">
        <f t="shared" si="4"/>
        <v/>
      </c>
      <c r="V12" s="4" t="s">
        <v>606</v>
      </c>
      <c r="W12" s="13" t="str">
        <f t="shared" si="5"/>
        <v/>
      </c>
    </row>
    <row r="13" spans="1:23" ht="15.75" customHeight="1">
      <c r="A13" s="60" t="s">
        <v>610</v>
      </c>
      <c r="B13" s="67"/>
      <c r="C13" s="67"/>
      <c r="D13" s="67"/>
      <c r="E13" s="67"/>
      <c r="F13" s="67"/>
      <c r="M13" s="49" t="s">
        <v>611</v>
      </c>
      <c r="N13" s="9" t="s">
        <v>605</v>
      </c>
      <c r="O13" s="13" t="str">
        <f t="shared" si="2"/>
        <v/>
      </c>
      <c r="P13" s="4" t="s">
        <v>606</v>
      </c>
      <c r="Q13" s="13" t="str">
        <f t="shared" si="3"/>
        <v/>
      </c>
      <c r="S13" s="49" t="s">
        <v>611</v>
      </c>
      <c r="T13" s="9" t="s">
        <v>605</v>
      </c>
      <c r="U13" s="13" t="str">
        <f t="shared" si="4"/>
        <v/>
      </c>
      <c r="V13" s="4" t="s">
        <v>606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596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604</v>
      </c>
      <c r="H15" s="4"/>
      <c r="I15" s="4"/>
      <c r="J15" s="16">
        <f t="shared" ref="J15:J18" si="12">H15-I15</f>
        <v>0</v>
      </c>
      <c r="K15" s="17"/>
      <c r="M15" s="60" t="s">
        <v>612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598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608</v>
      </c>
      <c r="H16" s="4"/>
      <c r="I16" s="4"/>
      <c r="J16" s="16">
        <f t="shared" si="12"/>
        <v>0</v>
      </c>
      <c r="K16" s="17"/>
      <c r="M16" s="18"/>
      <c r="N16" s="46" t="s">
        <v>355</v>
      </c>
      <c r="O16" s="19"/>
      <c r="P16" s="58" t="s">
        <v>477</v>
      </c>
      <c r="Q16" s="19"/>
      <c r="R16" s="51" t="s">
        <v>613</v>
      </c>
      <c r="S16" s="19"/>
    </row>
    <row r="17" spans="1:27" ht="15.75" customHeight="1">
      <c r="A17" s="49" t="s">
        <v>600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609</v>
      </c>
      <c r="H17" s="4"/>
      <c r="I17" s="4"/>
      <c r="J17" s="16">
        <f t="shared" si="12"/>
        <v>0</v>
      </c>
      <c r="K17" s="17"/>
      <c r="M17" s="20"/>
      <c r="N17" s="21" t="s">
        <v>360</v>
      </c>
      <c r="O17" s="50" t="s">
        <v>36</v>
      </c>
      <c r="P17" s="8" t="s">
        <v>360</v>
      </c>
      <c r="Q17" s="50" t="s">
        <v>36</v>
      </c>
      <c r="R17" s="8" t="s">
        <v>360</v>
      </c>
      <c r="S17" s="50" t="s">
        <v>36</v>
      </c>
    </row>
    <row r="18" spans="1:27" ht="15.75" customHeight="1">
      <c r="A18" s="49" t="s">
        <v>602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611</v>
      </c>
      <c r="H18" s="4"/>
      <c r="I18" s="4"/>
      <c r="J18" s="16">
        <f t="shared" si="12"/>
        <v>0</v>
      </c>
      <c r="K18" s="17"/>
      <c r="M18" s="49" t="s">
        <v>599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601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614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325</v>
      </c>
      <c r="C21" s="786" t="s">
        <v>326</v>
      </c>
      <c r="D21" s="769"/>
      <c r="E21" s="762"/>
      <c r="F21" s="49" t="s">
        <v>327</v>
      </c>
      <c r="G21" s="49" t="s">
        <v>615</v>
      </c>
      <c r="H21" s="49" t="s">
        <v>616</v>
      </c>
      <c r="I21" s="8" t="s">
        <v>617</v>
      </c>
      <c r="J21" s="778" t="s">
        <v>331</v>
      </c>
      <c r="K21" s="762"/>
      <c r="M21" s="60" t="s">
        <v>618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596</v>
      </c>
      <c r="B22" s="6">
        <v>1</v>
      </c>
      <c r="C22" s="761" t="s">
        <v>619</v>
      </c>
      <c r="D22" s="769"/>
      <c r="E22" s="762"/>
      <c r="F22" s="4">
        <v>3</v>
      </c>
      <c r="G22" s="4">
        <v>3000</v>
      </c>
      <c r="H22" s="4">
        <v>1000</v>
      </c>
      <c r="I22" s="4">
        <v>10</v>
      </c>
      <c r="J22" s="768" t="s">
        <v>620</v>
      </c>
      <c r="K22" s="762"/>
      <c r="M22" s="52" t="s">
        <v>599</v>
      </c>
      <c r="N22" s="57" t="s">
        <v>325</v>
      </c>
      <c r="O22" s="774" t="s">
        <v>326</v>
      </c>
      <c r="P22" s="769"/>
      <c r="Q22" s="762"/>
      <c r="R22" s="780" t="s">
        <v>381</v>
      </c>
      <c r="S22" s="769"/>
      <c r="T22" s="762"/>
      <c r="U22" s="57" t="s">
        <v>382</v>
      </c>
      <c r="V22" s="57" t="s">
        <v>23</v>
      </c>
      <c r="W22" s="57" t="s">
        <v>383</v>
      </c>
      <c r="X22" s="8" t="s">
        <v>360</v>
      </c>
      <c r="Y22" s="8" t="s">
        <v>617</v>
      </c>
      <c r="Z22" s="778" t="s">
        <v>331</v>
      </c>
      <c r="AA22" s="762"/>
    </row>
    <row r="23" spans="1:27" ht="15.75" customHeight="1">
      <c r="A23" s="23"/>
      <c r="B23" s="6">
        <v>2</v>
      </c>
      <c r="C23" s="783"/>
      <c r="D23" s="769"/>
      <c r="E23" s="762"/>
      <c r="F23" s="4"/>
      <c r="G23" s="4"/>
      <c r="H23" s="4"/>
      <c r="I23" s="4"/>
      <c r="J23" s="783"/>
      <c r="K23" s="762"/>
      <c r="M23" s="56" t="s">
        <v>477</v>
      </c>
      <c r="N23" s="24">
        <v>1</v>
      </c>
      <c r="O23" s="768" t="s">
        <v>621</v>
      </c>
      <c r="P23" s="769"/>
      <c r="Q23" s="762"/>
      <c r="R23" s="768" t="s">
        <v>622</v>
      </c>
      <c r="S23" s="769"/>
      <c r="T23" s="762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768" t="s">
        <v>623</v>
      </c>
      <c r="AA23" s="762"/>
    </row>
    <row r="24" spans="1:27" ht="15.75" customHeight="1">
      <c r="A24" s="23"/>
      <c r="B24" s="6">
        <v>3</v>
      </c>
      <c r="C24" s="783"/>
      <c r="D24" s="769"/>
      <c r="E24" s="762"/>
      <c r="F24" s="4"/>
      <c r="G24" s="4"/>
      <c r="H24" s="4"/>
      <c r="I24" s="4"/>
      <c r="J24" s="783"/>
      <c r="K24" s="762"/>
      <c r="M24" s="25"/>
      <c r="N24" s="24">
        <v>2</v>
      </c>
      <c r="O24" s="761"/>
      <c r="P24" s="769"/>
      <c r="Q24" s="762"/>
      <c r="R24" s="761"/>
      <c r="S24" s="769"/>
      <c r="T24" s="762"/>
      <c r="U24" s="4"/>
      <c r="V24" s="14"/>
      <c r="W24" s="4"/>
      <c r="X24" s="16">
        <f t="shared" si="16"/>
        <v>0</v>
      </c>
      <c r="Y24" s="4"/>
      <c r="Z24" s="761"/>
      <c r="AA24" s="762"/>
    </row>
    <row r="25" spans="1:27" ht="15.75" customHeight="1">
      <c r="A25" s="23"/>
      <c r="B25" s="6">
        <v>4</v>
      </c>
      <c r="C25" s="783"/>
      <c r="D25" s="769"/>
      <c r="E25" s="762"/>
      <c r="F25" s="4"/>
      <c r="G25" s="4"/>
      <c r="H25" s="4"/>
      <c r="I25" s="4"/>
      <c r="J25" s="783"/>
      <c r="K25" s="762"/>
      <c r="M25" s="25"/>
      <c r="N25" s="24">
        <v>3</v>
      </c>
      <c r="O25" s="761"/>
      <c r="P25" s="769"/>
      <c r="Q25" s="762"/>
      <c r="R25" s="761"/>
      <c r="S25" s="769"/>
      <c r="T25" s="762"/>
      <c r="U25" s="4"/>
      <c r="V25" s="14"/>
      <c r="W25" s="4"/>
      <c r="X25" s="16">
        <f t="shared" si="16"/>
        <v>0</v>
      </c>
      <c r="Y25" s="4"/>
      <c r="Z25" s="761"/>
      <c r="AA25" s="762"/>
    </row>
    <row r="26" spans="1:27" ht="15.75" customHeight="1">
      <c r="A26" s="23"/>
      <c r="B26" s="26">
        <v>5</v>
      </c>
      <c r="C26" s="787"/>
      <c r="D26" s="770"/>
      <c r="E26" s="764"/>
      <c r="F26" s="27"/>
      <c r="G26" s="27"/>
      <c r="H26" s="27"/>
      <c r="I26" s="27"/>
      <c r="J26" s="787"/>
      <c r="K26" s="764"/>
      <c r="M26" s="25"/>
      <c r="N26" s="24">
        <v>4</v>
      </c>
      <c r="O26" s="761"/>
      <c r="P26" s="769"/>
      <c r="Q26" s="762"/>
      <c r="R26" s="761"/>
      <c r="S26" s="769"/>
      <c r="T26" s="762"/>
      <c r="U26" s="4"/>
      <c r="V26" s="14"/>
      <c r="W26" s="4"/>
      <c r="X26" s="16">
        <f t="shared" si="16"/>
        <v>0</v>
      </c>
      <c r="Y26" s="4"/>
      <c r="Z26" s="761"/>
      <c r="AA26" s="762"/>
    </row>
    <row r="27" spans="1:27" ht="15.75" customHeight="1">
      <c r="A27" s="23"/>
      <c r="B27" s="69" t="s">
        <v>624</v>
      </c>
      <c r="C27" s="771" t="s">
        <v>625</v>
      </c>
      <c r="D27" s="772"/>
      <c r="E27" s="773"/>
      <c r="F27" s="28">
        <v>4</v>
      </c>
      <c r="G27" s="28">
        <v>2800</v>
      </c>
      <c r="H27" s="28">
        <v>700</v>
      </c>
      <c r="I27" s="28" t="s">
        <v>626</v>
      </c>
      <c r="J27" s="771" t="s">
        <v>627</v>
      </c>
      <c r="K27" s="773"/>
      <c r="M27" s="25"/>
      <c r="N27" s="29">
        <v>5</v>
      </c>
      <c r="O27" s="763"/>
      <c r="P27" s="770"/>
      <c r="Q27" s="764"/>
      <c r="R27" s="763"/>
      <c r="S27" s="770"/>
      <c r="T27" s="764"/>
      <c r="U27" s="27"/>
      <c r="V27" s="30"/>
      <c r="W27" s="27"/>
      <c r="X27" s="31">
        <f t="shared" si="16"/>
        <v>0</v>
      </c>
      <c r="Y27" s="4"/>
      <c r="Z27" s="763"/>
      <c r="AA27" s="764"/>
    </row>
    <row r="28" spans="1:27" ht="15.75" customHeight="1">
      <c r="A28" s="23"/>
      <c r="B28" s="70" t="s">
        <v>628</v>
      </c>
      <c r="C28" s="783"/>
      <c r="D28" s="769"/>
      <c r="E28" s="762"/>
      <c r="F28" s="4"/>
      <c r="G28" s="4"/>
      <c r="H28" s="4"/>
      <c r="I28" s="4"/>
      <c r="J28" s="783"/>
      <c r="K28" s="762"/>
      <c r="M28" s="32"/>
      <c r="N28" s="55"/>
      <c r="O28" s="765"/>
      <c r="P28" s="769"/>
      <c r="Q28" s="769"/>
      <c r="R28" s="765"/>
      <c r="S28" s="769"/>
      <c r="T28" s="769"/>
      <c r="U28" s="59" t="s">
        <v>400</v>
      </c>
      <c r="V28" s="33">
        <f>X28/N18</f>
        <v>8.3333333333333329E-2</v>
      </c>
      <c r="W28" s="59" t="s">
        <v>401</v>
      </c>
      <c r="X28" s="34">
        <f>SUM(X23:X27)</f>
        <v>100</v>
      </c>
      <c r="Y28" s="45"/>
      <c r="Z28" s="765"/>
      <c r="AA28" s="762"/>
    </row>
    <row r="29" spans="1:27" ht="15.75" customHeight="1">
      <c r="A29" s="23"/>
      <c r="B29" s="70" t="s">
        <v>629</v>
      </c>
      <c r="C29" s="783"/>
      <c r="D29" s="769"/>
      <c r="E29" s="762"/>
      <c r="F29" s="4"/>
      <c r="G29" s="4"/>
      <c r="H29" s="4"/>
      <c r="I29" s="4"/>
      <c r="J29" s="783"/>
      <c r="K29" s="762"/>
      <c r="M29" s="56" t="s">
        <v>613</v>
      </c>
      <c r="N29" s="24">
        <v>1</v>
      </c>
      <c r="O29" s="784" t="s">
        <v>630</v>
      </c>
      <c r="P29" s="785"/>
      <c r="Q29" s="767"/>
      <c r="R29" s="766" t="s">
        <v>631</v>
      </c>
      <c r="S29" s="785"/>
      <c r="T29" s="767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766" t="s">
        <v>632</v>
      </c>
      <c r="AA29" s="767"/>
    </row>
    <row r="30" spans="1:27" ht="15.75" customHeight="1">
      <c r="A30" s="23"/>
      <c r="B30" s="70" t="s">
        <v>633</v>
      </c>
      <c r="C30" s="783"/>
      <c r="D30" s="769"/>
      <c r="E30" s="762"/>
      <c r="F30" s="4"/>
      <c r="G30" s="4"/>
      <c r="H30" s="4"/>
      <c r="I30" s="4"/>
      <c r="J30" s="783"/>
      <c r="K30" s="762"/>
      <c r="M30" s="25"/>
      <c r="N30" s="24">
        <v>2</v>
      </c>
      <c r="O30" s="761"/>
      <c r="P30" s="769"/>
      <c r="Q30" s="762"/>
      <c r="R30" s="761"/>
      <c r="S30" s="769"/>
      <c r="T30" s="762"/>
      <c r="U30" s="4"/>
      <c r="V30" s="14"/>
      <c r="W30" s="4"/>
      <c r="X30" s="16">
        <f t="shared" si="17"/>
        <v>0</v>
      </c>
      <c r="Y30" s="4"/>
      <c r="Z30" s="761"/>
      <c r="AA30" s="762"/>
    </row>
    <row r="31" spans="1:27" ht="15.75" customHeight="1">
      <c r="A31" s="20"/>
      <c r="B31" s="70" t="s">
        <v>634</v>
      </c>
      <c r="C31" s="783"/>
      <c r="D31" s="769"/>
      <c r="E31" s="762"/>
      <c r="F31" s="4"/>
      <c r="G31" s="4"/>
      <c r="H31" s="4"/>
      <c r="I31" s="4"/>
      <c r="J31" s="783"/>
      <c r="K31" s="762"/>
      <c r="M31" s="25"/>
      <c r="N31" s="24">
        <v>3</v>
      </c>
      <c r="O31" s="761"/>
      <c r="P31" s="769"/>
      <c r="Q31" s="762"/>
      <c r="R31" s="761"/>
      <c r="S31" s="769"/>
      <c r="T31" s="762"/>
      <c r="U31" s="4"/>
      <c r="V31" s="14"/>
      <c r="W31" s="4"/>
      <c r="X31" s="16">
        <f t="shared" si="17"/>
        <v>0</v>
      </c>
      <c r="Y31" s="4"/>
      <c r="Z31" s="761"/>
      <c r="AA31" s="762"/>
    </row>
    <row r="32" spans="1:27" ht="15.75" customHeight="1">
      <c r="A32" s="67"/>
      <c r="M32" s="25"/>
      <c r="N32" s="24">
        <v>4</v>
      </c>
      <c r="O32" s="761"/>
      <c r="P32" s="769"/>
      <c r="Q32" s="762"/>
      <c r="R32" s="761"/>
      <c r="S32" s="769"/>
      <c r="T32" s="762"/>
      <c r="U32" s="4"/>
      <c r="V32" s="14"/>
      <c r="W32" s="4"/>
      <c r="X32" s="16">
        <f t="shared" si="17"/>
        <v>0</v>
      </c>
      <c r="Y32" s="4"/>
      <c r="Z32" s="761"/>
      <c r="AA32" s="762"/>
    </row>
    <row r="33" spans="1:27" ht="15.75" customHeight="1">
      <c r="A33" s="18"/>
      <c r="B33" s="49" t="s">
        <v>325</v>
      </c>
      <c r="C33" s="786" t="s">
        <v>326</v>
      </c>
      <c r="D33" s="769"/>
      <c r="E33" s="762"/>
      <c r="F33" s="49" t="s">
        <v>327</v>
      </c>
      <c r="G33" s="49" t="s">
        <v>615</v>
      </c>
      <c r="H33" s="49" t="s">
        <v>616</v>
      </c>
      <c r="I33" s="8" t="s">
        <v>617</v>
      </c>
      <c r="J33" s="778" t="s">
        <v>331</v>
      </c>
      <c r="K33" s="762"/>
      <c r="M33" s="25"/>
      <c r="N33" s="29">
        <v>5</v>
      </c>
      <c r="O33" s="761"/>
      <c r="P33" s="769"/>
      <c r="Q33" s="762"/>
      <c r="R33" s="761"/>
      <c r="S33" s="769"/>
      <c r="T33" s="762"/>
      <c r="U33" s="27"/>
      <c r="V33" s="30"/>
      <c r="W33" s="27"/>
      <c r="X33" s="31">
        <f t="shared" si="17"/>
        <v>0</v>
      </c>
      <c r="Y33" s="4"/>
      <c r="Z33" s="761"/>
      <c r="AA33" s="762"/>
    </row>
    <row r="34" spans="1:27" ht="15.75" customHeight="1">
      <c r="A34" s="52" t="s">
        <v>598</v>
      </c>
      <c r="B34" s="6">
        <v>1</v>
      </c>
      <c r="C34" s="768" t="s">
        <v>635</v>
      </c>
      <c r="D34" s="769"/>
      <c r="E34" s="762"/>
      <c r="F34" s="4">
        <v>3</v>
      </c>
      <c r="G34" s="4">
        <v>2500</v>
      </c>
      <c r="H34" s="4">
        <v>833.33</v>
      </c>
      <c r="I34" s="4">
        <v>20</v>
      </c>
      <c r="J34" s="768" t="s">
        <v>636</v>
      </c>
      <c r="K34" s="762"/>
      <c r="M34" s="68"/>
      <c r="N34" s="45"/>
      <c r="O34" s="765"/>
      <c r="P34" s="769"/>
      <c r="Q34" s="769"/>
      <c r="R34" s="765"/>
      <c r="S34" s="769"/>
      <c r="T34" s="769"/>
      <c r="U34" s="59" t="s">
        <v>400</v>
      </c>
      <c r="V34" s="33">
        <f>X34/N18</f>
        <v>0.23125000000000001</v>
      </c>
      <c r="W34" s="59" t="s">
        <v>401</v>
      </c>
      <c r="X34" s="34">
        <f>SUM(X29:X33)</f>
        <v>277.5</v>
      </c>
      <c r="Y34" s="45"/>
      <c r="Z34" s="765"/>
      <c r="AA34" s="762"/>
    </row>
    <row r="35" spans="1:27" ht="15.75" customHeight="1">
      <c r="A35" s="23"/>
      <c r="B35" s="6">
        <v>2</v>
      </c>
      <c r="C35" s="761"/>
      <c r="D35" s="769"/>
      <c r="E35" s="762"/>
      <c r="F35" s="4"/>
      <c r="G35" s="4"/>
      <c r="H35" s="4"/>
      <c r="I35" s="4"/>
      <c r="J35" s="761"/>
      <c r="K35" s="762"/>
      <c r="M35" s="1"/>
      <c r="N35" s="1"/>
      <c r="O35" s="776"/>
      <c r="P35" s="777"/>
      <c r="Q35" s="777"/>
      <c r="R35" s="776"/>
      <c r="S35" s="777"/>
      <c r="T35" s="777"/>
      <c r="U35" s="1"/>
      <c r="V35" s="38"/>
      <c r="W35" s="1"/>
      <c r="X35" s="1"/>
      <c r="Y35" s="776"/>
      <c r="Z35" s="777"/>
      <c r="AA35" s="777"/>
    </row>
    <row r="36" spans="1:27" ht="15.75" customHeight="1">
      <c r="A36" s="23"/>
      <c r="B36" s="6">
        <v>3</v>
      </c>
      <c r="C36" s="761"/>
      <c r="D36" s="769"/>
      <c r="E36" s="762"/>
      <c r="F36" s="4"/>
      <c r="G36" s="4"/>
      <c r="H36" s="4"/>
      <c r="I36" s="4"/>
      <c r="J36" s="761"/>
      <c r="K36" s="762"/>
      <c r="M36" s="52" t="s">
        <v>601</v>
      </c>
      <c r="N36" s="57" t="s">
        <v>325</v>
      </c>
      <c r="O36" s="774" t="s">
        <v>326</v>
      </c>
      <c r="P36" s="765"/>
      <c r="Q36" s="775"/>
      <c r="R36" s="780" t="s">
        <v>381</v>
      </c>
      <c r="S36" s="781"/>
      <c r="T36" s="782"/>
      <c r="U36" s="57" t="s">
        <v>382</v>
      </c>
      <c r="V36" s="57" t="s">
        <v>23</v>
      </c>
      <c r="W36" s="57" t="s">
        <v>383</v>
      </c>
      <c r="X36" s="8" t="s">
        <v>360</v>
      </c>
      <c r="Y36" s="8" t="s">
        <v>617</v>
      </c>
      <c r="Z36" s="778" t="s">
        <v>331</v>
      </c>
      <c r="AA36" s="779"/>
    </row>
    <row r="37" spans="1:27" ht="15.75" customHeight="1">
      <c r="A37" s="23"/>
      <c r="B37" s="6">
        <v>4</v>
      </c>
      <c r="C37" s="761"/>
      <c r="D37" s="769"/>
      <c r="E37" s="762"/>
      <c r="F37" s="4"/>
      <c r="G37" s="4"/>
      <c r="H37" s="4"/>
      <c r="I37" s="4"/>
      <c r="J37" s="761"/>
      <c r="K37" s="762"/>
      <c r="M37" s="56" t="s">
        <v>477</v>
      </c>
      <c r="N37" s="24">
        <v>1</v>
      </c>
      <c r="O37" s="768" t="s">
        <v>637</v>
      </c>
      <c r="P37" s="769"/>
      <c r="Q37" s="762"/>
      <c r="R37" s="768" t="s">
        <v>638</v>
      </c>
      <c r="S37" s="769"/>
      <c r="T37" s="762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768" t="s">
        <v>639</v>
      </c>
      <c r="AA37" s="762"/>
    </row>
    <row r="38" spans="1:27" ht="15.75" customHeight="1">
      <c r="A38" s="23"/>
      <c r="B38" s="26">
        <v>5</v>
      </c>
      <c r="C38" s="763"/>
      <c r="D38" s="770"/>
      <c r="E38" s="764"/>
      <c r="F38" s="27"/>
      <c r="G38" s="27"/>
      <c r="H38" s="27"/>
      <c r="I38" s="27"/>
      <c r="J38" s="763"/>
      <c r="K38" s="764"/>
      <c r="M38" s="25"/>
      <c r="N38" s="24">
        <v>2</v>
      </c>
      <c r="O38" s="761"/>
      <c r="P38" s="769"/>
      <c r="Q38" s="762"/>
      <c r="R38" s="761"/>
      <c r="S38" s="769"/>
      <c r="T38" s="762"/>
      <c r="U38" s="4"/>
      <c r="V38" s="14"/>
      <c r="W38" s="4"/>
      <c r="X38" s="16">
        <f t="shared" si="18"/>
        <v>0</v>
      </c>
      <c r="Y38" s="4"/>
      <c r="Z38" s="761"/>
      <c r="AA38" s="762"/>
    </row>
    <row r="39" spans="1:27" ht="14.25">
      <c r="A39" s="23"/>
      <c r="B39" s="69" t="s">
        <v>624</v>
      </c>
      <c r="C39" s="771" t="s">
        <v>640</v>
      </c>
      <c r="D39" s="772"/>
      <c r="E39" s="773"/>
      <c r="F39" s="28">
        <v>7</v>
      </c>
      <c r="G39" s="28">
        <v>2200</v>
      </c>
      <c r="H39" s="28">
        <v>314.29000000000002</v>
      </c>
      <c r="I39" s="28">
        <v>-15</v>
      </c>
      <c r="J39" s="771" t="s">
        <v>641</v>
      </c>
      <c r="K39" s="773"/>
      <c r="M39" s="25"/>
      <c r="N39" s="24">
        <v>3</v>
      </c>
      <c r="O39" s="761"/>
      <c r="P39" s="769"/>
      <c r="Q39" s="762"/>
      <c r="R39" s="761"/>
      <c r="S39" s="769"/>
      <c r="T39" s="762"/>
      <c r="U39" s="4"/>
      <c r="V39" s="14"/>
      <c r="W39" s="4"/>
      <c r="X39" s="16">
        <f t="shared" si="18"/>
        <v>0</v>
      </c>
      <c r="Y39" s="4"/>
      <c r="Z39" s="761"/>
      <c r="AA39" s="762"/>
    </row>
    <row r="40" spans="1:27" ht="14.25">
      <c r="A40" s="23"/>
      <c r="B40" s="70" t="s">
        <v>628</v>
      </c>
      <c r="C40" s="761"/>
      <c r="D40" s="769"/>
      <c r="E40" s="762"/>
      <c r="F40" s="4"/>
      <c r="G40" s="4"/>
      <c r="H40" s="4"/>
      <c r="I40" s="4"/>
      <c r="J40" s="761"/>
      <c r="K40" s="762"/>
      <c r="M40" s="25"/>
      <c r="N40" s="24">
        <v>4</v>
      </c>
      <c r="O40" s="761"/>
      <c r="P40" s="769"/>
      <c r="Q40" s="762"/>
      <c r="R40" s="761"/>
      <c r="S40" s="769"/>
      <c r="T40" s="762"/>
      <c r="U40" s="4"/>
      <c r="V40" s="14"/>
      <c r="W40" s="4"/>
      <c r="X40" s="16">
        <f t="shared" si="18"/>
        <v>0</v>
      </c>
      <c r="Y40" s="4"/>
      <c r="Z40" s="761"/>
      <c r="AA40" s="762"/>
    </row>
    <row r="41" spans="1:27" ht="14.25">
      <c r="A41" s="23"/>
      <c r="B41" s="70" t="s">
        <v>629</v>
      </c>
      <c r="C41" s="761"/>
      <c r="D41" s="769"/>
      <c r="E41" s="762"/>
      <c r="F41" s="4"/>
      <c r="G41" s="4"/>
      <c r="H41" s="4"/>
      <c r="I41" s="4"/>
      <c r="J41" s="761"/>
      <c r="K41" s="762"/>
      <c r="M41" s="25"/>
      <c r="N41" s="29">
        <v>5</v>
      </c>
      <c r="O41" s="763"/>
      <c r="P41" s="770"/>
      <c r="Q41" s="764"/>
      <c r="R41" s="763"/>
      <c r="S41" s="770"/>
      <c r="T41" s="764"/>
      <c r="U41" s="27"/>
      <c r="V41" s="30"/>
      <c r="W41" s="27"/>
      <c r="X41" s="31">
        <f t="shared" si="18"/>
        <v>0</v>
      </c>
      <c r="Y41" s="4"/>
      <c r="Z41" s="761"/>
      <c r="AA41" s="762"/>
    </row>
    <row r="42" spans="1:27" ht="14.25">
      <c r="A42" s="23"/>
      <c r="B42" s="70" t="s">
        <v>633</v>
      </c>
      <c r="C42" s="761"/>
      <c r="D42" s="769"/>
      <c r="E42" s="762"/>
      <c r="F42" s="4"/>
      <c r="G42" s="4"/>
      <c r="H42" s="4"/>
      <c r="I42" s="4"/>
      <c r="J42" s="761"/>
      <c r="K42" s="762"/>
      <c r="M42" s="32"/>
      <c r="N42" s="54"/>
      <c r="O42" s="765"/>
      <c r="P42" s="769"/>
      <c r="Q42" s="769"/>
      <c r="R42" s="765"/>
      <c r="S42" s="769"/>
      <c r="T42" s="769"/>
      <c r="U42" s="59" t="s">
        <v>400</v>
      </c>
      <c r="V42" s="33">
        <f>X42/N19</f>
        <v>5.5555555555555552E-2</v>
      </c>
      <c r="W42" s="59" t="s">
        <v>401</v>
      </c>
      <c r="X42" s="34">
        <f>SUM(X37:X41)</f>
        <v>250</v>
      </c>
      <c r="Y42" s="45"/>
      <c r="Z42" s="765"/>
      <c r="AA42" s="762"/>
    </row>
    <row r="43" spans="1:27" ht="14.25">
      <c r="A43" s="20"/>
      <c r="B43" s="70" t="s">
        <v>634</v>
      </c>
      <c r="C43" s="761"/>
      <c r="D43" s="769"/>
      <c r="E43" s="762"/>
      <c r="F43" s="4"/>
      <c r="G43" s="4"/>
      <c r="H43" s="4"/>
      <c r="I43" s="4"/>
      <c r="J43" s="761"/>
      <c r="K43" s="762"/>
      <c r="M43" s="56" t="s">
        <v>613</v>
      </c>
      <c r="N43" s="24">
        <v>1</v>
      </c>
      <c r="O43" s="768" t="s">
        <v>637</v>
      </c>
      <c r="P43" s="769"/>
      <c r="Q43" s="762"/>
      <c r="R43" s="766" t="s">
        <v>642</v>
      </c>
      <c r="S43" s="785"/>
      <c r="T43" s="767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768" t="s">
        <v>643</v>
      </c>
      <c r="AA43" s="762"/>
    </row>
    <row r="44" spans="1:27" ht="14.25">
      <c r="A44" s="67"/>
      <c r="M44" s="25"/>
      <c r="N44" s="24">
        <v>2</v>
      </c>
      <c r="O44" s="761"/>
      <c r="P44" s="769"/>
      <c r="Q44" s="762"/>
      <c r="R44" s="761"/>
      <c r="S44" s="769"/>
      <c r="T44" s="762"/>
      <c r="U44" s="4"/>
      <c r="V44" s="14"/>
      <c r="W44" s="4"/>
      <c r="X44" s="37">
        <f t="shared" si="19"/>
        <v>0</v>
      </c>
      <c r="Y44" s="4"/>
      <c r="Z44" s="761"/>
      <c r="AA44" s="762"/>
    </row>
    <row r="45" spans="1:27" ht="14.25">
      <c r="A45" s="18"/>
      <c r="B45" s="49" t="s">
        <v>325</v>
      </c>
      <c r="C45" s="786" t="s">
        <v>326</v>
      </c>
      <c r="D45" s="769"/>
      <c r="E45" s="762"/>
      <c r="F45" s="49" t="s">
        <v>327</v>
      </c>
      <c r="G45" s="49" t="s">
        <v>615</v>
      </c>
      <c r="H45" s="49" t="s">
        <v>616</v>
      </c>
      <c r="I45" s="8" t="s">
        <v>617</v>
      </c>
      <c r="J45" s="778" t="s">
        <v>331</v>
      </c>
      <c r="K45" s="762"/>
      <c r="M45" s="25"/>
      <c r="N45" s="24">
        <v>3</v>
      </c>
      <c r="O45" s="761"/>
      <c r="P45" s="769"/>
      <c r="Q45" s="762"/>
      <c r="R45" s="761"/>
      <c r="S45" s="769"/>
      <c r="T45" s="762"/>
      <c r="U45" s="4"/>
      <c r="V45" s="14"/>
      <c r="W45" s="4"/>
      <c r="X45" s="37">
        <f t="shared" si="19"/>
        <v>0</v>
      </c>
      <c r="Y45" s="4"/>
      <c r="Z45" s="761"/>
      <c r="AA45" s="762"/>
    </row>
    <row r="46" spans="1:27" ht="14.25">
      <c r="A46" s="52" t="s">
        <v>600</v>
      </c>
      <c r="B46" s="6">
        <v>1</v>
      </c>
      <c r="C46" s="768" t="s">
        <v>621</v>
      </c>
      <c r="D46" s="769"/>
      <c r="E46" s="762"/>
      <c r="F46" s="4">
        <v>15</v>
      </c>
      <c r="G46" s="4">
        <v>1200</v>
      </c>
      <c r="H46" s="4">
        <v>80</v>
      </c>
      <c r="I46" s="4">
        <v>5</v>
      </c>
      <c r="J46" s="768" t="s">
        <v>644</v>
      </c>
      <c r="K46" s="762"/>
      <c r="M46" s="25"/>
      <c r="N46" s="24">
        <v>4</v>
      </c>
      <c r="O46" s="761"/>
      <c r="P46" s="769"/>
      <c r="Q46" s="762"/>
      <c r="R46" s="761"/>
      <c r="S46" s="769"/>
      <c r="T46" s="762"/>
      <c r="U46" s="4"/>
      <c r="V46" s="14"/>
      <c r="W46" s="4"/>
      <c r="X46" s="37">
        <f t="shared" si="19"/>
        <v>0</v>
      </c>
      <c r="Y46" s="4"/>
      <c r="Z46" s="761"/>
      <c r="AA46" s="762"/>
    </row>
    <row r="47" spans="1:27" ht="14.25">
      <c r="A47" s="23"/>
      <c r="B47" s="6">
        <v>2</v>
      </c>
      <c r="C47" s="761"/>
      <c r="D47" s="769"/>
      <c r="E47" s="762"/>
      <c r="F47" s="4"/>
      <c r="G47" s="4"/>
      <c r="H47" s="4"/>
      <c r="I47" s="4"/>
      <c r="J47" s="761"/>
      <c r="K47" s="762"/>
      <c r="M47" s="25"/>
      <c r="N47" s="29">
        <v>5</v>
      </c>
      <c r="O47" s="761"/>
      <c r="P47" s="769"/>
      <c r="Q47" s="762"/>
      <c r="R47" s="761"/>
      <c r="S47" s="769"/>
      <c r="T47" s="762"/>
      <c r="U47" s="27"/>
      <c r="V47" s="30"/>
      <c r="W47" s="27"/>
      <c r="X47" s="40">
        <f t="shared" si="19"/>
        <v>0</v>
      </c>
      <c r="Y47" s="4"/>
      <c r="Z47" s="761"/>
      <c r="AA47" s="762"/>
    </row>
    <row r="48" spans="1:27" ht="14.25">
      <c r="A48" s="23"/>
      <c r="B48" s="6">
        <v>3</v>
      </c>
      <c r="C48" s="761"/>
      <c r="D48" s="769"/>
      <c r="E48" s="762"/>
      <c r="F48" s="4"/>
      <c r="G48" s="4"/>
      <c r="H48" s="4"/>
      <c r="I48" s="4"/>
      <c r="J48" s="761"/>
      <c r="K48" s="762"/>
      <c r="M48" s="68"/>
      <c r="N48" s="45"/>
      <c r="O48" s="765"/>
      <c r="P48" s="769"/>
      <c r="Q48" s="769"/>
      <c r="R48" s="765"/>
      <c r="S48" s="769"/>
      <c r="T48" s="769"/>
      <c r="U48" s="59" t="s">
        <v>400</v>
      </c>
      <c r="V48" s="33">
        <f>X48/N19</f>
        <v>0.13333333333333333</v>
      </c>
      <c r="W48" s="59" t="s">
        <v>401</v>
      </c>
      <c r="X48" s="34">
        <f>SUM(X43:X47)</f>
        <v>600</v>
      </c>
      <c r="Y48" s="45"/>
      <c r="Z48" s="765"/>
      <c r="AA48" s="762"/>
    </row>
    <row r="49" spans="1:27" ht="14.25">
      <c r="A49" s="23"/>
      <c r="B49" s="6">
        <v>4</v>
      </c>
      <c r="C49" s="761"/>
      <c r="D49" s="769"/>
      <c r="E49" s="762"/>
      <c r="F49" s="4"/>
      <c r="G49" s="4"/>
      <c r="H49" s="4"/>
      <c r="I49" s="4"/>
      <c r="J49" s="761"/>
      <c r="K49" s="76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763"/>
      <c r="D50" s="770"/>
      <c r="E50" s="764"/>
      <c r="F50" s="27"/>
      <c r="G50" s="27"/>
      <c r="H50" s="27"/>
      <c r="I50" s="27"/>
      <c r="J50" s="763"/>
      <c r="K50" s="764"/>
      <c r="M50" s="64" t="s">
        <v>645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624</v>
      </c>
      <c r="C51" s="771" t="s">
        <v>637</v>
      </c>
      <c r="D51" s="772"/>
      <c r="E51" s="773"/>
      <c r="F51" s="28">
        <v>18</v>
      </c>
      <c r="G51" s="28">
        <v>800</v>
      </c>
      <c r="H51" s="28">
        <v>44.44</v>
      </c>
      <c r="I51" s="28">
        <v>-15</v>
      </c>
      <c r="J51" s="771" t="s">
        <v>646</v>
      </c>
      <c r="K51" s="773"/>
      <c r="M51" s="8"/>
      <c r="N51" s="8" t="s">
        <v>473</v>
      </c>
      <c r="O51" s="774" t="s">
        <v>326</v>
      </c>
      <c r="P51" s="765"/>
      <c r="Q51" s="775"/>
      <c r="R51" s="780" t="s">
        <v>381</v>
      </c>
      <c r="S51" s="781"/>
      <c r="T51" s="782"/>
      <c r="U51" s="57" t="s">
        <v>382</v>
      </c>
      <c r="V51" s="39" t="s">
        <v>474</v>
      </c>
      <c r="W51" s="57" t="s">
        <v>475</v>
      </c>
      <c r="X51" s="8" t="s">
        <v>10</v>
      </c>
      <c r="Y51" s="774" t="s">
        <v>476</v>
      </c>
      <c r="Z51" s="765"/>
      <c r="AA51" s="775"/>
    </row>
    <row r="52" spans="1:27" ht="14.25">
      <c r="A52" s="23"/>
      <c r="B52" s="70" t="s">
        <v>628</v>
      </c>
      <c r="C52" s="761"/>
      <c r="D52" s="769"/>
      <c r="E52" s="762"/>
      <c r="F52" s="4"/>
      <c r="G52" s="4"/>
      <c r="H52" s="4"/>
      <c r="I52" s="4"/>
      <c r="J52" s="761"/>
      <c r="K52" s="762"/>
      <c r="M52" s="56" t="s">
        <v>477</v>
      </c>
      <c r="N52" s="24">
        <v>1</v>
      </c>
      <c r="O52" s="768" t="s">
        <v>637</v>
      </c>
      <c r="P52" s="769"/>
      <c r="Q52" s="762"/>
      <c r="R52" s="766" t="s">
        <v>642</v>
      </c>
      <c r="S52" s="785"/>
      <c r="T52" s="767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768" t="s">
        <v>647</v>
      </c>
      <c r="Z52" s="769"/>
      <c r="AA52" s="762"/>
    </row>
    <row r="53" spans="1:27" ht="14.25">
      <c r="A53" s="23"/>
      <c r="B53" s="70" t="s">
        <v>629</v>
      </c>
      <c r="C53" s="761"/>
      <c r="D53" s="769"/>
      <c r="E53" s="762"/>
      <c r="F53" s="4"/>
      <c r="G53" s="4"/>
      <c r="H53" s="4"/>
      <c r="I53" s="4"/>
      <c r="J53" s="761"/>
      <c r="K53" s="762"/>
      <c r="M53" s="25"/>
      <c r="N53" s="29">
        <v>2</v>
      </c>
      <c r="O53" s="763"/>
      <c r="P53" s="770"/>
      <c r="Q53" s="764"/>
      <c r="R53" s="763"/>
      <c r="S53" s="770"/>
      <c r="T53" s="764"/>
      <c r="U53" s="27"/>
      <c r="V53" s="30"/>
      <c r="W53" s="30"/>
      <c r="X53" s="41">
        <f t="shared" si="20"/>
        <v>0</v>
      </c>
      <c r="Y53" s="763"/>
      <c r="Z53" s="770"/>
      <c r="AA53" s="764"/>
    </row>
    <row r="54" spans="1:27" ht="14.25">
      <c r="A54" s="23"/>
      <c r="B54" s="70" t="s">
        <v>633</v>
      </c>
      <c r="C54" s="761"/>
      <c r="D54" s="769"/>
      <c r="E54" s="762"/>
      <c r="F54" s="4"/>
      <c r="G54" s="4"/>
      <c r="H54" s="4"/>
      <c r="I54" s="4"/>
      <c r="J54" s="761"/>
      <c r="K54" s="762"/>
      <c r="M54" s="56" t="s">
        <v>613</v>
      </c>
      <c r="N54" s="42">
        <v>1</v>
      </c>
      <c r="O54" s="771" t="s">
        <v>648</v>
      </c>
      <c r="P54" s="772"/>
      <c r="Q54" s="773"/>
      <c r="R54" s="771" t="s">
        <v>649</v>
      </c>
      <c r="S54" s="772"/>
      <c r="T54" s="773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771" t="s">
        <v>650</v>
      </c>
      <c r="Z54" s="772"/>
      <c r="AA54" s="773"/>
    </row>
    <row r="55" spans="1:27" ht="14.25">
      <c r="A55" s="20"/>
      <c r="B55" s="70" t="s">
        <v>634</v>
      </c>
      <c r="C55" s="761"/>
      <c r="D55" s="769"/>
      <c r="E55" s="762"/>
      <c r="F55" s="4"/>
      <c r="G55" s="4"/>
      <c r="H55" s="4"/>
      <c r="I55" s="4"/>
      <c r="J55" s="761"/>
      <c r="K55" s="762"/>
      <c r="M55" s="22"/>
      <c r="N55" s="24">
        <v>2</v>
      </c>
      <c r="O55" s="761"/>
      <c r="P55" s="769"/>
      <c r="Q55" s="762"/>
      <c r="R55" s="761"/>
      <c r="S55" s="769"/>
      <c r="T55" s="762"/>
      <c r="U55" s="4"/>
      <c r="V55" s="14"/>
      <c r="W55" s="14"/>
      <c r="X55" s="13">
        <f t="shared" si="20"/>
        <v>0</v>
      </c>
      <c r="Y55" s="761"/>
      <c r="Z55" s="769"/>
      <c r="AA55" s="762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7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8"/>
    <col min="3" max="3" width="14" style="168" bestFit="1" customWidth="1"/>
    <col min="4" max="4" width="0.28515625" style="168" customWidth="1"/>
    <col min="5" max="5" width="8.7109375" style="168"/>
    <col min="6" max="6" width="16.28515625" style="168" bestFit="1" customWidth="1"/>
    <col min="7" max="16384" width="8.7109375" style="168"/>
  </cols>
  <sheetData>
    <row r="2" spans="2:7" ht="15.75">
      <c r="B2" s="788" t="s">
        <v>651</v>
      </c>
      <c r="C2" s="788"/>
      <c r="D2" s="788"/>
      <c r="E2" s="788"/>
      <c r="F2" s="788"/>
    </row>
    <row r="3" spans="2:7" ht="15">
      <c r="B3" s="169" t="s">
        <v>652</v>
      </c>
      <c r="C3" s="169" t="s">
        <v>653</v>
      </c>
      <c r="D3" s="170"/>
      <c r="E3" s="169" t="s">
        <v>654</v>
      </c>
      <c r="F3" s="169" t="s">
        <v>655</v>
      </c>
      <c r="G3" s="170"/>
    </row>
    <row r="4" spans="2:7" ht="15">
      <c r="B4" s="171" t="s">
        <v>656</v>
      </c>
      <c r="C4" s="171" t="s">
        <v>657</v>
      </c>
      <c r="D4" s="170"/>
      <c r="E4" s="171" t="s">
        <v>658</v>
      </c>
      <c r="F4" s="171" t="s">
        <v>659</v>
      </c>
      <c r="G4" s="170"/>
    </row>
    <row r="5" spans="2:7" ht="15">
      <c r="B5" s="171" t="s">
        <v>660</v>
      </c>
      <c r="C5" s="171" t="s">
        <v>661</v>
      </c>
      <c r="D5" s="170"/>
      <c r="E5" s="171" t="s">
        <v>662</v>
      </c>
      <c r="F5" s="171" t="s">
        <v>663</v>
      </c>
      <c r="G5" s="170"/>
    </row>
    <row r="6" spans="2:7" ht="15">
      <c r="B6" s="171" t="s">
        <v>664</v>
      </c>
      <c r="C6" s="171" t="s">
        <v>665</v>
      </c>
      <c r="D6" s="170"/>
      <c r="E6" s="172" t="s">
        <v>666</v>
      </c>
      <c r="F6" s="172" t="s">
        <v>667</v>
      </c>
      <c r="G6" s="170"/>
    </row>
    <row r="7" spans="2:7" ht="15">
      <c r="B7" s="172" t="s">
        <v>668</v>
      </c>
      <c r="C7" s="172" t="s">
        <v>669</v>
      </c>
      <c r="D7" s="170"/>
      <c r="E7" s="171" t="s">
        <v>670</v>
      </c>
      <c r="F7" s="171" t="s">
        <v>671</v>
      </c>
      <c r="G7" s="170"/>
    </row>
    <row r="8" spans="2:7" ht="15">
      <c r="B8" s="171" t="s">
        <v>672</v>
      </c>
      <c r="C8" s="171" t="s">
        <v>673</v>
      </c>
      <c r="D8" s="170"/>
      <c r="E8" s="171" t="s">
        <v>674</v>
      </c>
      <c r="F8" s="171" t="s">
        <v>675</v>
      </c>
      <c r="G8" s="170"/>
    </row>
    <row r="9" spans="2:7" ht="15">
      <c r="B9" s="171" t="s">
        <v>676</v>
      </c>
      <c r="C9" s="171" t="s">
        <v>677</v>
      </c>
      <c r="D9" s="170"/>
      <c r="E9" s="172" t="s">
        <v>678</v>
      </c>
      <c r="F9" s="172" t="s">
        <v>679</v>
      </c>
      <c r="G9" s="170"/>
    </row>
    <row r="10" spans="2:7" ht="15">
      <c r="B10" s="171" t="s">
        <v>680</v>
      </c>
      <c r="C10" s="171" t="s">
        <v>681</v>
      </c>
      <c r="D10" s="170"/>
      <c r="E10" s="171" t="s">
        <v>682</v>
      </c>
      <c r="F10" s="171" t="s">
        <v>683</v>
      </c>
      <c r="G10" s="170"/>
    </row>
    <row r="11" spans="2:7" ht="15">
      <c r="B11" s="171" t="s">
        <v>684</v>
      </c>
      <c r="C11" s="171" t="s">
        <v>685</v>
      </c>
      <c r="D11" s="170"/>
      <c r="E11" s="171" t="s">
        <v>686</v>
      </c>
      <c r="F11" s="171" t="s">
        <v>675</v>
      </c>
      <c r="G11" s="170"/>
    </row>
    <row r="12" spans="2:7" ht="15">
      <c r="B12" s="171" t="s">
        <v>687</v>
      </c>
      <c r="C12" s="171" t="s">
        <v>688</v>
      </c>
      <c r="D12" s="170"/>
      <c r="E12" s="171" t="s">
        <v>689</v>
      </c>
      <c r="F12" s="171" t="s">
        <v>690</v>
      </c>
      <c r="G12" s="170"/>
    </row>
    <row r="13" spans="2:7" ht="15">
      <c r="B13" s="172" t="s">
        <v>691</v>
      </c>
      <c r="C13" s="172" t="s">
        <v>321</v>
      </c>
      <c r="D13" s="170"/>
      <c r="E13" s="171" t="s">
        <v>692</v>
      </c>
      <c r="F13" s="171" t="s">
        <v>693</v>
      </c>
      <c r="G13" s="170"/>
    </row>
    <row r="14" spans="2:7" ht="15">
      <c r="B14" s="171" t="s">
        <v>694</v>
      </c>
      <c r="C14" s="171" t="s">
        <v>695</v>
      </c>
      <c r="D14" s="170"/>
      <c r="E14" s="172" t="s">
        <v>696</v>
      </c>
      <c r="F14" s="172" t="s">
        <v>697</v>
      </c>
      <c r="G14" s="170"/>
    </row>
    <row r="15" spans="2:7" ht="15">
      <c r="B15" s="172" t="s">
        <v>698</v>
      </c>
      <c r="C15" s="172" t="s">
        <v>699</v>
      </c>
      <c r="D15" s="170"/>
      <c r="E15" s="171" t="s">
        <v>700</v>
      </c>
      <c r="F15" s="171" t="s">
        <v>697</v>
      </c>
      <c r="G15" s="170"/>
    </row>
    <row r="16" spans="2:7" ht="15">
      <c r="B16" s="171" t="s">
        <v>701</v>
      </c>
      <c r="C16" s="171" t="s">
        <v>702</v>
      </c>
      <c r="D16" s="170"/>
      <c r="E16" s="172" t="s">
        <v>703</v>
      </c>
      <c r="F16" s="172" t="s">
        <v>704</v>
      </c>
      <c r="G16" s="170"/>
    </row>
    <row r="17" spans="2:7" ht="15">
      <c r="B17" s="171" t="s">
        <v>705</v>
      </c>
      <c r="C17" s="171" t="s">
        <v>706</v>
      </c>
      <c r="D17" s="170"/>
      <c r="E17" s="171" t="s">
        <v>707</v>
      </c>
      <c r="F17" s="171" t="s">
        <v>708</v>
      </c>
      <c r="G17" s="170"/>
    </row>
    <row r="18" spans="2:7" ht="15">
      <c r="B18" s="171" t="s">
        <v>709</v>
      </c>
      <c r="C18" s="171" t="s">
        <v>710</v>
      </c>
      <c r="D18" s="170"/>
      <c r="E18" s="171" t="s">
        <v>711</v>
      </c>
      <c r="F18" s="171" t="s">
        <v>712</v>
      </c>
      <c r="G18" s="170"/>
    </row>
    <row r="19" spans="2:7" ht="15">
      <c r="B19" s="171" t="s">
        <v>713</v>
      </c>
      <c r="C19" s="171" t="s">
        <v>714</v>
      </c>
      <c r="D19" s="170"/>
      <c r="E19" s="171" t="s">
        <v>715</v>
      </c>
      <c r="F19" s="171" t="s">
        <v>716</v>
      </c>
      <c r="G19" s="170"/>
    </row>
    <row r="20" spans="2:7" ht="15">
      <c r="B20" s="171" t="s">
        <v>717</v>
      </c>
      <c r="C20" s="171" t="s">
        <v>718</v>
      </c>
      <c r="D20" s="170"/>
      <c r="G20" s="170"/>
    </row>
    <row r="21" spans="2:7" ht="15">
      <c r="D21" s="170"/>
      <c r="G21" s="170"/>
    </row>
    <row r="22" spans="2:7" ht="15">
      <c r="D22" s="170"/>
      <c r="G22" s="170"/>
    </row>
    <row r="23" spans="2:7" ht="15">
      <c r="D23" s="170"/>
      <c r="G23" s="170"/>
    </row>
  </sheetData>
  <mergeCells count="1">
    <mergeCell ref="B2:F2"/>
  </mergeCells>
  <phoneticPr fontId="10" type="noConversion"/>
  <pageMargins left="0" right="0" top="0" bottom="0" header="0" footer="0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8" t="s">
        <v>536</v>
      </c>
    </row>
    <row r="4" spans="1:2" ht="14.25">
      <c r="A4">
        <v>2</v>
      </c>
      <c r="B4" s="168" t="s">
        <v>719</v>
      </c>
    </row>
    <row r="5" spans="1:2" ht="14.25">
      <c r="A5">
        <v>3</v>
      </c>
      <c r="B5" s="168" t="s">
        <v>535</v>
      </c>
    </row>
    <row r="6" spans="1:2" ht="14.25">
      <c r="A6">
        <v>4</v>
      </c>
      <c r="B6" s="168" t="s">
        <v>432</v>
      </c>
    </row>
    <row r="7" spans="1:2" ht="14.25">
      <c r="A7">
        <v>5</v>
      </c>
      <c r="B7" s="168" t="s">
        <v>443</v>
      </c>
    </row>
    <row r="8" spans="1:2" ht="14.25">
      <c r="A8">
        <v>6</v>
      </c>
      <c r="B8" s="168" t="s">
        <v>448</v>
      </c>
    </row>
    <row r="9" spans="1:2" ht="14.25">
      <c r="A9">
        <v>7</v>
      </c>
      <c r="B9" s="168" t="s">
        <v>555</v>
      </c>
    </row>
    <row r="10" spans="1:2" ht="14.25">
      <c r="A10">
        <v>8</v>
      </c>
      <c r="B10" s="168" t="s">
        <v>720</v>
      </c>
    </row>
  </sheetData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F18359-D2FB-450D-8740-4C754D771A2E}"/>
</file>

<file path=customXml/itemProps2.xml><?xml version="1.0" encoding="utf-8"?>
<ds:datastoreItem xmlns:ds="http://schemas.openxmlformats.org/officeDocument/2006/customXml" ds:itemID="{ACC38B07-B0E3-4A2F-9B77-EC18F80D4B7A}"/>
</file>

<file path=customXml/itemProps3.xml><?xml version="1.0" encoding="utf-8"?>
<ds:datastoreItem xmlns:ds="http://schemas.openxmlformats.org/officeDocument/2006/customXml" ds:itemID="{506A3181-861B-4A72-A0B5-71980E7483BF}"/>
</file>

<file path=customXml/itemProps4.xml><?xml version="1.0" encoding="utf-8"?>
<ds:datastoreItem xmlns:ds="http://schemas.openxmlformats.org/officeDocument/2006/customXml" ds:itemID="{3D4CB0CB-D407-4B54-BA91-B1AA8F2B27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2025-09-23T06:16:06Z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