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ACDDC1A17C214A6/"/>
    </mc:Choice>
  </mc:AlternateContent>
  <bookViews>
    <workbookView xWindow="0" yWindow="0" windowWidth="24000" windowHeight="10320" firstSheet="1" activeTab="1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definedNames>
    <definedName name="_xlnm._FilterDatabase" localSheetId="1" hidden="1">Data!$L$1:$N$3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0" l="1"/>
  <c r="M8" i="10"/>
  <c r="M6" i="10"/>
  <c r="M5" i="10"/>
  <c r="M3" i="10"/>
  <c r="M2" i="10"/>
  <c r="H30" i="10"/>
  <c r="I29" i="10"/>
  <c r="I27" i="10"/>
  <c r="I26" i="10"/>
  <c r="N8" i="10" s="1"/>
  <c r="I25" i="10"/>
  <c r="I24" i="10"/>
  <c r="I22" i="10"/>
  <c r="I21" i="10"/>
  <c r="I20" i="10"/>
  <c r="I19" i="10"/>
  <c r="I18" i="10"/>
  <c r="I16" i="10"/>
  <c r="I15" i="10"/>
  <c r="I13" i="10"/>
  <c r="I12" i="10"/>
  <c r="I11" i="10"/>
  <c r="I10" i="10"/>
  <c r="I9" i="10"/>
  <c r="I8" i="10"/>
  <c r="I6" i="10"/>
  <c r="I5" i="10"/>
  <c r="I3" i="10"/>
  <c r="I2" i="10"/>
  <c r="N5" i="10" l="1"/>
  <c r="M9" i="10"/>
  <c r="N6" i="10"/>
  <c r="N2" i="10"/>
  <c r="N9" i="10" s="1"/>
  <c r="N3" i="10"/>
  <c r="I30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<sst xmlns="http://schemas.openxmlformats.org/spreadsheetml/2006/main" count="1487" uniqueCount="164">
  <si>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</si>
  <si>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</si>
  <si>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</si>
  <si>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</si>
  <si>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</si>
  <si>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</si>
  <si>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</si>
  <si>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</si>
  <si>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</si>
  <si>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</si>
  <si>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</si>
  <si>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</si>
  <si>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</si>
  <si>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</si>
  <si>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</si>
  <si>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</si>
  <si>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</si>
  <si>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</si>
  <si>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</si>
  <si>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</si>
  <si>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</si>
  <si>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</si>
  <si>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</si>
  <si>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</si>
  <si>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</si>
  <si>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</si>
  <si>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</si>
  <si>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</si>
  <si>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</si>
  <si>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</si>
  <si>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</si>
  <si>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</si>
  <si>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</si>
  <si>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</si>
  <si>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</si>
  <si>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</si>
  <si>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</si>
  <si>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</si>
  <si>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</si>
  <si>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</si>
  <si>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</si>
  <si>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</si>
  <si>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</si>
  <si>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</si>
  <si>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</si>
  <si>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</si>
  <si>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</si>
  <si>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</si>
  <si>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</si>
  <si>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</si>
  <si>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</si>
  <si>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</si>
  <si>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</si>
  <si>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</si>
  <si>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</si>
  <si>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</si>
  <si>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</si>
  <si>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</si>
  <si>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</si>
  <si>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</si>
  <si>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</si>
  <si>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</si>
  <si>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</si>
  <si>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</si>
  <si>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</si>
  <si>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</si>
  <si>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</si>
  <si>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</si>
  <si>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</si>
  <si>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</si>
  <si>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</si>
  <si>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</si>
  <si>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</si>
  <si>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</si>
  <si>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</si>
  <si>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</si>
  <si>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</si>
  <si>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</si>
  <si>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</si>
  <si>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</si>
  <si>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</si>
  <si>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</si>
  <si>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</si>
  <si>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</si>
  <si>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</si>
  <si>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</si>
  <si>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</si>
  <si>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</si>
  <si>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</si>
  <si>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</si>
  <si>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</si>
  <si>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</si>
  <si>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</si>
  <si>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</si>
  <si>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</si>
  <si>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</si>
  <si>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</si>
  <si>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</si>
  <si>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</si>
  <si>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</si>
  <si>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</si>
  <si>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</si>
  <si>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</si>
  <si>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</si>
  <si>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</si>
  <si>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</si>
  <si>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</si>
  <si>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</si>
  <si>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</si>
  <si>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</si>
  <si>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</si>
  <si>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</si>
  <si>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</si>
  <si>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</si>
  <si>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</si>
  <si>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</si>
  <si>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</si>
  <si>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</si>
  <si>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</si>
  <si>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</si>
  <si>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</si>
  <si>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</si>
  <si>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</si>
  <si>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</si>
  <si>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</si>
  <si>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</si>
  <si>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</si>
  <si>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</si>
  <si>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</si>
  <si>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</si>
  <si>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</si>
  <si>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</si>
  <si>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</si>
  <si>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</si>
  <si>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</si>
  <si>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</si>
  <si>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</si>
  <si>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</si>
  <si>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</si>
  <si>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</si>
  <si>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</si>
  <si>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</si>
  <si>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</si>
  <si>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</si>
  <si>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</si>
  <si>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</si>
  <si>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</si>
  <si>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</si>
  <si>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</si>
  <si>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</si>
  <si>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</si>
  <si>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</si>
  <si>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</si>
  <si>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</si>
  <si>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</si>
  <si>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</si>
  <si>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</si>
  <si>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</si>
  <si>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</si>
  <si>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</si>
  <si>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Quantity Sold</t>
  </si>
  <si>
    <t>Total Value</t>
  </si>
  <si>
    <t>For the first part of the project, I used the conditional formatting tool to remove the duplicate ID's and then for the "inf" value I used the filter tool to remove them  and for the last</t>
  </si>
  <si>
    <t>of the project, I used the sum function (=sum()) to calculate the total quantity sold and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</si>
</sst>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@*."/>
    <numFmt numFmtId="166" formatCode="@*_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 applyFont="1"/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13" fillId="0" borderId="0" xfId="0" applyFont="1"/>
  </cellXfs>
  <cellStyles count="2">
    <cellStyle name="Hyperlink" xfId="1" builtinId="8"/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xmlns="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xmlns="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6" name="Table6" displayName="Table6" ref="A1:I30" totalsRowCount="1" headerRowDxfId="19">
  <autoFilter ref="A1:I29">
    <filterColumn colId="3">
      <customFilters>
        <customFilter operator="notEqual" val=" "/>
      </customFilters>
    </filterColumn>
    <filterColumn colId="7">
      <filters>
        <filter val="$10.00"/>
        <filter val="$12.22"/>
        <filter val="$14.00"/>
        <filter val="$15.00"/>
        <filter val="$16.67"/>
        <filter val="$160.00"/>
        <filter val="$20.00"/>
        <filter val="$28.75"/>
        <filter val="$29.33"/>
        <filter val="$29.41"/>
        <filter val="$30.00"/>
        <filter val="$30.77"/>
        <filter val="$30.91"/>
        <filter val="$32.00"/>
        <filter val="$33.33"/>
        <filter val="$34.29"/>
        <filter val="$35.00"/>
        <filter val="$36.67"/>
        <filter val="$45.00"/>
      </filters>
    </filterColumn>
  </autoFilter>
  <tableColumns count="9">
    <tableColumn id="1" name="Date" totalsRowLabel="Total" dataDxfId="27" totalsRowDxfId="7"/>
    <tableColumn id="2" name="ID" dataDxfId="26" totalsRowDxfId="6"/>
    <tableColumn id="3" name="Name" dataDxfId="25" totalsRowDxfId="5"/>
    <tableColumn id="4" name="Region" dataDxfId="24" totalsRowDxfId="4"/>
    <tableColumn id="5" name="Rating" dataDxfId="23" totalsRowDxfId="3"/>
    <tableColumn id="6" name="Product" dataDxfId="22" totalsRowDxfId="2"/>
    <tableColumn id="7" name="Quantity" totalsRowFunction="sum" dataDxfId="21" totalsRowDxfId="0"/>
    <tableColumn id="8" name="Price Per Unit" totalsRowFunction="sum" dataDxfId="20" totalsRowDxfId="1"/>
    <tableColumn id="10" name="Total Value" totalsRowFunction="sum">
      <calculatedColumnFormula>SUM(G2*H2)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2:H31" totalsRowCount="1" headerRowDxfId="105" dataDxfId="104">
  <autoFilter ref="A2:H30"/>
  <tableColumns count="8">
    <tableColumn id="1" name="Date" totalsRowLabel="Total" dataDxfId="103" totalsRowDxfId="102"/>
    <tableColumn id="2" name="ID" dataDxfId="101" totalsRowDxfId="100"/>
    <tableColumn id="3" name="Name" dataDxfId="99" totalsRowDxfId="98"/>
    <tableColumn id="4" name="Region" dataDxfId="97" totalsRowDxfId="96"/>
    <tableColumn id="5" name="Rating" dataDxfId="95" totalsRowDxfId="94"/>
    <tableColumn id="6" name="Product" dataDxfId="93" totalsRowDxfId="92"/>
    <tableColumn id="7" name="Quantity" dataDxfId="91" totalsRowDxfId="90"/>
    <tableColumn id="8" name="Price Per Unit" totalsRowFunction="max" dataDxfId="89" totalsRowDxfId="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87" dataDxfId="86">
  <autoFilter ref="A2:I30"/>
  <tableColumns count="9">
    <tableColumn id="1" name="Date" totalsRowLabel="Total" dataDxfId="85" totalsRowDxfId="84"/>
    <tableColumn id="2" name="ID" dataDxfId="83" totalsRowDxfId="82"/>
    <tableColumn id="3" name="Name" dataDxfId="81" totalsRowDxfId="80"/>
    <tableColumn id="4" name="Region" dataDxfId="79" totalsRowDxfId="78"/>
    <tableColumn id="5" name="Rating" dataDxfId="77" totalsRowDxfId="76"/>
    <tableColumn id="6" name="Product" dataDxfId="75" totalsRowDxfId="74"/>
    <tableColumn id="7" name="Quantity" dataDxfId="73" totalsRowDxfId="72"/>
    <tableColumn id="8" name="Price Per Unit" totalsRowFunction="max" dataDxfId="71" totalsRowDxfId="70"/>
    <tableColumn id="9" name="Sales" totalsRowFunction="sum" dataDxfId="69" totalsRowDxfId="68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67" dataDxfId="66">
  <autoFilter ref="A2:I30"/>
  <tableColumns count="9">
    <tableColumn id="1" name="Date" totalsRowLabel="Total" dataDxfId="65" totalsRowDxfId="64"/>
    <tableColumn id="2" name="ID" dataDxfId="63" totalsRowDxfId="62"/>
    <tableColumn id="3" name="Name" dataDxfId="61" totalsRowDxfId="60"/>
    <tableColumn id="4" name="Region" dataDxfId="59" totalsRowDxfId="58"/>
    <tableColumn id="5" name="Rating" dataDxfId="57" totalsRowDxfId="56"/>
    <tableColumn id="6" name="Product" dataDxfId="55" totalsRowDxfId="54"/>
    <tableColumn id="7" name="Quantity" dataDxfId="53" totalsRowDxfId="52"/>
    <tableColumn id="8" name="Price Per Unit" totalsRowFunction="max" dataDxfId="51" totalsRowDxfId="50"/>
    <tableColumn id="9" name="Sales" totalsRowFunction="sum" dataDxfId="49" totalsRowDxfId="48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47" dataDxfId="46">
  <autoFilter ref="A2:I30"/>
  <tableColumns count="9">
    <tableColumn id="1" name="Date" totalsRowLabel="Total" dataDxfId="45" totalsRowDxfId="44"/>
    <tableColumn id="2" name="ID" dataDxfId="43" totalsRowDxfId="42"/>
    <tableColumn id="3" name="Name" dataDxfId="41" totalsRowDxfId="40"/>
    <tableColumn id="4" name="Region" dataDxfId="39" totalsRowDxfId="38"/>
    <tableColumn id="5" name="Rating" dataDxfId="37" totalsRowDxfId="36"/>
    <tableColumn id="6" name="Product" dataDxfId="35" totalsRowDxfId="34"/>
    <tableColumn id="7" name="Quantity" dataDxfId="33" totalsRowDxfId="32"/>
    <tableColumn id="8" name="Price Per Unit" totalsRowFunction="max" dataDxfId="31" totalsRowDxfId="30"/>
    <tableColumn id="9" name="Sales" totalsRowFunction="sum" dataDxfId="29" totalsRowDxfId="28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1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1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9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8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Normal="100" workbookViewId="0">
      <selection activeCell="L25" sqref="L25"/>
    </sheetView>
  </sheetViews>
  <sheetFormatPr defaultRowHeight="15" x14ac:dyDescent="0.25"/>
  <cols>
    <col min="1" max="1" width="24.85546875" bestFit="1" customWidth="1"/>
    <col min="2" max="2" width="5" customWidth="1"/>
    <col min="3" max="3" width="17.5703125" bestFit="1" customWidth="1"/>
    <col min="4" max="4" width="9.28515625" customWidth="1"/>
    <col min="5" max="5" width="8.7109375" customWidth="1"/>
    <col min="6" max="6" width="23.42578125" bestFit="1" customWidth="1"/>
    <col min="7" max="7" width="10.85546875" customWidth="1"/>
    <col min="8" max="8" width="15.28515625" customWidth="1"/>
    <col min="9" max="9" width="13.140625" customWidth="1"/>
    <col min="13" max="13" width="18.140625" bestFit="1" customWidth="1"/>
    <col min="14" max="14" width="11" bestFit="1" customWidth="1"/>
  </cols>
  <sheetData>
    <row r="1" spans="1:14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1" t="s">
        <v>161</v>
      </c>
      <c r="L1" s="1" t="s">
        <v>12</v>
      </c>
      <c r="M1" s="1" t="s">
        <v>160</v>
      </c>
      <c r="N1" s="1" t="s">
        <v>161</v>
      </c>
    </row>
    <row r="2" spans="1:14" ht="9.9499999999999993" customHeight="1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>
        <f>SUM(G2*H2)</f>
        <v>200</v>
      </c>
      <c r="L2" t="s">
        <v>18</v>
      </c>
      <c r="M2">
        <f>SUM(G2,G11,G19)</f>
        <v>105</v>
      </c>
      <c r="N2">
        <f>SUM(I2,I11,I19)</f>
        <v>2399.85</v>
      </c>
    </row>
    <row r="3" spans="1:14" ht="9.9499999999999993" customHeight="1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>
        <f>SUM(G3*H3)</f>
        <v>150</v>
      </c>
      <c r="L3" t="s">
        <v>22</v>
      </c>
      <c r="M3">
        <f>SUM(G3,G6,G10,G18,G22)</f>
        <v>190</v>
      </c>
      <c r="N3">
        <f>SUM(I3,I6,I10,I18,I22)</f>
        <v>4400</v>
      </c>
    </row>
    <row r="4" spans="1:14" ht="9.9499999999999993" hidden="1" customHeight="1" x14ac:dyDescent="0.25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14" ht="9.9499999999999993" customHeight="1" x14ac:dyDescent="0.25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  <c r="I5">
        <f t="shared" ref="I5:I6" si="0">SUM(G5*H5)</f>
        <v>250</v>
      </c>
      <c r="L5" t="s">
        <v>31</v>
      </c>
      <c r="M5">
        <f>SUM(G5,G9,G13,G21,G25,G29)</f>
        <v>295</v>
      </c>
      <c r="N5">
        <f>SUM(I5,I9,I13,I21,I25,I29)</f>
        <v>8049.9</v>
      </c>
    </row>
    <row r="6" spans="1:14" x14ac:dyDescent="0.25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  <c r="I6">
        <f t="shared" si="0"/>
        <v>500.1</v>
      </c>
      <c r="L6" t="s">
        <v>26</v>
      </c>
      <c r="M6">
        <f>SUM(G8,G12,G16,G20,G24)</f>
        <v>190</v>
      </c>
      <c r="N6">
        <f>SUM(I24,I20,I16,I12,I8)</f>
        <v>5950.2</v>
      </c>
    </row>
    <row r="7" spans="1:14" hidden="1" x14ac:dyDescent="0.25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14" x14ac:dyDescent="0.25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  <c r="I8">
        <f t="shared" ref="I8:I13" si="1">SUM(G8*H8)</f>
        <v>350</v>
      </c>
      <c r="L8" t="s">
        <v>75</v>
      </c>
      <c r="M8">
        <f>SUM(G26,G27)</f>
        <v>155</v>
      </c>
      <c r="N8">
        <f>SUM(I26,I27)</f>
        <v>4499.75</v>
      </c>
    </row>
    <row r="9" spans="1:14" x14ac:dyDescent="0.25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  <c r="I9">
        <f t="shared" si="1"/>
        <v>600</v>
      </c>
      <c r="M9">
        <f>SUM(M2:M8)</f>
        <v>935</v>
      </c>
      <c r="N9">
        <f>SUM(N2:N8)</f>
        <v>25299.7</v>
      </c>
    </row>
    <row r="10" spans="1:14" x14ac:dyDescent="0.25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  <c r="I10">
        <f t="shared" si="1"/>
        <v>549.9</v>
      </c>
    </row>
    <row r="11" spans="1:14" ht="9.9499999999999993" customHeight="1" x14ac:dyDescent="0.25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  <c r="I11">
        <f t="shared" si="1"/>
        <v>700</v>
      </c>
    </row>
    <row r="12" spans="1:14" ht="9.9499999999999993" customHeight="1" x14ac:dyDescent="0.25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  <c r="I12">
        <f t="shared" si="1"/>
        <v>800</v>
      </c>
    </row>
    <row r="13" spans="1:14" ht="9.9499999999999993" customHeight="1" x14ac:dyDescent="0.25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  <c r="I13">
        <f t="shared" si="1"/>
        <v>900</v>
      </c>
    </row>
    <row r="14" spans="1:14" ht="20.100000000000001" hidden="1" customHeight="1" x14ac:dyDescent="0.25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14" ht="20.100000000000001" hidden="1" customHeight="1" x14ac:dyDescent="0.25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  <c r="I15">
        <f t="shared" ref="I15:I16" si="2">SUM(G15*H15)</f>
        <v>1100.1000000000001</v>
      </c>
    </row>
    <row r="16" spans="1:14" ht="20.100000000000001" customHeight="1" x14ac:dyDescent="0.25">
      <c r="A16" s="9">
        <v>44651</v>
      </c>
      <c r="B16" s="10">
        <v>15</v>
      </c>
      <c r="C16" s="10" t="s">
        <v>54</v>
      </c>
      <c r="D16" s="10" t="s">
        <v>26</v>
      </c>
      <c r="E16" s="10" t="s">
        <v>27</v>
      </c>
      <c r="F16" s="10" t="s">
        <v>55</v>
      </c>
      <c r="G16" s="10">
        <v>35</v>
      </c>
      <c r="H16" s="11">
        <v>34.29</v>
      </c>
      <c r="I16">
        <f t="shared" si="2"/>
        <v>1200.1499999999999</v>
      </c>
    </row>
    <row r="17" spans="1:9" ht="20.100000000000001" hidden="1" customHeight="1" x14ac:dyDescent="0.25">
      <c r="A17" s="9">
        <v>44681</v>
      </c>
      <c r="B17" s="10">
        <v>16</v>
      </c>
      <c r="C17" s="10" t="s">
        <v>56</v>
      </c>
      <c r="D17" s="10"/>
      <c r="E17" s="10" t="s">
        <v>32</v>
      </c>
      <c r="F17" s="10" t="s">
        <v>57</v>
      </c>
      <c r="G17" s="10">
        <v>0</v>
      </c>
      <c r="H17" s="10" t="s">
        <v>29</v>
      </c>
    </row>
    <row r="18" spans="1:9" ht="20.100000000000001" customHeight="1" x14ac:dyDescent="0.25">
      <c r="A18" s="9">
        <v>44712</v>
      </c>
      <c r="B18" s="10">
        <v>17</v>
      </c>
      <c r="C18" s="10" t="s">
        <v>58</v>
      </c>
      <c r="D18" s="10" t="s">
        <v>22</v>
      </c>
      <c r="E18" s="10" t="s">
        <v>19</v>
      </c>
      <c r="F18" s="10" t="s">
        <v>59</v>
      </c>
      <c r="G18" s="10">
        <v>40</v>
      </c>
      <c r="H18" s="11">
        <v>35</v>
      </c>
      <c r="I18">
        <f t="shared" ref="I18:I22" si="3">SUM(G18*H18)</f>
        <v>1400</v>
      </c>
    </row>
    <row r="19" spans="1:9" ht="20.100000000000001" customHeight="1" x14ac:dyDescent="0.25">
      <c r="A19" s="9">
        <v>44742</v>
      </c>
      <c r="B19" s="10">
        <v>18</v>
      </c>
      <c r="C19" s="10" t="s">
        <v>60</v>
      </c>
      <c r="D19" s="10" t="s">
        <v>18</v>
      </c>
      <c r="E19" s="10" t="s">
        <v>23</v>
      </c>
      <c r="F19" s="10" t="s">
        <v>61</v>
      </c>
      <c r="G19" s="10">
        <v>45</v>
      </c>
      <c r="H19" s="11">
        <v>33.33</v>
      </c>
      <c r="I19">
        <f t="shared" si="3"/>
        <v>1499.85</v>
      </c>
    </row>
    <row r="20" spans="1:9" ht="20.100000000000001" customHeight="1" x14ac:dyDescent="0.25">
      <c r="A20" s="9">
        <v>44773</v>
      </c>
      <c r="B20" s="10">
        <v>19</v>
      </c>
      <c r="C20" s="10" t="s">
        <v>62</v>
      </c>
      <c r="D20" s="10" t="s">
        <v>26</v>
      </c>
      <c r="E20" s="10" t="s">
        <v>27</v>
      </c>
      <c r="F20" s="10" t="s">
        <v>63</v>
      </c>
      <c r="G20" s="10">
        <v>50</v>
      </c>
      <c r="H20" s="11">
        <v>32</v>
      </c>
      <c r="I20">
        <f t="shared" si="3"/>
        <v>1600</v>
      </c>
    </row>
    <row r="21" spans="1:9" ht="20.100000000000001" customHeight="1" x14ac:dyDescent="0.25">
      <c r="A21" s="9">
        <v>44804</v>
      </c>
      <c r="B21" s="10">
        <v>20</v>
      </c>
      <c r="C21" s="10" t="s">
        <v>64</v>
      </c>
      <c r="D21" s="10" t="s">
        <v>31</v>
      </c>
      <c r="E21" s="10" t="s">
        <v>32</v>
      </c>
      <c r="F21" s="10" t="s">
        <v>65</v>
      </c>
      <c r="G21" s="10">
        <v>55</v>
      </c>
      <c r="H21" s="11">
        <v>30.91</v>
      </c>
      <c r="I21">
        <f t="shared" si="3"/>
        <v>1700.05</v>
      </c>
    </row>
    <row r="22" spans="1:9" ht="20.100000000000001" customHeight="1" x14ac:dyDescent="0.25">
      <c r="A22" s="9">
        <v>44834</v>
      </c>
      <c r="B22" s="10">
        <v>21</v>
      </c>
      <c r="C22" s="10" t="s">
        <v>66</v>
      </c>
      <c r="D22" s="10" t="s">
        <v>22</v>
      </c>
      <c r="E22" s="10" t="s">
        <v>19</v>
      </c>
      <c r="F22" s="10" t="s">
        <v>67</v>
      </c>
      <c r="G22" s="10">
        <v>60</v>
      </c>
      <c r="H22" s="11">
        <v>30</v>
      </c>
      <c r="I22">
        <f t="shared" si="3"/>
        <v>1800</v>
      </c>
    </row>
    <row r="23" spans="1:9" ht="20.100000000000001" hidden="1" customHeight="1" x14ac:dyDescent="0.25">
      <c r="A23" s="9">
        <v>44865</v>
      </c>
      <c r="B23" s="10">
        <v>22</v>
      </c>
      <c r="C23" s="10" t="s">
        <v>68</v>
      </c>
      <c r="D23" s="10" t="s">
        <v>18</v>
      </c>
      <c r="E23" s="10" t="s">
        <v>23</v>
      </c>
      <c r="F23" s="10" t="s">
        <v>69</v>
      </c>
      <c r="G23" s="10">
        <v>0</v>
      </c>
      <c r="H23" s="10" t="s">
        <v>29</v>
      </c>
    </row>
    <row r="24" spans="1:9" ht="20.100000000000001" customHeight="1" x14ac:dyDescent="0.25">
      <c r="A24" s="9">
        <v>44895</v>
      </c>
      <c r="B24" s="10">
        <v>23</v>
      </c>
      <c r="C24" s="10" t="s">
        <v>70</v>
      </c>
      <c r="D24" s="10" t="s">
        <v>26</v>
      </c>
      <c r="E24" s="10" t="s">
        <v>27</v>
      </c>
      <c r="F24" s="10" t="s">
        <v>71</v>
      </c>
      <c r="G24" s="10">
        <v>65</v>
      </c>
      <c r="H24" s="11">
        <v>30.77</v>
      </c>
      <c r="I24">
        <f t="shared" ref="I24:I27" si="4">SUM(G24*H24)</f>
        <v>2000.05</v>
      </c>
    </row>
    <row r="25" spans="1:9" ht="20.100000000000001" customHeight="1" x14ac:dyDescent="0.25">
      <c r="A25" s="9">
        <v>44926</v>
      </c>
      <c r="B25" s="10">
        <v>24</v>
      </c>
      <c r="C25" s="10" t="s">
        <v>72</v>
      </c>
      <c r="D25" s="10" t="s">
        <v>31</v>
      </c>
      <c r="E25" s="10" t="s">
        <v>32</v>
      </c>
      <c r="F25" s="10" t="s">
        <v>73</v>
      </c>
      <c r="G25" s="10">
        <v>70</v>
      </c>
      <c r="H25" s="11">
        <v>30</v>
      </c>
      <c r="I25">
        <f t="shared" si="4"/>
        <v>2100</v>
      </c>
    </row>
    <row r="26" spans="1:9" ht="20.100000000000001" customHeight="1" x14ac:dyDescent="0.25">
      <c r="A26" s="9">
        <v>44957</v>
      </c>
      <c r="B26" s="10">
        <v>25</v>
      </c>
      <c r="C26" s="10" t="s">
        <v>74</v>
      </c>
      <c r="D26" s="10" t="s">
        <v>75</v>
      </c>
      <c r="E26" s="10" t="s">
        <v>76</v>
      </c>
      <c r="F26" s="10" t="s">
        <v>77</v>
      </c>
      <c r="G26" s="10">
        <v>75</v>
      </c>
      <c r="H26" s="11">
        <v>29.33</v>
      </c>
      <c r="I26">
        <f t="shared" si="4"/>
        <v>2199.75</v>
      </c>
    </row>
    <row r="27" spans="1:9" ht="20.100000000000001" customHeight="1" x14ac:dyDescent="0.25">
      <c r="A27" s="9">
        <v>44985</v>
      </c>
      <c r="B27" s="10">
        <v>26</v>
      </c>
      <c r="C27" s="10" t="s">
        <v>78</v>
      </c>
      <c r="D27" s="10" t="s">
        <v>75</v>
      </c>
      <c r="E27" s="10" t="s">
        <v>79</v>
      </c>
      <c r="F27" s="10" t="s">
        <v>80</v>
      </c>
      <c r="G27" s="10">
        <v>80</v>
      </c>
      <c r="H27" s="11">
        <v>28.75</v>
      </c>
      <c r="I27">
        <f t="shared" si="4"/>
        <v>2300</v>
      </c>
    </row>
    <row r="28" spans="1:9" ht="20.100000000000001" hidden="1" customHeight="1" x14ac:dyDescent="0.25">
      <c r="A28" s="9">
        <v>45016</v>
      </c>
      <c r="B28" s="10">
        <v>27</v>
      </c>
      <c r="C28" s="10" t="s">
        <v>50</v>
      </c>
      <c r="D28" s="10" t="s">
        <v>22</v>
      </c>
      <c r="E28" s="10" t="s">
        <v>81</v>
      </c>
      <c r="F28" s="10" t="s">
        <v>82</v>
      </c>
      <c r="G28" s="10">
        <v>0</v>
      </c>
      <c r="H28" s="10" t="s">
        <v>29</v>
      </c>
    </row>
    <row r="29" spans="1:9" ht="20.100000000000001" customHeight="1" x14ac:dyDescent="0.25">
      <c r="A29" s="9">
        <v>45046</v>
      </c>
      <c r="B29" s="10">
        <v>28</v>
      </c>
      <c r="C29" s="10" t="s">
        <v>48</v>
      </c>
      <c r="D29" s="10" t="s">
        <v>31</v>
      </c>
      <c r="E29" s="10" t="s">
        <v>83</v>
      </c>
      <c r="F29" s="10" t="s">
        <v>84</v>
      </c>
      <c r="G29" s="10">
        <v>85</v>
      </c>
      <c r="H29" s="11">
        <v>29.41</v>
      </c>
      <c r="I29">
        <f>SUM(G29*H29)</f>
        <v>2499.85</v>
      </c>
    </row>
    <row r="30" spans="1:9" ht="20.100000000000001" customHeight="1" x14ac:dyDescent="0.25">
      <c r="A30" s="10" t="s">
        <v>99</v>
      </c>
      <c r="B30" s="10"/>
      <c r="C30" s="10"/>
      <c r="D30" s="10"/>
      <c r="E30" s="10"/>
      <c r="F30" s="10"/>
      <c r="G30" s="48">
        <f>SUBTOTAL(109,Table6[Quantity])</f>
        <v>935</v>
      </c>
      <c r="H30" s="11">
        <f>SUBTOTAL(109,Table6[Price Per Unit])</f>
        <v>656.68000000000006</v>
      </c>
      <c r="I30">
        <f>SUBTOTAL(109,Table6[Total Value])</f>
        <v>25299.699999999997</v>
      </c>
    </row>
    <row r="31" spans="1:9" ht="20.100000000000001" customHeight="1" x14ac:dyDescent="0.25"/>
    <row r="32" spans="1:9" ht="20.100000000000001" customHeight="1" x14ac:dyDescent="0.25">
      <c r="A32" t="s">
        <v>162</v>
      </c>
    </row>
    <row r="33" spans="1:1" x14ac:dyDescent="0.25">
      <c r="A33" t="s">
        <v>163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workbookViewId="0">
      <selection activeCell="B27" sqref="B27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40" t="s">
        <v>148</v>
      </c>
    </row>
    <row r="3" spans="5:11" x14ac:dyDescent="0.25">
      <c r="E3" s="41"/>
    </row>
    <row r="4" spans="5:11" x14ac:dyDescent="0.25">
      <c r="E4" s="42" t="s">
        <v>149</v>
      </c>
    </row>
    <row r="5" spans="5:11" ht="45" x14ac:dyDescent="0.25">
      <c r="E5" s="43" t="s">
        <v>150</v>
      </c>
    </row>
    <row r="6" spans="5:11" x14ac:dyDescent="0.25">
      <c r="E6" s="41"/>
    </row>
    <row r="7" spans="5:11" ht="18" x14ac:dyDescent="0.25">
      <c r="E7" s="44" t="s">
        <v>151</v>
      </c>
    </row>
    <row r="8" spans="5:11" x14ac:dyDescent="0.25">
      <c r="E8" s="45"/>
    </row>
    <row r="9" spans="5:11" ht="30" x14ac:dyDescent="0.25">
      <c r="E9" s="46" t="s">
        <v>152</v>
      </c>
    </row>
    <row r="10" spans="5:11" ht="31.5" x14ac:dyDescent="0.25">
      <c r="E10" s="46" t="s">
        <v>153</v>
      </c>
      <c r="J10" s="38"/>
      <c r="K10" s="39"/>
    </row>
    <row r="11" spans="5:11" ht="30" x14ac:dyDescent="0.25">
      <c r="E11" s="46" t="s">
        <v>154</v>
      </c>
      <c r="J11" s="38"/>
      <c r="K11" s="39"/>
    </row>
    <row r="12" spans="5:11" x14ac:dyDescent="0.25">
      <c r="E12" s="41"/>
      <c r="J12" s="38"/>
      <c r="K12" s="39"/>
    </row>
    <row r="13" spans="5:11" ht="18" x14ac:dyDescent="0.25">
      <c r="E13" s="40" t="s">
        <v>155</v>
      </c>
    </row>
    <row r="14" spans="5:11" x14ac:dyDescent="0.25">
      <c r="E14" s="47"/>
    </row>
    <row r="15" spans="5:11" x14ac:dyDescent="0.25">
      <c r="E15" s="47" t="s">
        <v>156</v>
      </c>
    </row>
    <row r="16" spans="5:11" x14ac:dyDescent="0.25">
      <c r="E16" s="47" t="s">
        <v>157</v>
      </c>
    </row>
    <row r="17" spans="5:5" x14ac:dyDescent="0.25">
      <c r="E17" s="47" t="s">
        <v>158</v>
      </c>
    </row>
    <row r="18" spans="5:5" x14ac:dyDescent="0.25">
      <c r="E18" s="41"/>
    </row>
    <row r="19" spans="5:5" x14ac:dyDescent="0.2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8" priority="1"/>
    <cfRule type="duplicateValues" dxfId="17" priority="2"/>
    <cfRule type="duplicateValues" dxfId="16" priority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5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4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3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1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purl.org/dc/dcmitype/"/>
    <ds:schemaRef ds:uri="http://schemas.microsoft.com/office/infopath/2007/PartnerControls"/>
    <ds:schemaRef ds:uri="04ec5a1a-e29c-407e-9660-cb4eaaff03ab"/>
    <ds:schemaRef ds:uri="http://schemas.microsoft.com/office/2006/documentManagement/types"/>
    <ds:schemaRef ds:uri="http://schemas.microsoft.com/office/2006/metadata/properties"/>
    <ds:schemaRef ds:uri="98587d8b-32ff-4694-8d3a-6f66eb643b0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Hams12</cp:lastModifiedBy>
  <cp:revision/>
  <dcterms:created xsi:type="dcterms:W3CDTF">2019-12-23T04:48:23Z</dcterms:created>
  <dcterms:modified xsi:type="dcterms:W3CDTF">2025-03-11T11:13:51Z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