
<file path=[Content_Types].xml><?xml version="1.0" encoding="utf-8"?>
<Types xmlns="http://schemas.openxmlformats.org/package/2006/content-types">
  <Default ContentType="image/jpeg" Extension="jpg"/>
  <Default ContentType="image/gif" Extension="gif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toQuoter" sheetId="1" r:id="rId4"/>
    <sheet state="visible" name="Price Range" sheetId="2" r:id="rId5"/>
  </sheets>
  <definedNames/>
  <calcPr/>
</workbook>
</file>

<file path=xl/sharedStrings.xml><?xml version="1.0" encoding="utf-8"?>
<sst xmlns="http://schemas.openxmlformats.org/spreadsheetml/2006/main" count="105" uniqueCount="86">
  <si>
    <t>screen 1 intro</t>
  </si>
  <si>
    <t>screen 2 contact info</t>
  </si>
  <si>
    <t>screen 3 contact method</t>
  </si>
  <si>
    <t>screen 4 move type</t>
  </si>
  <si>
    <t>screen 5 apartment</t>
  </si>
  <si>
    <t>screen 5  condo</t>
  </si>
  <si>
    <t>screen 5 storage</t>
  </si>
  <si>
    <t>screen 5 home</t>
  </si>
  <si>
    <t>screen 5A move questions</t>
  </si>
  <si>
    <t>screen 6 services</t>
  </si>
  <si>
    <t>screen 7 date select</t>
  </si>
  <si>
    <t xml:space="preserve">screen 8 home destination </t>
  </si>
  <si>
    <t>screen 9 extra pick up/drop off</t>
  </si>
  <si>
    <t>screen 10 review</t>
  </si>
  <si>
    <t>screen 11 up sale</t>
  </si>
  <si>
    <t>screen 12 end</t>
  </si>
  <si>
    <t>removed</t>
  </si>
  <si>
    <t>show associations and awards</t>
  </si>
  <si>
    <t>condo and appartment same screen</t>
  </si>
  <si>
    <t>Multichoice.   only local move, in house move, long distance move can be selected at the same time</t>
  </si>
  <si>
    <t>calendar opens to select the date</t>
  </si>
  <si>
    <t>home from screen 4 is selected</t>
  </si>
  <si>
    <t>put pre defined supplies with prices in a list</t>
  </si>
  <si>
    <t>multichoice</t>
  </si>
  <si>
    <t xml:space="preserve">2 choices </t>
  </si>
  <si>
    <t>Home is picked from screen 4</t>
  </si>
  <si>
    <t xml:space="preserve">other options can be selected or not per the user choice </t>
  </si>
  <si>
    <r>
      <rPr/>
      <t xml:space="preserve">add links to </t>
    </r>
    <r>
      <rPr>
        <color rgb="FF1155CC"/>
        <u/>
      </rPr>
      <t>gorillamovers.com</t>
    </r>
  </si>
  <si>
    <t>info from all screens gets sent via email to a set email address</t>
  </si>
  <si>
    <t>google auto populate address</t>
  </si>
  <si>
    <t>links to FAQ</t>
  </si>
  <si>
    <t>info gets sent to my CSR software API</t>
  </si>
  <si>
    <t xml:space="preserve">only 1 of the 4 choices can be selected </t>
  </si>
  <si>
    <t>screen 8 business</t>
  </si>
  <si>
    <t xml:space="preserve">business from screen 4 is selected </t>
  </si>
  <si>
    <t>business is picked from screen 4</t>
  </si>
  <si>
    <t>Movers</t>
  </si>
  <si>
    <t>Hourly Rate</t>
  </si>
  <si>
    <t>Hours</t>
  </si>
  <si>
    <t>OT Hours</t>
  </si>
  <si>
    <t>Travel Charge</t>
  </si>
  <si>
    <t>Over Time</t>
  </si>
  <si>
    <t>Regular</t>
  </si>
  <si>
    <t>Discount</t>
  </si>
  <si>
    <t>Total</t>
  </si>
  <si>
    <t>2 Movers</t>
  </si>
  <si>
    <t>3 Movers</t>
  </si>
  <si>
    <t>Guaranteed price</t>
  </si>
  <si>
    <t>4 Movers</t>
  </si>
  <si>
    <t>5 Movers</t>
  </si>
  <si>
    <t>6 Movers</t>
  </si>
  <si>
    <t>`</t>
  </si>
  <si>
    <t>Load</t>
  </si>
  <si>
    <t>Ground Floor</t>
  </si>
  <si>
    <t>2nd floor</t>
  </si>
  <si>
    <t>3rd floor</t>
  </si>
  <si>
    <t>4th floor</t>
  </si>
  <si>
    <t>5th floor</t>
  </si>
  <si>
    <t>6th floor</t>
  </si>
  <si>
    <t>Loading Time</t>
  </si>
  <si>
    <t>1 bedroom</t>
  </si>
  <si>
    <t>2 bedroom</t>
  </si>
  <si>
    <t>Drive Time</t>
  </si>
  <si>
    <t>3 bedroom</t>
  </si>
  <si>
    <t>4 bedroom</t>
  </si>
  <si>
    <t>Unloading Time</t>
  </si>
  <si>
    <t>5 bedroom</t>
  </si>
  <si>
    <t>Drive</t>
  </si>
  <si>
    <t xml:space="preserve">Minimum </t>
  </si>
  <si>
    <t>Poway</t>
  </si>
  <si>
    <t>OC</t>
  </si>
  <si>
    <t>Carlsbad</t>
  </si>
  <si>
    <t>Chula</t>
  </si>
  <si>
    <t>LA</t>
  </si>
  <si>
    <t>Hours Range</t>
  </si>
  <si>
    <t>Time</t>
  </si>
  <si>
    <t>Unilad</t>
  </si>
  <si>
    <t># of Movers</t>
  </si>
  <si>
    <t>Rate</t>
  </si>
  <si>
    <t>Low Range</t>
  </si>
  <si>
    <t>High Range</t>
  </si>
  <si>
    <t>2 movers</t>
  </si>
  <si>
    <t>3 movers</t>
  </si>
  <si>
    <t>4 movers</t>
  </si>
  <si>
    <t>5 movers</t>
  </si>
  <si>
    <t>6 movers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</si>
</sst>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8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b/>
      <sz val="11.0"/>
      <color theme="1"/>
      <name val="Arial"/>
      <scheme val="minor"/>
    </font>
    <font>
      <b/>
      <i/>
      <sz val="11.0"/>
      <color rgb="FFFF00FF"/>
      <name val="Arial"/>
    </font>
    <font>
      <b/>
      <i/>
      <sz val="13.0"/>
      <color rgb="FFFF00FF"/>
      <name val="Arial"/>
    </font>
    <font>
      <color rgb="FFFFFFFF"/>
      <name val="Arial"/>
      <scheme val="minor"/>
    </font>
    <font>
      <b/>
      <sz val="16.0"/>
      <color rgb="FFF3F3F3"/>
      <name val="Arial"/>
      <scheme val="minor"/>
    </font>
    <font>
      <b/>
      <sz val="16.0"/>
      <color theme="1"/>
      <name val="Arial"/>
      <scheme val="minor"/>
    </font>
    <font>
      <b/>
      <sz val="11.0"/>
      <color rgb="FF000000"/>
      <name val="Arial"/>
      <scheme val="minor"/>
    </font>
    <font>
      <b/>
      <color theme="1"/>
      <name val="Arial"/>
      <scheme val="minor"/>
    </font>
    <font>
      <i/>
      <color theme="1"/>
      <name val="Arial"/>
      <scheme val="minor"/>
    </font>
    <font>
      <color rgb="FFCC0000"/>
      <name val="Arial"/>
      <scheme val="minor"/>
    </font>
    <font>
      <i/>
      <color theme="1"/>
      <name val="Arial"/>
    </font>
    <font>
      <b/>
      <sz val="11.0"/>
      <color theme="1"/>
      <name val="Arial"/>
    </font>
    <font>
      <color rgb="FFFF0000"/>
      <name val="Arial"/>
      <scheme val="minor"/>
    </font>
    <font>
      <b/>
      <sz val="11.0"/>
      <color rgb="FFFFFFFF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000000"/>
        <bgColor rgb="FF000000"/>
      </patternFill>
    </fill>
  </fills>
  <borders count="26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double">
        <color rgb="FF0000FF"/>
      </left>
      <top style="double">
        <color rgb="FF0000FF"/>
      </top>
    </border>
    <border>
      <top style="double">
        <color rgb="FF0000FF"/>
      </top>
    </border>
    <border>
      <right style="double">
        <color rgb="FF0000FF"/>
      </right>
      <top style="double">
        <color rgb="FF0000FF"/>
      </top>
    </border>
    <border>
      <left style="double">
        <color rgb="FF0000FF"/>
      </left>
    </border>
    <border>
      <right style="double">
        <color rgb="FF0000FF"/>
      </right>
    </border>
    <border>
      <left style="double">
        <color rgb="FF0000FF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double">
        <color rgb="FF0000FF"/>
      </left>
      <bottom style="double">
        <color rgb="FF0000FF"/>
      </bottom>
    </border>
    <border>
      <bottom style="double">
        <color rgb="FF0000FF"/>
      </bottom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1" numFmtId="0" xfId="0" applyFont="1"/>
    <xf borderId="0" fillId="0" fontId="1" numFmtId="0" xfId="0" applyAlignment="1" applyFont="1">
      <alignment horizontal="center" vertical="center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center"/>
    </xf>
    <xf borderId="1" fillId="3" fontId="4" numFmtId="0" xfId="0" applyAlignment="1" applyBorder="1" applyFill="1" applyFont="1">
      <alignment horizontal="center" readingOrder="0"/>
    </xf>
    <xf borderId="2" fillId="3" fontId="4" numFmtId="0" xfId="0" applyAlignment="1" applyBorder="1" applyFont="1">
      <alignment horizontal="center" readingOrder="0"/>
    </xf>
    <xf borderId="3" fillId="3" fontId="5" numFmtId="164" xfId="0" applyAlignment="1" applyBorder="1" applyFont="1" applyNumberFormat="1">
      <alignment horizontal="center" vertical="bottom"/>
    </xf>
    <xf borderId="4" fillId="3" fontId="5" numFmtId="0" xfId="0" applyAlignment="1" applyBorder="1" applyFont="1">
      <alignment horizontal="center" readingOrder="0" vertical="bottom"/>
    </xf>
    <xf borderId="0" fillId="3" fontId="5" numFmtId="164" xfId="0" applyAlignment="1" applyFont="1" applyNumberFormat="1">
      <alignment horizontal="center" vertical="bottom"/>
    </xf>
    <xf borderId="0" fillId="3" fontId="5" numFmtId="0" xfId="0" applyAlignment="1" applyFont="1">
      <alignment horizontal="center" vertical="bottom"/>
    </xf>
    <xf borderId="0" fillId="3" fontId="5" numFmtId="164" xfId="0" applyAlignment="1" applyFont="1" applyNumberFormat="1">
      <alignment horizontal="center" readingOrder="0" vertical="bottom"/>
    </xf>
    <xf borderId="5" fillId="3" fontId="5" numFmtId="164" xfId="0" applyAlignment="1" applyBorder="1" applyFont="1" applyNumberFormat="1">
      <alignment horizontal="center" vertical="bottom"/>
    </xf>
    <xf borderId="0" fillId="3" fontId="5" numFmtId="164" xfId="0" applyAlignment="1" applyFont="1" applyNumberFormat="1">
      <alignment horizontal="left" vertical="bottom"/>
    </xf>
    <xf borderId="0" fillId="3" fontId="6" numFmtId="164" xfId="0" applyAlignment="1" applyFont="1" applyNumberFormat="1">
      <alignment horizontal="center" vertical="bottom"/>
    </xf>
    <xf borderId="5" fillId="3" fontId="6" numFmtId="164" xfId="0" applyAlignment="1" applyBorder="1" applyFont="1" applyNumberFormat="1">
      <alignment horizontal="center" vertical="bottom"/>
    </xf>
    <xf borderId="6" fillId="3" fontId="5" numFmtId="0" xfId="0" applyAlignment="1" applyBorder="1" applyFont="1">
      <alignment horizontal="center" readingOrder="0" vertical="bottom"/>
    </xf>
    <xf borderId="7" fillId="3" fontId="5" numFmtId="164" xfId="0" applyAlignment="1" applyBorder="1" applyFont="1" applyNumberFormat="1">
      <alignment horizontal="center" vertical="bottom"/>
    </xf>
    <xf borderId="7" fillId="3" fontId="5" numFmtId="0" xfId="0" applyAlignment="1" applyBorder="1" applyFont="1">
      <alignment horizontal="center" vertical="bottom"/>
    </xf>
    <xf borderId="7" fillId="3" fontId="5" numFmtId="164" xfId="0" applyAlignment="1" applyBorder="1" applyFont="1" applyNumberFormat="1">
      <alignment horizontal="center" readingOrder="0" vertical="bottom"/>
    </xf>
    <xf borderId="8" fillId="3" fontId="5" numFmtId="164" xfId="0" applyAlignment="1" applyBorder="1" applyFont="1" applyNumberFormat="1">
      <alignment horizontal="center" vertical="bottom"/>
    </xf>
    <xf borderId="9" fillId="4" fontId="1" numFmtId="0" xfId="0" applyBorder="1" applyFill="1" applyFont="1"/>
    <xf borderId="10" fillId="4" fontId="1" numFmtId="0" xfId="0" applyBorder="1" applyFont="1"/>
    <xf borderId="10" fillId="4" fontId="7" numFmtId="0" xfId="0" applyAlignment="1" applyBorder="1" applyFont="1">
      <alignment readingOrder="0"/>
    </xf>
    <xf borderId="11" fillId="4" fontId="1" numFmtId="0" xfId="0" applyBorder="1" applyFont="1"/>
    <xf borderId="12" fillId="4" fontId="1" numFmtId="0" xfId="0" applyBorder="1" applyFont="1"/>
    <xf borderId="0" fillId="4" fontId="1" numFmtId="0" xfId="0" applyFont="1"/>
    <xf borderId="0" fillId="4" fontId="8" numFmtId="0" xfId="0" applyAlignment="1" applyFont="1">
      <alignment readingOrder="0"/>
    </xf>
    <xf borderId="0" fillId="4" fontId="9" numFmtId="0" xfId="0" applyFont="1"/>
    <xf borderId="13" fillId="4" fontId="1" numFmtId="0" xfId="0" applyBorder="1" applyFont="1"/>
    <xf borderId="14" fillId="2" fontId="10" numFmtId="0" xfId="0" applyAlignment="1" applyBorder="1" applyFont="1">
      <alignment horizontal="left" readingOrder="0"/>
    </xf>
    <xf borderId="0" fillId="0" fontId="11" numFmtId="0" xfId="0" applyAlignment="1" applyFont="1">
      <alignment horizontal="center" readingOrder="0"/>
    </xf>
    <xf borderId="15" fillId="0" fontId="11" numFmtId="0" xfId="0" applyAlignment="1" applyBorder="1" applyFont="1">
      <alignment horizontal="center" readingOrder="0"/>
    </xf>
    <xf borderId="16" fillId="4" fontId="4" numFmtId="0" xfId="0" applyAlignment="1" applyBorder="1" applyFont="1">
      <alignment horizontal="center"/>
    </xf>
    <xf borderId="17" fillId="0" fontId="12" numFmtId="0" xfId="0" applyAlignment="1" applyBorder="1" applyFont="1">
      <alignment horizontal="left" readingOrder="0"/>
    </xf>
    <xf borderId="15" fillId="0" fontId="4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13" numFmtId="0" xfId="0" applyFont="1"/>
    <xf borderId="18" fillId="0" fontId="11" numFmtId="0" xfId="0" applyAlignment="1" applyBorder="1" applyFont="1">
      <alignment horizontal="center" readingOrder="0"/>
    </xf>
    <xf borderId="15" fillId="0" fontId="1" numFmtId="0" xfId="0" applyAlignment="1" applyBorder="1" applyFont="1">
      <alignment horizontal="center" readingOrder="0"/>
    </xf>
    <xf borderId="16" fillId="4" fontId="1" numFmtId="0" xfId="0" applyAlignment="1" applyBorder="1" applyFont="1">
      <alignment horizontal="center"/>
    </xf>
    <xf borderId="0" fillId="0" fontId="12" numFmtId="0" xfId="0" applyAlignment="1" applyFont="1">
      <alignment horizontal="left" readingOrder="0"/>
    </xf>
    <xf borderId="0" fillId="0" fontId="4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0" fontId="12" numFmtId="0" xfId="0" applyAlignment="1" applyFont="1">
      <alignment horizontal="left"/>
    </xf>
    <xf borderId="0" fillId="0" fontId="11" numFmtId="0" xfId="0" applyFont="1"/>
    <xf borderId="18" fillId="4" fontId="11" numFmtId="0" xfId="0" applyAlignment="1" applyBorder="1" applyFont="1">
      <alignment horizontal="center" readingOrder="0"/>
    </xf>
    <xf borderId="15" fillId="4" fontId="1" numFmtId="0" xfId="0" applyAlignment="1" applyBorder="1" applyFont="1">
      <alignment horizontal="center" readingOrder="0"/>
    </xf>
    <xf borderId="15" fillId="4" fontId="1" numFmtId="0" xfId="0" applyAlignment="1" applyBorder="1" applyFont="1">
      <alignment horizontal="center"/>
    </xf>
    <xf borderId="19" fillId="0" fontId="14" numFmtId="0" xfId="0" applyAlignment="1" applyBorder="1" applyFont="1">
      <alignment horizontal="left" readingOrder="0" vertical="bottom"/>
    </xf>
    <xf borderId="18" fillId="0" fontId="15" numFmtId="164" xfId="0" applyAlignment="1" applyBorder="1" applyFont="1" applyNumberFormat="1">
      <alignment horizontal="center" readingOrder="0" vertical="bottom"/>
    </xf>
    <xf borderId="20" fillId="4" fontId="11" numFmtId="0" xfId="0" applyAlignment="1" applyBorder="1" applyFont="1">
      <alignment horizontal="center" readingOrder="0"/>
    </xf>
    <xf borderId="21" fillId="2" fontId="1" numFmtId="0" xfId="0" applyBorder="1" applyFont="1"/>
    <xf borderId="18" fillId="0" fontId="11" numFmtId="0" xfId="0" applyAlignment="1" applyBorder="1" applyFont="1">
      <alignment horizontal="center" readingOrder="0"/>
    </xf>
    <xf borderId="15" fillId="0" fontId="4" numFmtId="0" xfId="0" applyAlignment="1" applyBorder="1" applyFont="1">
      <alignment horizontal="center"/>
    </xf>
    <xf borderId="18" fillId="2" fontId="11" numFmtId="0" xfId="0" applyAlignment="1" applyBorder="1" applyFont="1">
      <alignment horizontal="center" readingOrder="0"/>
    </xf>
    <xf borderId="0" fillId="0" fontId="16" numFmtId="0" xfId="0" applyFont="1"/>
    <xf borderId="0" fillId="0" fontId="7" numFmtId="0" xfId="0" applyFont="1"/>
    <xf borderId="22" fillId="2" fontId="17" numFmtId="0" xfId="0" applyAlignment="1" applyBorder="1" applyFont="1">
      <alignment horizontal="center" readingOrder="0"/>
    </xf>
    <xf borderId="23" fillId="0" fontId="4" numFmtId="0" xfId="0" applyAlignment="1" applyBorder="1" applyFont="1">
      <alignment horizontal="center" readingOrder="0"/>
    </xf>
    <xf borderId="21" fillId="0" fontId="4" numFmtId="0" xfId="0" applyAlignment="1" applyBorder="1" applyFont="1">
      <alignment horizontal="center" readingOrder="0"/>
    </xf>
    <xf borderId="19" fillId="0" fontId="11" numFmtId="0" xfId="0" applyAlignment="1" applyBorder="1" applyFont="1">
      <alignment horizontal="center" readingOrder="0"/>
    </xf>
    <xf borderId="17" fillId="0" fontId="12" numFmtId="0" xfId="0" applyAlignment="1" applyBorder="1" applyFont="1">
      <alignment horizontal="center" readingOrder="0"/>
    </xf>
    <xf borderId="17" fillId="0" fontId="12" numFmtId="164" xfId="0" applyAlignment="1" applyBorder="1" applyFont="1" applyNumberFormat="1">
      <alignment horizontal="center" readingOrder="0"/>
    </xf>
    <xf borderId="17" fillId="0" fontId="12" numFmtId="0" xfId="0" applyAlignment="1" applyBorder="1" applyFont="1">
      <alignment horizontal="center"/>
    </xf>
    <xf borderId="17" fillId="0" fontId="12" numFmtId="164" xfId="0" applyAlignment="1" applyBorder="1" applyFont="1" applyNumberFormat="1">
      <alignment horizontal="center"/>
    </xf>
    <xf borderId="13" fillId="4" fontId="1" numFmtId="0" xfId="0" applyAlignment="1" applyBorder="1" applyFont="1">
      <alignment readingOrder="0"/>
    </xf>
    <xf borderId="0" fillId="0" fontId="7" numFmtId="164" xfId="0" applyFont="1" applyNumberFormat="1"/>
    <xf borderId="0" fillId="0" fontId="7" numFmtId="0" xfId="0" applyAlignment="1" applyFont="1">
      <alignment readingOrder="0"/>
    </xf>
    <xf borderId="22" fillId="2" fontId="12" numFmtId="0" xfId="0" applyAlignment="1" applyBorder="1" applyFont="1">
      <alignment horizontal="center" readingOrder="0"/>
    </xf>
    <xf borderId="22" fillId="2" fontId="12" numFmtId="164" xfId="0" applyAlignment="1" applyBorder="1" applyFont="1" applyNumberFormat="1">
      <alignment horizontal="center" readingOrder="0"/>
    </xf>
    <xf borderId="22" fillId="2" fontId="12" numFmtId="0" xfId="0" applyAlignment="1" applyBorder="1" applyFont="1">
      <alignment horizontal="center"/>
    </xf>
    <xf borderId="22" fillId="2" fontId="12" numFmtId="164" xfId="0" applyAlignment="1" applyBorder="1" applyFont="1" applyNumberFormat="1">
      <alignment horizontal="center"/>
    </xf>
    <xf borderId="22" fillId="0" fontId="12" numFmtId="0" xfId="0" applyAlignment="1" applyBorder="1" applyFont="1">
      <alignment horizontal="center" readingOrder="0"/>
    </xf>
    <xf borderId="22" fillId="0" fontId="12" numFmtId="164" xfId="0" applyAlignment="1" applyBorder="1" applyFont="1" applyNumberFormat="1">
      <alignment horizontal="center" readingOrder="0"/>
    </xf>
    <xf borderId="22" fillId="0" fontId="12" numFmtId="0" xfId="0" applyAlignment="1" applyBorder="1" applyFont="1">
      <alignment horizontal="center"/>
    </xf>
    <xf borderId="22" fillId="0" fontId="12" numFmtId="164" xfId="0" applyAlignment="1" applyBorder="1" applyFont="1" applyNumberFormat="1">
      <alignment horizontal="center"/>
    </xf>
    <xf borderId="21" fillId="0" fontId="12" numFmtId="0" xfId="0" applyAlignment="1" applyBorder="1" applyFont="1">
      <alignment horizontal="center" readingOrder="0"/>
    </xf>
    <xf borderId="21" fillId="0" fontId="1" numFmtId="164" xfId="0" applyAlignment="1" applyBorder="1" applyFont="1" applyNumberFormat="1">
      <alignment horizontal="center" readingOrder="0"/>
    </xf>
    <xf borderId="21" fillId="0" fontId="1" numFmtId="0" xfId="0" applyAlignment="1" applyBorder="1" applyFont="1">
      <alignment horizontal="center"/>
    </xf>
    <xf borderId="21" fillId="0" fontId="12" numFmtId="164" xfId="0" applyAlignment="1" applyBorder="1" applyFont="1" applyNumberFormat="1">
      <alignment horizontal="center"/>
    </xf>
    <xf borderId="0" fillId="2" fontId="1" numFmtId="0" xfId="0" applyFont="1"/>
    <xf borderId="0" fillId="4" fontId="1" numFmtId="0" xfId="0" applyAlignment="1" applyFont="1">
      <alignment horizontal="center"/>
    </xf>
    <xf borderId="24" fillId="4" fontId="1" numFmtId="0" xfId="0" applyBorder="1" applyFont="1"/>
    <xf borderId="25" fillId="4" fontId="1" numFmtId="0" xfId="0" applyBorder="1" applyFont="1"/>
    <xf borderId="25" fillId="4" fontId="1" numFmtId="0" xfId="0" applyAlignment="1" applyBorder="1" applyFont="1">
      <alignment horizontal="center"/>
    </xf>
    <xf borderId="0" fillId="2" fontId="11" numFmtId="0" xfId="0" applyAlignment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2" fontId="1" numFmtId="0" xfId="0" applyAlignment="1" applyFont="1">
      <alignment horizontal="center"/>
    </xf>
    <xf borderId="0" fillId="2" fontId="16" numFmtId="0" xfId="0" applyFont="1"/>
  </cellXfs>
  <cellStyles count="1">
    <cellStyle xfId="0" name="Normal" builtinId="0"/>
  </cellStyles>
  <dxfs count="8">
    <dxf>
      <font/>
      <fill>
        <patternFill patternType="solid">
          <fgColor rgb="FFFF0000"/>
          <bgColor rgb="FFFF0000"/>
        </patternFill>
      </fill>
      <border/>
    </dxf>
    <dxf>
      <font>
        <color rgb="FF000000"/>
      </font>
      <fill>
        <patternFill patternType="solid">
          <fgColor rgb="FF00FF00"/>
          <bgColor rgb="FF00FF00"/>
        </patternFill>
      </fill>
      <border/>
    </dxf>
    <dxf>
      <font>
        <color rgb="FFFFFFFF"/>
      </font>
      <fill>
        <patternFill patternType="none"/>
      </fill>
      <border/>
    </dxf>
    <dxf>
      <font>
        <b/>
        <u/>
      </font>
      <fill>
        <patternFill patternType="solid">
          <fgColor rgb="FF00FF00"/>
          <bgColor rgb="FF00FF00"/>
        </patternFill>
      </fill>
      <border/>
    </dxf>
    <dxf>
      <font>
        <b/>
        <u/>
        <color rgb="FFFFFFFF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</dxfs>
  <tableStyles count="4">
    <tableStyle count="2" pivot="0" name="Price Range-style">
      <tableStyleElement dxfId="6" type="firstRowStripe"/>
      <tableStyleElement dxfId="7" type="secondRowStripe"/>
    </tableStyle>
    <tableStyle count="2" pivot="0" name="Price Range-style 2">
      <tableStyleElement dxfId="6" type="firstRowStripe"/>
      <tableStyleElement dxfId="7" type="secondRowStripe"/>
    </tableStyle>
    <tableStyle count="2" pivot="0" name="Price Range-style 3">
      <tableStyleElement dxfId="6" type="firstRowStripe"/>
      <tableStyleElement dxfId="7" type="secondRowStripe"/>
    </tableStyle>
    <tableStyle count="2" pivot="0" name="Price Range-style 4">
      <tableStyleElement dxfId="6" type="firstRowStripe"/>
      <tableStyleElement dxfId="7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20" Type="http://schemas.openxmlformats.org/officeDocument/2006/relationships/image" Target="../media/image12.jpg"/><Relationship Id="rId11" Type="http://schemas.openxmlformats.org/officeDocument/2006/relationships/image" Target="../media/image14.jpg"/><Relationship Id="rId22" Type="http://schemas.openxmlformats.org/officeDocument/2006/relationships/image" Target="../media/image7.jpg"/><Relationship Id="rId10" Type="http://schemas.openxmlformats.org/officeDocument/2006/relationships/image" Target="../media/image16.jpg"/><Relationship Id="rId21" Type="http://schemas.openxmlformats.org/officeDocument/2006/relationships/image" Target="../media/image5.jpg"/><Relationship Id="rId13" Type="http://schemas.openxmlformats.org/officeDocument/2006/relationships/image" Target="../media/image20.jpg"/><Relationship Id="rId12" Type="http://schemas.openxmlformats.org/officeDocument/2006/relationships/image" Target="../media/image9.jpg"/><Relationship Id="rId1" Type="http://schemas.openxmlformats.org/officeDocument/2006/relationships/image" Target="../media/image11.jpg"/><Relationship Id="rId2" Type="http://schemas.openxmlformats.org/officeDocument/2006/relationships/image" Target="../media/image15.jpg"/><Relationship Id="rId3" Type="http://schemas.openxmlformats.org/officeDocument/2006/relationships/image" Target="../media/image6.jpg"/><Relationship Id="rId4" Type="http://schemas.openxmlformats.org/officeDocument/2006/relationships/image" Target="../media/image4.png"/><Relationship Id="rId9" Type="http://schemas.openxmlformats.org/officeDocument/2006/relationships/image" Target="../media/image10.jpg"/><Relationship Id="rId15" Type="http://schemas.openxmlformats.org/officeDocument/2006/relationships/image" Target="../media/image8.jpg"/><Relationship Id="rId14" Type="http://schemas.openxmlformats.org/officeDocument/2006/relationships/image" Target="../media/image17.jpg"/><Relationship Id="rId17" Type="http://schemas.openxmlformats.org/officeDocument/2006/relationships/image" Target="../media/image25.jpg"/><Relationship Id="rId16" Type="http://schemas.openxmlformats.org/officeDocument/2006/relationships/image" Target="../media/image2.gif"/><Relationship Id="rId5" Type="http://schemas.openxmlformats.org/officeDocument/2006/relationships/image" Target="../media/image23.jpg"/><Relationship Id="rId19" Type="http://schemas.openxmlformats.org/officeDocument/2006/relationships/image" Target="../media/image1.jpg"/><Relationship Id="rId6" Type="http://schemas.openxmlformats.org/officeDocument/2006/relationships/image" Target="../media/image13.jpg"/><Relationship Id="rId18" Type="http://schemas.openxmlformats.org/officeDocument/2006/relationships/image" Target="../media/image19.jpg"/><Relationship Id="rId7" Type="http://schemas.openxmlformats.org/officeDocument/2006/relationships/image" Target="../media/image18.jpg"/><Relationship Id="rId8" Type="http://schemas.openxmlformats.org/officeDocument/2006/relationships/image" Target="../media/image3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4.jpg"/><Relationship Id="rId2" Type="http://schemas.openxmlformats.org/officeDocument/2006/relationships/image" Target="../media/image2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5829300" cy="4467225"/>
    <xdr:pic>
      <xdr:nvPicPr>
        <xdr:cNvPr id="0" name="image1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</xdr:row>
      <xdr:rowOff>0</xdr:rowOff>
    </xdr:from>
    <xdr:ext cx="5524500" cy="3771900"/>
    <xdr:pic>
      <xdr:nvPicPr>
        <xdr:cNvPr id="0" name="image15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</xdr:row>
      <xdr:rowOff>0</xdr:rowOff>
    </xdr:from>
    <xdr:ext cx="5067300" cy="3076575"/>
    <xdr:pic>
      <xdr:nvPicPr>
        <xdr:cNvPr id="0" name="image6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</xdr:row>
      <xdr:rowOff>0</xdr:rowOff>
    </xdr:from>
    <xdr:ext cx="962025" cy="381000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</xdr:row>
      <xdr:rowOff>0</xdr:rowOff>
    </xdr:from>
    <xdr:ext cx="4067175" cy="4829175"/>
    <xdr:pic>
      <xdr:nvPicPr>
        <xdr:cNvPr id="0" name="image23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</xdr:row>
      <xdr:rowOff>0</xdr:rowOff>
    </xdr:from>
    <xdr:ext cx="4067175" cy="4829175"/>
    <xdr:pic>
      <xdr:nvPicPr>
        <xdr:cNvPr id="0" name="image22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</xdr:row>
      <xdr:rowOff>0</xdr:rowOff>
    </xdr:from>
    <xdr:ext cx="4867275" cy="3981450"/>
    <xdr:pic>
      <xdr:nvPicPr>
        <xdr:cNvPr id="0" name="image13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</xdr:row>
      <xdr:rowOff>0</xdr:rowOff>
    </xdr:from>
    <xdr:ext cx="3524250" cy="4171950"/>
    <xdr:pic>
      <xdr:nvPicPr>
        <xdr:cNvPr id="0" name="image18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</xdr:row>
      <xdr:rowOff>0</xdr:rowOff>
    </xdr:from>
    <xdr:ext cx="5438775" cy="3200400"/>
    <xdr:pic>
      <xdr:nvPicPr>
        <xdr:cNvPr id="0" name="image3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</xdr:row>
      <xdr:rowOff>0</xdr:rowOff>
    </xdr:from>
    <xdr:ext cx="5000625" cy="3590925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1</xdr:row>
      <xdr:rowOff>0</xdr:rowOff>
    </xdr:from>
    <xdr:ext cx="962025" cy="381000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</xdr:row>
      <xdr:rowOff>0</xdr:rowOff>
    </xdr:from>
    <xdr:ext cx="4314825" cy="2667000"/>
    <xdr:pic>
      <xdr:nvPicPr>
        <xdr:cNvPr id="0" name="image16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</xdr:row>
      <xdr:rowOff>0</xdr:rowOff>
    </xdr:from>
    <xdr:ext cx="962025" cy="381000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</xdr:row>
      <xdr:rowOff>0</xdr:rowOff>
    </xdr:from>
    <xdr:ext cx="4924425" cy="4324350"/>
    <xdr:pic>
      <xdr:nvPicPr>
        <xdr:cNvPr id="0" name="image14.jp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1</xdr:row>
      <xdr:rowOff>0</xdr:rowOff>
    </xdr:from>
    <xdr:ext cx="3790950" cy="2286000"/>
    <xdr:pic>
      <xdr:nvPicPr>
        <xdr:cNvPr id="0" name="image9.jp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1</xdr:row>
      <xdr:rowOff>0</xdr:rowOff>
    </xdr:from>
    <xdr:ext cx="4581525" cy="4819650"/>
    <xdr:pic>
      <xdr:nvPicPr>
        <xdr:cNvPr id="0" name="image20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0</xdr:colOff>
      <xdr:row>1</xdr:row>
      <xdr:rowOff>0</xdr:rowOff>
    </xdr:from>
    <xdr:ext cx="5505450" cy="4352925"/>
    <xdr:pic>
      <xdr:nvPicPr>
        <xdr:cNvPr id="0" name="image17.jp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25</xdr:col>
      <xdr:colOff>0</xdr:colOff>
      <xdr:row>1</xdr:row>
      <xdr:rowOff>0</xdr:rowOff>
    </xdr:from>
    <xdr:ext cx="4514850" cy="3190875"/>
    <xdr:pic>
      <xdr:nvPicPr>
        <xdr:cNvPr id="0" name="image8.jp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6</xdr:row>
      <xdr:rowOff>0</xdr:rowOff>
    </xdr:from>
    <xdr:ext cx="1447800" cy="1447800"/>
    <xdr:pic>
      <xdr:nvPicPr>
        <xdr:cNvPr id="0" name="image2.gif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6</xdr:row>
      <xdr:rowOff>0</xdr:rowOff>
    </xdr:from>
    <xdr:ext cx="1447800" cy="1447800"/>
    <xdr:pic>
      <xdr:nvPicPr>
        <xdr:cNvPr id="0" name="image2.gif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11</xdr:row>
      <xdr:rowOff>0</xdr:rowOff>
    </xdr:from>
    <xdr:ext cx="5067300" cy="3943350"/>
    <xdr:pic>
      <xdr:nvPicPr>
        <xdr:cNvPr id="0" name="image25.jp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11</xdr:row>
      <xdr:rowOff>0</xdr:rowOff>
    </xdr:from>
    <xdr:ext cx="962025" cy="381000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11</xdr:row>
      <xdr:rowOff>0</xdr:rowOff>
    </xdr:from>
    <xdr:ext cx="5286375" cy="4343400"/>
    <xdr:pic>
      <xdr:nvPicPr>
        <xdr:cNvPr id="0" name="image19.jp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11</xdr:row>
      <xdr:rowOff>0</xdr:rowOff>
    </xdr:from>
    <xdr:ext cx="5219700" cy="21050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11</xdr:row>
      <xdr:rowOff>0</xdr:rowOff>
    </xdr:from>
    <xdr:ext cx="4867275" cy="2857500"/>
    <xdr:pic>
      <xdr:nvPicPr>
        <xdr:cNvPr id="0" name="image1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11</xdr:row>
      <xdr:rowOff>0</xdr:rowOff>
    </xdr:from>
    <xdr:ext cx="4448175" cy="2619375"/>
    <xdr:pic>
      <xdr:nvPicPr>
        <xdr:cNvPr id="0" name="image12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11</xdr:row>
      <xdr:rowOff>0</xdr:rowOff>
    </xdr:from>
    <xdr:ext cx="4343400" cy="4343400"/>
    <xdr:pic>
      <xdr:nvPicPr>
        <xdr:cNvPr id="0" name="image5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11</xdr:row>
      <xdr:rowOff>0</xdr:rowOff>
    </xdr:from>
    <xdr:ext cx="4867275" cy="4343400"/>
    <xdr:pic>
      <xdr:nvPicPr>
        <xdr:cNvPr id="0" name="image7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0</xdr:colOff>
      <xdr:row>11</xdr:row>
      <xdr:rowOff>0</xdr:rowOff>
    </xdr:from>
    <xdr:ext cx="962025" cy="381000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11</xdr:row>
      <xdr:rowOff>0</xdr:rowOff>
    </xdr:from>
    <xdr:ext cx="3781425" cy="3781425"/>
    <xdr:pic>
      <xdr:nvPicPr>
        <xdr:cNvPr id="0" name="image5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609600</xdr:colOff>
      <xdr:row>13</xdr:row>
      <xdr:rowOff>19050</xdr:rowOff>
    </xdr:from>
    <xdr:ext cx="1828800" cy="1790700"/>
    <xdr:pic>
      <xdr:nvPicPr>
        <xdr:cNvPr id="0" name="image24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600075</xdr:colOff>
      <xdr:row>10</xdr:row>
      <xdr:rowOff>19050</xdr:rowOff>
    </xdr:from>
    <xdr:ext cx="790575" cy="438150"/>
    <xdr:pic>
      <xdr:nvPicPr>
        <xdr:cNvPr id="0" name="image21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104775</xdr:colOff>
      <xdr:row>10</xdr:row>
      <xdr:rowOff>19050</xdr:rowOff>
    </xdr:from>
    <xdr:ext cx="790575" cy="438150"/>
    <xdr:pic>
      <xdr:nvPicPr>
        <xdr:cNvPr id="0" name="image21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571500</xdr:colOff>
      <xdr:row>10</xdr:row>
      <xdr:rowOff>19050</xdr:rowOff>
    </xdr:from>
    <xdr:ext cx="790575" cy="438150"/>
    <xdr:pic>
      <xdr:nvPicPr>
        <xdr:cNvPr id="0" name="image21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76200</xdr:colOff>
      <xdr:row>10</xdr:row>
      <xdr:rowOff>19050</xdr:rowOff>
    </xdr:from>
    <xdr:ext cx="790575" cy="438150"/>
    <xdr:pic>
      <xdr:nvPicPr>
        <xdr:cNvPr id="0" name="image21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542925</xdr:colOff>
      <xdr:row>10</xdr:row>
      <xdr:rowOff>19050</xdr:rowOff>
    </xdr:from>
    <xdr:ext cx="790575" cy="438150"/>
    <xdr:pic>
      <xdr:nvPicPr>
        <xdr:cNvPr id="0" name="image21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47625</xdr:colOff>
      <xdr:row>10</xdr:row>
      <xdr:rowOff>19050</xdr:rowOff>
    </xdr:from>
    <xdr:ext cx="790575" cy="438150"/>
    <xdr:pic>
      <xdr:nvPicPr>
        <xdr:cNvPr id="0" name="image21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104775</xdr:colOff>
      <xdr:row>10</xdr:row>
      <xdr:rowOff>19050</xdr:rowOff>
    </xdr:from>
    <xdr:ext cx="790575" cy="438150"/>
    <xdr:pic>
      <xdr:nvPicPr>
        <xdr:cNvPr id="0" name="image21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571500</xdr:colOff>
      <xdr:row>10</xdr:row>
      <xdr:rowOff>19050</xdr:rowOff>
    </xdr:from>
    <xdr:ext cx="790575" cy="438150"/>
    <xdr:pic>
      <xdr:nvPicPr>
        <xdr:cNvPr id="0" name="image21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76200</xdr:colOff>
      <xdr:row>10</xdr:row>
      <xdr:rowOff>19050</xdr:rowOff>
    </xdr:from>
    <xdr:ext cx="790575" cy="438150"/>
    <xdr:pic>
      <xdr:nvPicPr>
        <xdr:cNvPr id="0" name="image21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542925</xdr:colOff>
      <xdr:row>10</xdr:row>
      <xdr:rowOff>19050</xdr:rowOff>
    </xdr:from>
    <xdr:ext cx="790575" cy="438150"/>
    <xdr:pic>
      <xdr:nvPicPr>
        <xdr:cNvPr id="0" name="image21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9525</xdr:colOff>
      <xdr:row>30</xdr:row>
      <xdr:rowOff>104775</xdr:rowOff>
    </xdr:from>
    <xdr:ext cx="790575" cy="438150"/>
    <xdr:pic>
      <xdr:nvPicPr>
        <xdr:cNvPr id="0" name="image21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504825</xdr:colOff>
      <xdr:row>30</xdr:row>
      <xdr:rowOff>104775</xdr:rowOff>
    </xdr:from>
    <xdr:ext cx="790575" cy="438150"/>
    <xdr:pic>
      <xdr:nvPicPr>
        <xdr:cNvPr id="0" name="image21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38100</xdr:colOff>
      <xdr:row>30</xdr:row>
      <xdr:rowOff>104775</xdr:rowOff>
    </xdr:from>
    <xdr:ext cx="790575" cy="438150"/>
    <xdr:pic>
      <xdr:nvPicPr>
        <xdr:cNvPr id="0" name="image21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533400</xdr:colOff>
      <xdr:row>30</xdr:row>
      <xdr:rowOff>104775</xdr:rowOff>
    </xdr:from>
    <xdr:ext cx="790575" cy="438150"/>
    <xdr:pic>
      <xdr:nvPicPr>
        <xdr:cNvPr id="0" name="image21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66675</xdr:colOff>
      <xdr:row>30</xdr:row>
      <xdr:rowOff>104775</xdr:rowOff>
    </xdr:from>
    <xdr:ext cx="790575" cy="438150"/>
    <xdr:pic>
      <xdr:nvPicPr>
        <xdr:cNvPr id="0" name="image21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561975</xdr:colOff>
      <xdr:row>30</xdr:row>
      <xdr:rowOff>104775</xdr:rowOff>
    </xdr:from>
    <xdr:ext cx="790575" cy="438150"/>
    <xdr:pic>
      <xdr:nvPicPr>
        <xdr:cNvPr id="0" name="image21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476250</xdr:colOff>
      <xdr:row>30</xdr:row>
      <xdr:rowOff>104775</xdr:rowOff>
    </xdr:from>
    <xdr:ext cx="790575" cy="438150"/>
    <xdr:pic>
      <xdr:nvPicPr>
        <xdr:cNvPr id="0" name="image21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104775</xdr:colOff>
      <xdr:row>30</xdr:row>
      <xdr:rowOff>104775</xdr:rowOff>
    </xdr:from>
    <xdr:ext cx="790575" cy="438150"/>
    <xdr:pic>
      <xdr:nvPicPr>
        <xdr:cNvPr id="0" name="image21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962025</xdr:colOff>
      <xdr:row>30</xdr:row>
      <xdr:rowOff>104775</xdr:rowOff>
    </xdr:from>
    <xdr:ext cx="790575" cy="438150"/>
    <xdr:pic>
      <xdr:nvPicPr>
        <xdr:cNvPr id="0" name="image21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485775</xdr:colOff>
      <xdr:row>30</xdr:row>
      <xdr:rowOff>104775</xdr:rowOff>
    </xdr:from>
    <xdr:ext cx="790575" cy="438150"/>
    <xdr:pic>
      <xdr:nvPicPr>
        <xdr:cNvPr id="0" name="image21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headerRowCount="0" ref="F14:L18" displayName="Table_1" id="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Price Range-style" showColumnStripes="0" showFirstColumn="1" showLastColumn="1" showRowStripes="1"/>
</table>
</file>

<file path=xl/tables/table2.xml><?xml version="1.0" encoding="utf-8"?>
<table xmlns="http://schemas.openxmlformats.org/spreadsheetml/2006/main" headerRowCount="0" ref="F22:L22" displayName="Table_2" id="2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Price Range-style 2" showColumnStripes="0" showFirstColumn="1" showLastColumn="1" showRowStripes="1"/>
</table>
</file>

<file path=xl/tables/table3.xml><?xml version="1.0" encoding="utf-8"?>
<table xmlns="http://schemas.openxmlformats.org/spreadsheetml/2006/main" headerRowCount="0" ref="F26:L30" displayName="Table_3" id="3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Price Range-style 3" showColumnStripes="0" showFirstColumn="1" showLastColumn="1" showRowStripes="1"/>
</table>
</file>

<file path=xl/tables/table4.xml><?xml version="1.0" encoding="utf-8"?>
<table xmlns="http://schemas.openxmlformats.org/spreadsheetml/2006/main" headerRowCount="0" ref="N26:R33" displayName="Table_4" id="4">
  <tableColumns count="5">
    <tableColumn name="Column1" id="1"/>
    <tableColumn name="Column2" id="2"/>
    <tableColumn name="Column3" id="3"/>
    <tableColumn name="Column4" id="4"/>
    <tableColumn name="Column5" id="5"/>
  </tableColumns>
  <tableStyleInfo name="Price Range-style 4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gorillamovers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9" Type="http://schemas.openxmlformats.org/officeDocument/2006/relationships/table" Target="../tables/table4.xml"/><Relationship Id="rId6" Type="http://schemas.openxmlformats.org/officeDocument/2006/relationships/table" Target="../tables/table1.xml"/><Relationship Id="rId7" Type="http://schemas.openxmlformats.org/officeDocument/2006/relationships/table" Target="../tables/table2.xml"/><Relationship Id="rId8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6.5"/>
    <col customWidth="1" min="3" max="3" width="72.5"/>
    <col customWidth="1" min="5" max="5" width="64.38"/>
    <col customWidth="1" min="7" max="7" width="66.5"/>
    <col customWidth="1" min="9" max="9" width="78.75"/>
    <col customWidth="1" min="10" max="10" width="68.5"/>
    <col customWidth="1" min="12" max="12" width="63.88"/>
    <col customWidth="1" min="13" max="13" width="46.25"/>
    <col customWidth="1" min="14" max="14" width="58.5"/>
    <col customWidth="1" min="15" max="15" width="71.38"/>
    <col customWidth="1" min="16" max="16" width="65.63"/>
    <col customWidth="1" min="18" max="18" width="56.63"/>
    <col customWidth="1" min="20" max="20" width="64.63"/>
    <col customWidth="1" min="22" max="22" width="49.75"/>
    <col customWidth="1" min="24" max="24" width="60.13"/>
    <col customWidth="1" min="25" max="25" width="72.25"/>
    <col customWidth="1" min="26" max="26" width="59.25"/>
  </cols>
  <sheetData>
    <row r="1" ht="23.25" customHeight="1">
      <c r="A1" s="1" t="s">
        <v>0</v>
      </c>
      <c r="C1" s="1" t="s">
        <v>1</v>
      </c>
      <c r="E1" s="1" t="s">
        <v>2</v>
      </c>
      <c r="G1" s="1" t="s">
        <v>3</v>
      </c>
      <c r="I1" s="1" t="s">
        <v>4</v>
      </c>
      <c r="J1" s="2" t="s">
        <v>5</v>
      </c>
      <c r="L1" s="2" t="s">
        <v>6</v>
      </c>
      <c r="M1" s="1" t="s">
        <v>7</v>
      </c>
      <c r="N1" s="1"/>
      <c r="O1" s="1" t="s">
        <v>8</v>
      </c>
      <c r="P1" s="1" t="s">
        <v>9</v>
      </c>
      <c r="R1" s="1" t="s">
        <v>10</v>
      </c>
      <c r="T1" s="1" t="s">
        <v>11</v>
      </c>
      <c r="V1" s="1" t="s">
        <v>12</v>
      </c>
      <c r="X1" s="1" t="s">
        <v>13</v>
      </c>
      <c r="Y1" s="1" t="s">
        <v>14</v>
      </c>
      <c r="Z1" s="1" t="s">
        <v>15</v>
      </c>
    </row>
    <row r="2" ht="380.25" customHeight="1">
      <c r="A2" s="3"/>
      <c r="C2" s="3"/>
      <c r="E2" s="1" t="s">
        <v>16</v>
      </c>
      <c r="G2" s="3"/>
      <c r="H2" s="4"/>
      <c r="I2" s="3"/>
      <c r="J2" s="3"/>
      <c r="L2" s="3"/>
      <c r="M2" s="3"/>
      <c r="O2" s="3"/>
      <c r="P2" s="3"/>
      <c r="Q2" s="4"/>
      <c r="R2" s="3"/>
      <c r="S2" s="4"/>
      <c r="T2" s="3"/>
      <c r="V2" s="3"/>
      <c r="X2" s="3"/>
      <c r="Y2" s="3"/>
      <c r="Z2" s="3"/>
    </row>
    <row r="3">
      <c r="A3" s="1" t="s">
        <v>17</v>
      </c>
      <c r="J3" s="1" t="s">
        <v>18</v>
      </c>
      <c r="P3" s="1" t="s">
        <v>19</v>
      </c>
      <c r="R3" s="1" t="s">
        <v>20</v>
      </c>
      <c r="T3" s="1" t="s">
        <v>21</v>
      </c>
      <c r="Y3" s="1" t="s">
        <v>22</v>
      </c>
    </row>
    <row r="4">
      <c r="E4" s="1" t="s">
        <v>23</v>
      </c>
      <c r="G4" s="1" t="s">
        <v>24</v>
      </c>
      <c r="I4" s="1" t="s">
        <v>25</v>
      </c>
      <c r="P4" s="1" t="s">
        <v>26</v>
      </c>
      <c r="X4" s="5" t="s">
        <v>27</v>
      </c>
      <c r="Z4" s="1" t="s">
        <v>28</v>
      </c>
    </row>
    <row r="5">
      <c r="I5" s="1" t="s">
        <v>29</v>
      </c>
      <c r="X5" s="1" t="s">
        <v>30</v>
      </c>
      <c r="Z5" s="1" t="s">
        <v>31</v>
      </c>
    </row>
    <row r="6">
      <c r="I6" s="1" t="s">
        <v>32</v>
      </c>
    </row>
    <row r="7" ht="114.0" customHeight="1">
      <c r="G7" s="6"/>
      <c r="T7" s="6"/>
    </row>
    <row r="11">
      <c r="T11" s="1" t="s">
        <v>33</v>
      </c>
    </row>
    <row r="12" ht="342.0" customHeight="1">
      <c r="G12" s="3"/>
      <c r="H12" s="4"/>
      <c r="I12" s="3"/>
      <c r="J12" s="4"/>
      <c r="L12" s="4"/>
      <c r="N12" s="3"/>
      <c r="P12" s="6"/>
      <c r="T12" s="3"/>
      <c r="U12" s="4"/>
      <c r="V12" s="3"/>
    </row>
    <row r="13">
      <c r="T13" s="1" t="s">
        <v>34</v>
      </c>
    </row>
    <row r="14">
      <c r="I14" s="1" t="s">
        <v>35</v>
      </c>
    </row>
  </sheetData>
  <hyperlinks>
    <hyperlink r:id="rId1" ref="X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3" max="13" width="10.25"/>
    <col customWidth="1" min="19" max="19" width="12.5"/>
  </cols>
  <sheetData>
    <row r="3">
      <c r="F3" s="7" t="s">
        <v>36</v>
      </c>
      <c r="G3" s="8" t="s">
        <v>37</v>
      </c>
      <c r="H3" s="8" t="s">
        <v>38</v>
      </c>
      <c r="I3" s="8" t="s">
        <v>39</v>
      </c>
      <c r="J3" s="8" t="s">
        <v>40</v>
      </c>
      <c r="K3" s="8" t="s">
        <v>41</v>
      </c>
      <c r="L3" s="8" t="s">
        <v>42</v>
      </c>
      <c r="M3" s="8" t="s">
        <v>43</v>
      </c>
      <c r="N3" s="8" t="s">
        <v>44</v>
      </c>
      <c r="O3" s="8"/>
      <c r="P3" s="9"/>
    </row>
    <row r="4">
      <c r="F4" s="10" t="s">
        <v>45</v>
      </c>
      <c r="G4" s="11">
        <f t="shared" ref="G4:H4" si="1">O26</f>
        <v>149</v>
      </c>
      <c r="H4" s="12">
        <f t="shared" si="1"/>
        <v>3</v>
      </c>
      <c r="I4" s="12">
        <f t="shared" ref="I4:I8" si="3">IF(P26 &gt; 8,P26-8,0)</f>
        <v>0</v>
      </c>
      <c r="J4" s="11">
        <f>O19</f>
        <v>150</v>
      </c>
      <c r="K4" s="11">
        <f t="shared" ref="K4:K8" si="4">T26</f>
        <v>0</v>
      </c>
      <c r="L4" s="11">
        <f t="shared" ref="L4:L8" si="5">G4*H4+J4</f>
        <v>597</v>
      </c>
      <c r="M4" s="13">
        <v>0.0</v>
      </c>
      <c r="N4" s="11">
        <f t="shared" ref="N4:N5" si="6">G4*H4+J4+K4-M4</f>
        <v>597</v>
      </c>
      <c r="O4" s="11"/>
      <c r="P4" s="14"/>
    </row>
    <row r="5">
      <c r="F5" s="10" t="s">
        <v>46</v>
      </c>
      <c r="G5" s="11">
        <f t="shared" ref="G5:H5" si="2">O27</f>
        <v>199</v>
      </c>
      <c r="H5" s="12">
        <f t="shared" si="2"/>
        <v>2</v>
      </c>
      <c r="I5" s="12">
        <f t="shared" si="3"/>
        <v>0</v>
      </c>
      <c r="J5" s="11">
        <f>O19</f>
        <v>150</v>
      </c>
      <c r="K5" s="11">
        <f t="shared" si="4"/>
        <v>0</v>
      </c>
      <c r="L5" s="11">
        <f t="shared" si="5"/>
        <v>548</v>
      </c>
      <c r="M5" s="13">
        <v>0.0</v>
      </c>
      <c r="N5" s="11">
        <f t="shared" si="6"/>
        <v>548</v>
      </c>
      <c r="O5" s="15" t="s">
        <v>47</v>
      </c>
      <c r="P5" s="14"/>
    </row>
    <row r="6">
      <c r="F6" s="10" t="s">
        <v>48</v>
      </c>
      <c r="G6" s="11">
        <f t="shared" ref="G6:H6" si="7">O28</f>
        <v>249</v>
      </c>
      <c r="H6" s="12">
        <f t="shared" si="7"/>
        <v>2</v>
      </c>
      <c r="I6" s="12">
        <f t="shared" si="3"/>
        <v>0</v>
      </c>
      <c r="J6" s="11">
        <f>O19</f>
        <v>150</v>
      </c>
      <c r="K6" s="11">
        <f t="shared" si="4"/>
        <v>0</v>
      </c>
      <c r="L6" s="11">
        <f t="shared" si="5"/>
        <v>648</v>
      </c>
      <c r="M6" s="13">
        <v>0.0</v>
      </c>
      <c r="N6" s="11">
        <f>G6*H6+J6+K6-M5</f>
        <v>648</v>
      </c>
      <c r="O6" s="16">
        <f>AVERAGE(N4:N8)</f>
        <v>219.2</v>
      </c>
      <c r="P6" s="17">
        <f>O6*20%+O6</f>
        <v>263.04</v>
      </c>
    </row>
    <row r="7">
      <c r="F7" s="10" t="s">
        <v>49</v>
      </c>
      <c r="G7" s="11">
        <f t="shared" ref="G7:H7" si="8">O29</f>
        <v>299</v>
      </c>
      <c r="H7" s="12">
        <f t="shared" si="8"/>
        <v>-1</v>
      </c>
      <c r="I7" s="12">
        <f t="shared" si="3"/>
        <v>0</v>
      </c>
      <c r="J7" s="13">
        <f>O19</f>
        <v>150</v>
      </c>
      <c r="K7" s="11">
        <f t="shared" si="4"/>
        <v>0</v>
      </c>
      <c r="L7" s="11">
        <f t="shared" si="5"/>
        <v>-149</v>
      </c>
      <c r="M7" s="13">
        <v>0.0</v>
      </c>
      <c r="N7" s="11">
        <f>G7*H7+J7+K7-M5</f>
        <v>-149</v>
      </c>
      <c r="O7" s="11"/>
      <c r="P7" s="14"/>
    </row>
    <row r="8">
      <c r="F8" s="18" t="s">
        <v>50</v>
      </c>
      <c r="G8" s="19">
        <f t="shared" ref="G8:H8" si="9">O30</f>
        <v>349</v>
      </c>
      <c r="H8" s="20">
        <f t="shared" si="9"/>
        <v>-2</v>
      </c>
      <c r="I8" s="20">
        <f t="shared" si="3"/>
        <v>0</v>
      </c>
      <c r="J8" s="19">
        <f>O19</f>
        <v>150</v>
      </c>
      <c r="K8" s="19">
        <f t="shared" si="4"/>
        <v>0</v>
      </c>
      <c r="L8" s="19">
        <f t="shared" si="5"/>
        <v>-548</v>
      </c>
      <c r="M8" s="21">
        <v>0.0</v>
      </c>
      <c r="N8" s="19">
        <f>G8*H8+J8+K8-M5</f>
        <v>-548</v>
      </c>
      <c r="O8" s="19"/>
      <c r="P8" s="22"/>
    </row>
    <row r="9">
      <c r="F9" s="6"/>
      <c r="G9" s="6"/>
      <c r="H9" s="6"/>
      <c r="I9" s="6"/>
      <c r="J9" s="6"/>
      <c r="K9" s="6"/>
      <c r="L9" s="6"/>
    </row>
    <row r="10" ht="19.5" customHeight="1">
      <c r="G10" s="1" t="s">
        <v>51</v>
      </c>
    </row>
    <row r="11" ht="22.5" customHeight="1">
      <c r="E11" s="23"/>
      <c r="F11" s="24"/>
      <c r="G11" s="24"/>
      <c r="H11" s="25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6"/>
    </row>
    <row r="12">
      <c r="E12" s="27"/>
      <c r="F12" s="28"/>
      <c r="G12" s="29"/>
      <c r="H12" s="30"/>
      <c r="I12" s="30"/>
      <c r="J12" s="30"/>
      <c r="K12" s="30"/>
      <c r="L12" s="30"/>
      <c r="M12" s="30"/>
      <c r="N12" s="30"/>
      <c r="O12" s="29"/>
      <c r="P12" s="28"/>
      <c r="Q12" s="28"/>
      <c r="R12" s="28"/>
      <c r="S12" s="31"/>
    </row>
    <row r="13">
      <c r="E13" s="32" t="s">
        <v>52</v>
      </c>
      <c r="G13" s="33" t="s">
        <v>53</v>
      </c>
      <c r="H13" s="34" t="s">
        <v>54</v>
      </c>
      <c r="I13" s="34" t="s">
        <v>55</v>
      </c>
      <c r="J13" s="34" t="s">
        <v>56</v>
      </c>
      <c r="K13" s="34" t="s">
        <v>57</v>
      </c>
      <c r="L13" s="33" t="s">
        <v>58</v>
      </c>
      <c r="M13" s="35"/>
      <c r="N13" s="36" t="s">
        <v>59</v>
      </c>
      <c r="O13" s="37">
        <v>1.0</v>
      </c>
      <c r="P13" s="38"/>
      <c r="Q13" s="38"/>
      <c r="S13" s="31"/>
      <c r="T13" s="39"/>
      <c r="U13" s="39"/>
      <c r="V13" s="39"/>
    </row>
    <row r="14">
      <c r="E14" s="27"/>
      <c r="F14" s="40" t="s">
        <v>60</v>
      </c>
      <c r="G14" s="41">
        <v>1.0</v>
      </c>
      <c r="H14" s="41">
        <v>2.0</v>
      </c>
      <c r="I14" s="41">
        <v>2.0</v>
      </c>
      <c r="J14" s="41">
        <v>3.0</v>
      </c>
      <c r="K14" s="41">
        <v>3.0</v>
      </c>
      <c r="L14" s="41">
        <v>4.0</v>
      </c>
      <c r="M14" s="42"/>
      <c r="N14" s="43"/>
      <c r="O14" s="44"/>
      <c r="P14" s="6"/>
      <c r="Q14" s="6"/>
      <c r="S14" s="31"/>
      <c r="T14" s="39"/>
      <c r="U14" s="39"/>
      <c r="V14" s="39"/>
    </row>
    <row r="15">
      <c r="E15" s="27"/>
      <c r="F15" s="40" t="s">
        <v>61</v>
      </c>
      <c r="G15" s="41">
        <v>2.0</v>
      </c>
      <c r="H15" s="41">
        <v>2.0</v>
      </c>
      <c r="I15" s="41">
        <v>3.0</v>
      </c>
      <c r="J15" s="41">
        <v>3.0</v>
      </c>
      <c r="K15" s="41">
        <v>4.0</v>
      </c>
      <c r="L15" s="41">
        <v>4.0</v>
      </c>
      <c r="M15" s="42"/>
      <c r="N15" s="36" t="s">
        <v>62</v>
      </c>
      <c r="O15" s="37">
        <v>0.5</v>
      </c>
      <c r="Q15" s="6"/>
      <c r="S15" s="31"/>
      <c r="T15" s="39"/>
      <c r="U15" s="39"/>
      <c r="V15" s="39"/>
    </row>
    <row r="16">
      <c r="E16" s="27"/>
      <c r="F16" s="40" t="s">
        <v>63</v>
      </c>
      <c r="G16" s="41">
        <v>3.0</v>
      </c>
      <c r="H16" s="41">
        <v>4.0</v>
      </c>
      <c r="I16" s="41">
        <v>5.0</v>
      </c>
      <c r="J16" s="41">
        <v>4.0</v>
      </c>
      <c r="K16" s="41">
        <v>5.0</v>
      </c>
      <c r="L16" s="41">
        <v>5.0</v>
      </c>
      <c r="M16" s="42"/>
      <c r="N16" s="43"/>
      <c r="O16" s="44"/>
      <c r="Q16" s="6"/>
      <c r="S16" s="31"/>
      <c r="T16" s="39"/>
      <c r="U16" s="39"/>
      <c r="V16" s="39"/>
    </row>
    <row r="17">
      <c r="E17" s="27"/>
      <c r="F17" s="40" t="s">
        <v>64</v>
      </c>
      <c r="G17" s="41">
        <v>3.0</v>
      </c>
      <c r="H17" s="41">
        <v>5.0</v>
      </c>
      <c r="I17" s="41">
        <v>5.0</v>
      </c>
      <c r="J17" s="41">
        <v>5.0</v>
      </c>
      <c r="K17" s="41">
        <v>5.0</v>
      </c>
      <c r="L17" s="41">
        <v>5.0</v>
      </c>
      <c r="M17" s="42"/>
      <c r="N17" s="36" t="s">
        <v>65</v>
      </c>
      <c r="O17" s="37">
        <v>1.0</v>
      </c>
      <c r="Q17" s="45">
        <f>O15*2</f>
        <v>1</v>
      </c>
      <c r="S17" s="31"/>
      <c r="T17" s="39"/>
      <c r="U17" s="39"/>
      <c r="V17" s="39"/>
    </row>
    <row r="18">
      <c r="E18" s="27"/>
      <c r="F18" s="40" t="s">
        <v>66</v>
      </c>
      <c r="G18" s="41">
        <v>4.0</v>
      </c>
      <c r="H18" s="41">
        <v>5.0</v>
      </c>
      <c r="I18" s="41">
        <v>6.0</v>
      </c>
      <c r="J18" s="41">
        <v>6.0</v>
      </c>
      <c r="K18" s="41">
        <v>6.0</v>
      </c>
      <c r="L18" s="41">
        <v>7.0</v>
      </c>
      <c r="M18" s="42"/>
      <c r="N18" s="46"/>
      <c r="O18" s="47"/>
      <c r="Q18" s="6"/>
      <c r="S18" s="31"/>
      <c r="T18" s="39"/>
      <c r="U18" s="39"/>
      <c r="V18" s="39"/>
    </row>
    <row r="19">
      <c r="E19" s="27"/>
      <c r="F19" s="48"/>
      <c r="G19" s="49"/>
      <c r="H19" s="49"/>
      <c r="I19" s="49"/>
      <c r="J19" s="49"/>
      <c r="K19" s="49"/>
      <c r="L19" s="50"/>
      <c r="M19" s="42"/>
      <c r="N19" s="51" t="s">
        <v>40</v>
      </c>
      <c r="O19" s="52">
        <v>150.0</v>
      </c>
      <c r="S19" s="31"/>
      <c r="T19" s="39"/>
      <c r="U19" s="39"/>
      <c r="V19" s="39"/>
    </row>
    <row r="20">
      <c r="E20" s="27"/>
      <c r="F20" s="53"/>
      <c r="G20" s="49"/>
      <c r="H20" s="49"/>
      <c r="I20" s="49"/>
      <c r="J20" s="49"/>
      <c r="K20" s="49"/>
      <c r="L20" s="50"/>
      <c r="M20" s="42"/>
      <c r="N20" s="46"/>
      <c r="O20" s="47"/>
      <c r="Q20" s="6"/>
      <c r="S20" s="31"/>
      <c r="T20" s="39"/>
      <c r="U20" s="39"/>
      <c r="V20" s="39"/>
    </row>
    <row r="21">
      <c r="E21" s="32" t="s">
        <v>67</v>
      </c>
      <c r="F21" s="54"/>
      <c r="G21" s="55" t="s">
        <v>68</v>
      </c>
      <c r="H21" s="34" t="s">
        <v>69</v>
      </c>
      <c r="I21" s="34" t="s">
        <v>70</v>
      </c>
      <c r="J21" s="34" t="s">
        <v>71</v>
      </c>
      <c r="K21" s="34" t="s">
        <v>72</v>
      </c>
      <c r="L21" s="34" t="s">
        <v>73</v>
      </c>
      <c r="M21" s="42"/>
      <c r="N21" s="36" t="s">
        <v>74</v>
      </c>
      <c r="O21" s="56">
        <f>SUM(O13,Q17,O17)</f>
        <v>3</v>
      </c>
      <c r="Q21" s="6"/>
      <c r="S21" s="31"/>
      <c r="T21" s="39"/>
      <c r="U21" s="39"/>
      <c r="V21" s="39"/>
    </row>
    <row r="22">
      <c r="E22" s="27"/>
      <c r="F22" s="57" t="s">
        <v>75</v>
      </c>
      <c r="G22" s="41">
        <v>0.25</v>
      </c>
      <c r="H22" s="41">
        <v>0.5</v>
      </c>
      <c r="I22" s="41">
        <v>1.75</v>
      </c>
      <c r="J22" s="41">
        <v>0.75</v>
      </c>
      <c r="K22" s="41">
        <v>0.75</v>
      </c>
      <c r="L22" s="41">
        <v>3.0</v>
      </c>
      <c r="M22" s="42"/>
      <c r="Q22" s="6"/>
      <c r="S22" s="31"/>
      <c r="T22" s="58"/>
      <c r="U22" s="58"/>
      <c r="V22" s="58"/>
    </row>
    <row r="23">
      <c r="E23" s="27"/>
      <c r="F23" s="48"/>
      <c r="G23" s="49"/>
      <c r="H23" s="50"/>
      <c r="I23" s="50"/>
      <c r="J23" s="50"/>
      <c r="K23" s="50"/>
      <c r="L23" s="50"/>
      <c r="M23" s="42"/>
      <c r="N23" s="36" t="s">
        <v>41</v>
      </c>
      <c r="O23" s="56">
        <f>O21-8</f>
        <v>-5</v>
      </c>
      <c r="P23" s="6"/>
      <c r="Q23" s="6"/>
      <c r="S23" s="31"/>
      <c r="T23" s="58"/>
      <c r="U23" s="58"/>
      <c r="V23" s="58"/>
    </row>
    <row r="24">
      <c r="E24" s="27"/>
      <c r="F24" s="53"/>
      <c r="G24" s="49"/>
      <c r="H24" s="50"/>
      <c r="I24" s="50"/>
      <c r="J24" s="50"/>
      <c r="K24" s="50"/>
      <c r="L24" s="50"/>
      <c r="M24" s="42"/>
      <c r="S24" s="31"/>
      <c r="T24" s="59"/>
      <c r="U24" s="59"/>
      <c r="V24" s="59"/>
      <c r="W24" s="59"/>
    </row>
    <row r="25">
      <c r="E25" s="32" t="s">
        <v>76</v>
      </c>
      <c r="F25" s="60"/>
      <c r="G25" s="33" t="s">
        <v>53</v>
      </c>
      <c r="H25" s="34" t="s">
        <v>54</v>
      </c>
      <c r="I25" s="34" t="s">
        <v>55</v>
      </c>
      <c r="J25" s="34" t="s">
        <v>56</v>
      </c>
      <c r="K25" s="34" t="s">
        <v>57</v>
      </c>
      <c r="L25" s="33" t="s">
        <v>58</v>
      </c>
      <c r="M25" s="42"/>
      <c r="N25" s="61" t="s">
        <v>77</v>
      </c>
      <c r="O25" s="62" t="s">
        <v>78</v>
      </c>
      <c r="P25" s="62" t="s">
        <v>38</v>
      </c>
      <c r="Q25" s="62" t="s">
        <v>79</v>
      </c>
      <c r="R25" s="62" t="s">
        <v>80</v>
      </c>
      <c r="S25" s="31"/>
      <c r="T25" s="59"/>
      <c r="U25" s="59"/>
      <c r="V25" s="59"/>
      <c r="W25" s="59"/>
    </row>
    <row r="26">
      <c r="E26" s="27"/>
      <c r="F26" s="63" t="s">
        <v>60</v>
      </c>
      <c r="G26" s="41">
        <v>1.0</v>
      </c>
      <c r="H26" s="41">
        <v>2.0</v>
      </c>
      <c r="I26" s="41">
        <v>2.0</v>
      </c>
      <c r="J26" s="41">
        <v>3.0</v>
      </c>
      <c r="K26" s="41">
        <v>3.0</v>
      </c>
      <c r="L26" s="41">
        <v>4.0</v>
      </c>
      <c r="M26" s="42"/>
      <c r="N26" s="64" t="s">
        <v>45</v>
      </c>
      <c r="O26" s="65">
        <v>149.0</v>
      </c>
      <c r="P26" s="66">
        <f>O21</f>
        <v>3</v>
      </c>
      <c r="Q26" s="67">
        <f>P26*O26+O19+T26</f>
        <v>597</v>
      </c>
      <c r="R26" s="67">
        <f t="shared" ref="R26:R30" si="10">Q26*20%+Q26</f>
        <v>716.4</v>
      </c>
      <c r="S26" s="68"/>
      <c r="T26" s="69">
        <f>V26*74.5</f>
        <v>0</v>
      </c>
      <c r="U26" s="70" t="s">
        <v>81</v>
      </c>
      <c r="V26" s="59">
        <f t="shared" ref="V26:V30" si="11">IF(P26 &gt; 8,P26-8,0)</f>
        <v>0</v>
      </c>
      <c r="W26" s="59"/>
    </row>
    <row r="27">
      <c r="E27" s="27"/>
      <c r="F27" s="40" t="s">
        <v>61</v>
      </c>
      <c r="G27" s="41">
        <v>2.0</v>
      </c>
      <c r="H27" s="41">
        <v>2.0</v>
      </c>
      <c r="I27" s="41">
        <v>3.0</v>
      </c>
      <c r="J27" s="41">
        <v>3.0</v>
      </c>
      <c r="K27" s="41">
        <v>4.0</v>
      </c>
      <c r="L27" s="41">
        <v>4.0</v>
      </c>
      <c r="M27" s="42"/>
      <c r="N27" s="71" t="s">
        <v>46</v>
      </c>
      <c r="O27" s="72">
        <v>199.0</v>
      </c>
      <c r="P27" s="73">
        <f>O21-1</f>
        <v>2</v>
      </c>
      <c r="Q27" s="74">
        <f>P27*O27+O19+T27</f>
        <v>548</v>
      </c>
      <c r="R27" s="67">
        <f t="shared" si="10"/>
        <v>657.6</v>
      </c>
      <c r="S27" s="31"/>
      <c r="T27" s="69">
        <f>V27*99.5</f>
        <v>0</v>
      </c>
      <c r="U27" s="70" t="s">
        <v>82</v>
      </c>
      <c r="V27" s="59">
        <f t="shared" si="11"/>
        <v>0</v>
      </c>
      <c r="W27" s="59"/>
    </row>
    <row r="28">
      <c r="E28" s="27"/>
      <c r="F28" s="40" t="s">
        <v>63</v>
      </c>
      <c r="G28" s="41">
        <v>3.0</v>
      </c>
      <c r="H28" s="41">
        <v>4.0</v>
      </c>
      <c r="I28" s="41">
        <v>5.0</v>
      </c>
      <c r="J28" s="41">
        <v>4.0</v>
      </c>
      <c r="K28" s="41">
        <v>5.0</v>
      </c>
      <c r="L28" s="41">
        <v>5.0</v>
      </c>
      <c r="M28" s="42"/>
      <c r="N28" s="75" t="s">
        <v>48</v>
      </c>
      <c r="O28" s="76">
        <v>249.0</v>
      </c>
      <c r="P28" s="77">
        <f>O21-1</f>
        <v>2</v>
      </c>
      <c r="Q28" s="78">
        <f>P28*O28+O19+T28</f>
        <v>648</v>
      </c>
      <c r="R28" s="67">
        <f t="shared" si="10"/>
        <v>777.6</v>
      </c>
      <c r="S28" s="31"/>
      <c r="T28" s="69">
        <f>V28*124.5</f>
        <v>0</v>
      </c>
      <c r="U28" s="70" t="s">
        <v>83</v>
      </c>
      <c r="V28" s="59">
        <f t="shared" si="11"/>
        <v>0</v>
      </c>
      <c r="W28" s="59"/>
    </row>
    <row r="29">
      <c r="E29" s="27"/>
      <c r="F29" s="40" t="s">
        <v>64</v>
      </c>
      <c r="G29" s="41">
        <v>3.0</v>
      </c>
      <c r="H29" s="41">
        <v>4.0</v>
      </c>
      <c r="I29" s="41">
        <v>5.0</v>
      </c>
      <c r="J29" s="41">
        <v>5.0</v>
      </c>
      <c r="K29" s="41">
        <v>5.0</v>
      </c>
      <c r="L29" s="41">
        <v>5.0</v>
      </c>
      <c r="M29" s="42"/>
      <c r="N29" s="71" t="s">
        <v>49</v>
      </c>
      <c r="O29" s="72">
        <v>299.0</v>
      </c>
      <c r="P29" s="73">
        <f>O21-4</f>
        <v>-1</v>
      </c>
      <c r="Q29" s="74">
        <f>P29*O29+O19+T29</f>
        <v>-149</v>
      </c>
      <c r="R29" s="67">
        <f t="shared" si="10"/>
        <v>-178.8</v>
      </c>
      <c r="S29" s="31"/>
      <c r="T29" s="69">
        <f>V29*99.5</f>
        <v>0</v>
      </c>
      <c r="U29" s="70" t="s">
        <v>84</v>
      </c>
      <c r="V29" s="59">
        <f t="shared" si="11"/>
        <v>0</v>
      </c>
      <c r="W29" s="59"/>
    </row>
    <row r="30">
      <c r="E30" s="27"/>
      <c r="F30" s="40" t="s">
        <v>66</v>
      </c>
      <c r="G30" s="41">
        <v>4.0</v>
      </c>
      <c r="H30" s="41">
        <v>5.0</v>
      </c>
      <c r="I30" s="41">
        <v>6.0</v>
      </c>
      <c r="J30" s="41">
        <v>6.0</v>
      </c>
      <c r="K30" s="41">
        <v>6.0</v>
      </c>
      <c r="L30" s="41">
        <v>7.0</v>
      </c>
      <c r="M30" s="42"/>
      <c r="N30" s="79" t="s">
        <v>50</v>
      </c>
      <c r="O30" s="80">
        <v>349.0</v>
      </c>
      <c r="P30" s="81">
        <f>O21-5</f>
        <v>-2</v>
      </c>
      <c r="Q30" s="82">
        <f>P30*O30+O19+T30</f>
        <v>-548</v>
      </c>
      <c r="R30" s="67">
        <f t="shared" si="10"/>
        <v>-657.6</v>
      </c>
      <c r="S30" s="31"/>
      <c r="T30" s="69">
        <f>V30*174.5</f>
        <v>0</v>
      </c>
      <c r="U30" s="70" t="s">
        <v>85</v>
      </c>
      <c r="V30" s="59">
        <f t="shared" si="11"/>
        <v>0</v>
      </c>
      <c r="W30" s="59"/>
    </row>
    <row r="31">
      <c r="D31" s="83"/>
      <c r="E31" s="27"/>
      <c r="F31" s="48"/>
      <c r="G31" s="49"/>
      <c r="H31" s="50"/>
      <c r="I31" s="50"/>
      <c r="J31" s="50"/>
      <c r="K31" s="50"/>
      <c r="L31" s="50"/>
      <c r="M31" s="42"/>
      <c r="N31" s="28"/>
      <c r="O31" s="28"/>
      <c r="P31" s="28"/>
      <c r="Q31" s="28"/>
      <c r="R31" s="28"/>
      <c r="S31" s="31"/>
      <c r="T31" s="59"/>
      <c r="U31" s="59"/>
      <c r="V31" s="59"/>
      <c r="W31" s="59"/>
    </row>
    <row r="32">
      <c r="D32" s="83"/>
      <c r="E32" s="27"/>
      <c r="F32" s="28"/>
      <c r="G32" s="84"/>
      <c r="H32" s="84"/>
      <c r="I32" s="84"/>
      <c r="J32" s="84"/>
      <c r="K32" s="84"/>
      <c r="L32" s="84"/>
      <c r="M32" s="28"/>
      <c r="N32" s="28"/>
      <c r="O32" s="84"/>
      <c r="P32" s="84"/>
      <c r="Q32" s="28"/>
      <c r="R32" s="28"/>
      <c r="S32" s="31"/>
      <c r="T32" s="59"/>
      <c r="U32" s="59"/>
      <c r="V32" s="59"/>
      <c r="W32" s="59"/>
    </row>
    <row r="33">
      <c r="D33" s="83"/>
      <c r="E33" s="85"/>
      <c r="F33" s="86"/>
      <c r="G33" s="87"/>
      <c r="H33" s="87"/>
      <c r="I33" s="87"/>
      <c r="J33" s="87"/>
      <c r="K33" s="87"/>
      <c r="L33" s="87"/>
      <c r="M33" s="86"/>
      <c r="N33" s="86"/>
      <c r="O33" s="87"/>
      <c r="P33" s="87"/>
      <c r="Q33" s="86"/>
      <c r="R33" s="86"/>
      <c r="S33" s="31"/>
      <c r="T33" s="58"/>
      <c r="U33" s="58"/>
      <c r="V33" s="58"/>
    </row>
    <row r="34">
      <c r="D34" s="83"/>
      <c r="E34" s="83"/>
      <c r="F34" s="88"/>
      <c r="G34" s="89"/>
      <c r="H34" s="90"/>
      <c r="I34" s="90"/>
      <c r="J34" s="90"/>
      <c r="K34" s="90"/>
      <c r="L34" s="90"/>
      <c r="M34" s="90"/>
      <c r="N34" s="83"/>
      <c r="O34" s="83"/>
      <c r="P34" s="83"/>
      <c r="Q34" s="83"/>
      <c r="R34" s="83"/>
      <c r="S34" s="83"/>
      <c r="T34" s="91"/>
      <c r="U34" s="58"/>
      <c r="V34" s="58"/>
    </row>
    <row r="35">
      <c r="D35" s="83"/>
      <c r="E35" s="83"/>
      <c r="F35" s="83"/>
      <c r="G35" s="83"/>
      <c r="H35" s="83"/>
      <c r="I35" s="83"/>
      <c r="J35" s="83"/>
      <c r="K35" s="83"/>
      <c r="L35" s="83"/>
      <c r="N35" s="83"/>
      <c r="O35" s="83"/>
      <c r="P35" s="83"/>
      <c r="Q35" s="83"/>
      <c r="R35" s="83"/>
      <c r="S35" s="83"/>
      <c r="T35" s="91"/>
      <c r="U35" s="58"/>
      <c r="V35" s="58"/>
    </row>
    <row r="36"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91"/>
      <c r="U36" s="58"/>
      <c r="V36" s="58"/>
    </row>
    <row r="37">
      <c r="T37" s="58"/>
      <c r="U37" s="58"/>
      <c r="V37" s="58"/>
    </row>
    <row r="38">
      <c r="T38" s="58"/>
      <c r="U38" s="58"/>
      <c r="V38" s="58"/>
    </row>
    <row r="39">
      <c r="T39" s="58"/>
      <c r="U39" s="58"/>
      <c r="V39" s="58"/>
    </row>
    <row r="40">
      <c r="T40" s="58"/>
      <c r="U40" s="58"/>
      <c r="V40" s="58"/>
    </row>
  </sheetData>
  <conditionalFormatting sqref="O23">
    <cfRule type="cellIs" dxfId="0" priority="1" operator="greaterThan">
      <formula>0</formula>
    </cfRule>
  </conditionalFormatting>
  <conditionalFormatting sqref="N26:R30">
    <cfRule type="expression" dxfId="1" priority="2">
      <formula>AND(MAX($P26:$P30) &gt;= 7, MAX($P26:$P30) &lt;= 8, $P26:$P30&lt;&gt;"")</formula>
    </cfRule>
  </conditionalFormatting>
  <conditionalFormatting sqref="O23 P26:R30">
    <cfRule type="cellIs" dxfId="2" priority="3" operator="lessThan">
      <formula>0</formula>
    </cfRule>
  </conditionalFormatting>
  <conditionalFormatting sqref="N26:R30">
    <cfRule type="containsBlanks" dxfId="3" priority="4">
      <formula>LEN(TRIM(N26))=0</formula>
    </cfRule>
  </conditionalFormatting>
  <conditionalFormatting sqref="N26:R30">
    <cfRule type="expression" dxfId="4" priority="5">
      <formula>MAX($P26:$P30) &gt; 8</formula>
    </cfRule>
  </conditionalFormatting>
  <drawing r:id="rId1"/>
  <tableParts count="4">
    <tablePart r:id="rId6"/>
    <tablePart r:id="rId7"/>
    <tablePart r:id="rId8"/>
    <tablePart r:id="rId9"/>
  </tableParts>
</worksheet>
</file>