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1760"/>
  </bookViews>
  <sheets>
    <sheet name="Samenvatting" sheetId="1" r:id="rId1"/>
    <sheet name="Algemene Opmerkingen" sheetId="2" r:id="rId2"/>
    <sheet name="Code + Versiebeheer" sheetId="3" r:id="rId3"/>
    <sheet name="Meetrapporten" sheetId="4" r:id="rId4"/>
    <sheet name="Implementatieplannen" sheetId="5" r:id="rId5"/>
    <sheet name="Beoordeling" sheetId="8" r:id="rId6"/>
  </sheets>
  <calcPr calcId="145621"/>
</workbook>
</file>

<file path=xl/calcChain.xml><?xml version="1.0" encoding="utf-8"?>
<calcChain xmlns="http://schemas.openxmlformats.org/spreadsheetml/2006/main">
  <c r="A4" i="8" l="1"/>
  <c r="A3" i="8"/>
  <c r="A2" i="8"/>
  <c r="N4" i="8" l="1"/>
  <c r="N3" i="8"/>
  <c r="N2" i="8"/>
  <c r="G4" i="8"/>
  <c r="G3" i="8"/>
  <c r="B4" i="8"/>
  <c r="B3" i="8"/>
  <c r="B2" i="8"/>
  <c r="C4" i="8"/>
  <c r="J4" i="8" s="1"/>
  <c r="C3" i="8"/>
  <c r="C2" i="8"/>
  <c r="J2" i="8" s="1"/>
  <c r="O4" i="8" l="1"/>
  <c r="O3" i="8"/>
  <c r="J3" i="8"/>
  <c r="E3" i="8"/>
  <c r="E4" i="8"/>
  <c r="L4" i="8" s="1"/>
  <c r="L3" i="8" l="1"/>
  <c r="S6" i="8"/>
  <c r="F4" i="8"/>
  <c r="M4" i="8" s="1"/>
  <c r="D4" i="8"/>
  <c r="F3" i="8"/>
  <c r="D3" i="8"/>
  <c r="G2" i="8"/>
  <c r="O2" i="8" s="1"/>
  <c r="F2" i="8"/>
  <c r="M2" i="8" s="1"/>
  <c r="E2" i="8"/>
  <c r="L2" i="8" s="1"/>
  <c r="D2" i="8"/>
  <c r="K2" i="8" l="1"/>
  <c r="Q2" i="8" s="1"/>
  <c r="R2" i="8" s="1"/>
  <c r="E2" i="3" s="1"/>
  <c r="I2" i="8"/>
  <c r="K4" i="8"/>
  <c r="Q4" i="8" s="1"/>
  <c r="R4" i="8" s="1"/>
  <c r="I4" i="8"/>
  <c r="K3" i="8"/>
  <c r="I3" i="8"/>
  <c r="M3" i="8"/>
  <c r="B18" i="1" l="1"/>
  <c r="E2" i="5"/>
  <c r="Q3" i="8"/>
  <c r="R3" i="8" s="1"/>
  <c r="R6" i="8" s="1"/>
  <c r="B16" i="1"/>
  <c r="B17" i="1" l="1"/>
  <c r="E2" i="4"/>
  <c r="B19" i="1"/>
  <c r="B20" i="1" s="1"/>
</calcChain>
</file>

<file path=xl/sharedStrings.xml><?xml version="1.0" encoding="utf-8"?>
<sst xmlns="http://schemas.openxmlformats.org/spreadsheetml/2006/main" count="123" uniqueCount="63">
  <si>
    <t>Prof.
Skills</t>
  </si>
  <si>
    <t>Aspecten</t>
  </si>
  <si>
    <t>Datum</t>
  </si>
  <si>
    <t>Vakgegevens</t>
  </si>
  <si>
    <t>Beoordeling</t>
  </si>
  <si>
    <t>Oordeel
O/V/G/Z</t>
  </si>
  <si>
    <t>Docent</t>
  </si>
  <si>
    <t>Toelichting in termen van kwaliteitscriteria</t>
  </si>
  <si>
    <t>Cijfer</t>
  </si>
  <si>
    <t>Opmerking</t>
  </si>
  <si>
    <t>Creatief Probleem
Oplossen</t>
  </si>
  <si>
    <t>O</t>
  </si>
  <si>
    <t>Analyse en
Informatie-
verwerking</t>
  </si>
  <si>
    <t>Leiderschap
Samenwerken
Communicatie</t>
  </si>
  <si>
    <t>V</t>
  </si>
  <si>
    <t>G</t>
  </si>
  <si>
    <t>Z</t>
  </si>
  <si>
    <t>Blauw en 
Groen V?</t>
  </si>
  <si>
    <t>Gewicht</t>
  </si>
  <si>
    <t>Gewicht moet in totaal groter zijn dan de helft van het aantal elementen
Alleen deze gewichten kunnen worden veranderd!!</t>
  </si>
  <si>
    <t>Vak:</t>
  </si>
  <si>
    <t>Planning &amp; Organisatie
Ethiek</t>
  </si>
  <si>
    <t>Onderdeel:</t>
  </si>
  <si>
    <t>Examinator</t>
  </si>
  <si>
    <t>Leren &amp;
Persoonlijke
Ontwikkeling</t>
  </si>
  <si>
    <t>X</t>
  </si>
  <si>
    <t>Examinator 1:</t>
  </si>
  <si>
    <t>Examinator 2:
(mits van toepassing)</t>
  </si>
  <si>
    <t>Arno Kamphuis</t>
  </si>
  <si>
    <t>Naam student:</t>
  </si>
  <si>
    <t>Nummer student:</t>
  </si>
  <si>
    <t>Datum:</t>
  </si>
  <si>
    <t>Totaal:</t>
  </si>
  <si>
    <t>Eindcijfer:</t>
  </si>
  <si>
    <t>Blauw
of
Groen
X</t>
  </si>
  <si>
    <t>TCTI-V2VISN-13</t>
  </si>
  <si>
    <t>Student 1</t>
  </si>
  <si>
    <t>Student 2</t>
  </si>
  <si>
    <t>Meetrapporten:</t>
  </si>
  <si>
    <t>Implementatieplannen</t>
  </si>
  <si>
    <t>Code + Versiebeheer:</t>
  </si>
  <si>
    <t>Op de gestelde deadlines zijn de TAGS aangebracht in GIT.
De code is op een correcte manier in GIT gezet.</t>
  </si>
  <si>
    <t>De code is voorzien van commentaar zodat de oplossing leesbaar is, dwz bij niet triviale code staat uitleg in de code.
Er is duidelijk aangegeven welke code van wie is.
Het gebruik van GIT is gericht op het samenwerken, mogelijk door gebruik te maken van o.a. branches</t>
  </si>
  <si>
    <t>Er is duidelijke aangegeven welke bestaande code er gebruikt wordt en welke nieuw is.
Als er gebruik gemaakt is van bronnen staat deze ook vermeld in het commentaar bij de code (gebruik van websites, boeken en dergelijke)</t>
  </si>
  <si>
    <t>De gekozen oplossing is correct en volledig geïmplementeerd in C++. Hierbij is gelet op performance en structuur.</t>
  </si>
  <si>
    <t>De (meet)resultaten zijn grondig verzameld en op passende wijze geanalyseerd.</t>
  </si>
  <si>
    <t>De experimenten zijn zo ontworpen dat er een duidelijke en meetbare hypothese is geformuleerd met een duidelijk geformuleerd doel.</t>
  </si>
  <si>
    <t>De meetrapporten zijn op passende wijze geschreven door middel van correct taalgebruik.
Er is een nette opmaak voor het document gekozen.</t>
  </si>
  <si>
    <t>Meetrapporten</t>
  </si>
  <si>
    <t>Code + Versiebeheer</t>
  </si>
  <si>
    <t>Er is een duidelijke grondige analyse van de mogelijkheden.
De criteria waarop geselecteerd is zijn duidelijk geformuleerd.</t>
  </si>
  <si>
    <t>De afweging tussen de verschillende mogelijkheden heeft geleid tot een overzichtelijke keuze voor een bepaalde methode.
Er is duidelijk aangegeven wat de keuze voor gevolgen zal hebben.
De stappen voor implementeren zijn volledig beschreven.</t>
  </si>
  <si>
    <t>Het effect van de keuze op de planning is volledig gedocumenteerd.
Gevolgen voor de haalbaarheid zijn in de planning opgenomen.</t>
  </si>
  <si>
    <t>Practicum</t>
  </si>
  <si>
    <t>Beoordeling:</t>
  </si>
  <si>
    <t>Slechts eentje ingeleverd. Deze is niet goed (kijk naar de criteria dan zie je vanzelf waar dat aan ligt)</t>
  </si>
  <si>
    <t>Niets ingeleverd</t>
  </si>
  <si>
    <t>Code is niet efficient en ook niet altijd even duidelijk. Wel is er soms aan duidelijke hulp structuren gedacht zoals de ConvolutionHelper. Echter, deze staat niet in het project en het project bouwt ook niet.</t>
  </si>
  <si>
    <t>Er is niet duidelijk wat jullie gemaakt hebben. Er staat geen commentaar bij wie wat en waar is geimplementeerd.</t>
  </si>
  <si>
    <t>Code is niet voorzien van commentaar. Het GIT gebruik is ook niet gebaseerd op samenwerken. Er zijn duidelijk twee fases geweest, maar geen samenwerking</t>
  </si>
  <si>
    <t>Niet alle tags zijn gehaald, zoals bijvoorbeeld de laatste niet!</t>
  </si>
  <si>
    <t>Hamza ait Messaoud</t>
  </si>
  <si>
    <t>Jeroen Steendam</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</si>
</sst>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b/>
      <sz val="10"/>
      <color rgb="FF000000"/>
      <name val="Calibri"/>
      <family val="2"/>
    </font>
    <font>
      <sz val="10"/>
      <color rgb="FF000000"/>
      <name val="Calibri"/>
      <family val="2"/>
    </font>
    <font>
      <b/>
      <sz val="11"/>
      <color rgb="FF000000"/>
      <name val="Calibri"/>
      <family val="2"/>
    </font>
    <font>
      <sz val="10"/>
      <name val="Arial"/>
      <family val="2"/>
    </font>
    <font>
      <b/>
      <sz val="9"/>
      <color rgb="FF000000"/>
      <name val="Calibri"/>
      <family val="2"/>
    </font>
    <font>
      <sz val="11"/>
      <color rgb="FF000000"/>
      <name val="Calibri"/>
      <family val="2"/>
    </font>
    <font>
      <sz val="9"/>
      <color rgb="FF000000"/>
      <name val="Calibri"/>
      <family val="2"/>
    </font>
    <font>
      <b/>
      <sz val="10"/>
      <color rgb="FFFF0000"/>
      <name val="Calibri"/>
      <family val="2"/>
    </font>
    <font>
      <sz val="10"/>
      <color rgb="FFFF0000"/>
      <name val="Calibri"/>
      <family val="2"/>
    </font>
    <font>
      <sz val="10"/>
      <color rgb="FFFF0000"/>
      <name val="Arial"/>
      <family val="2"/>
    </font>
    <font>
      <sz val="10"/>
      <color rgb="FF000000"/>
      <name val="Calibri"/>
      <family val="2"/>
    </font>
    <font>
      <b/>
      <sz val="10"/>
      <name val="Calibri"/>
      <family val="2"/>
    </font>
    <font>
      <sz val="10"/>
      <name val="Calibri"/>
      <family val="2"/>
    </font>
    <font>
      <b/>
      <sz val="9"/>
      <color rgb="FF000000"/>
      <name val="Calibri"/>
      <family val="2"/>
    </font>
    <font>
      <sz val="10"/>
      <name val="Arial"/>
      <family val="2"/>
    </font>
  </fonts>
  <fills count="10">
    <fill>
      <patternFill patternType="none"/>
    </fill>
    <fill>
      <patternFill patternType="gray125"/>
    </fill>
    <fill>
      <patternFill patternType="solid">
        <fgColor rgb="FFC6D9F0"/>
        <bgColor rgb="FFC6D9F0"/>
      </patternFill>
    </fill>
    <fill>
      <patternFill patternType="solid">
        <fgColor rgb="FFE5DFEC"/>
        <bgColor rgb="FFE5DFEC"/>
      </patternFill>
    </fill>
    <fill>
      <patternFill patternType="solid">
        <fgColor rgb="FFD6E3BC"/>
        <bgColor rgb="FFD6E3BC"/>
      </patternFill>
    </fill>
    <fill>
      <patternFill patternType="solid">
        <fgColor rgb="FFFFFFCC"/>
        <bgColor rgb="FFFFFFCC"/>
      </patternFill>
    </fill>
    <fill>
      <patternFill patternType="solid">
        <fgColor rgb="FFFFFF99"/>
        <bgColor rgb="FFFFFF99"/>
      </patternFill>
    </fill>
    <fill>
      <patternFill patternType="solid">
        <fgColor rgb="FFFFCFB7"/>
        <bgColor rgb="FFFFCFB7"/>
      </patternFill>
    </fill>
    <fill>
      <patternFill patternType="solid">
        <fgColor rgb="FFF2F2F2"/>
        <bgColor rgb="FFF2F2F2"/>
      </patternFill>
    </fill>
    <fill>
      <patternFill patternType="solid">
        <fgColor rgb="FF92D050"/>
        <bgColor rgb="FF92D050"/>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style="medium">
        <color rgb="FF000000"/>
      </bottom>
      <diagonal/>
    </border>
    <border>
      <left/>
      <right/>
      <top/>
      <bottom style="medium">
        <color rgb="FF000000"/>
      </bottom>
      <diagonal/>
    </border>
    <border>
      <left/>
      <right/>
      <top style="thin">
        <color rgb="FFB2B2B2"/>
      </top>
      <bottom/>
      <diagonal/>
    </border>
    <border>
      <left style="thin">
        <color rgb="FF000000"/>
      </left>
      <right style="thin">
        <color rgb="FF000000"/>
      </right>
      <top style="thin">
        <color rgb="FF000000"/>
      </top>
      <bottom style="medium">
        <color rgb="FF000000"/>
      </bottom>
      <diagonal/>
    </border>
    <border>
      <left style="thin">
        <color rgb="FF000000"/>
      </left>
      <right/>
      <top/>
      <bottom style="thin">
        <color rgb="FF000000"/>
      </bottom>
      <diagonal/>
    </border>
    <border>
      <left/>
      <right style="medium">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medium">
        <color auto="1"/>
      </bottom>
      <diagonal/>
    </border>
    <border>
      <left/>
      <right style="medium">
        <color rgb="FF000000"/>
      </right>
      <top/>
      <bottom style="medium">
        <color auto="1"/>
      </bottom>
      <diagonal/>
    </border>
  </borders>
  <cellStyleXfs count="1">
    <xf numFmtId="0" fontId="0" fillId="0" borderId="0"/>
  </cellStyleXfs>
  <cellXfs count="109">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14" fontId="1" fillId="0" borderId="2" xfId="0" applyNumberFormat="1" applyFont="1" applyBorder="1" applyAlignment="1">
      <alignment horizontal="left" vertical="top"/>
    </xf>
    <xf numFmtId="0" fontId="1" fillId="0" borderId="1" xfId="0" applyFont="1" applyBorder="1" applyAlignment="1">
      <alignment horizontal="center" vertical="center" wrapText="1"/>
    </xf>
    <xf numFmtId="0" fontId="1" fillId="0" borderId="2" xfId="0" applyFont="1" applyBorder="1" applyAlignment="1">
      <alignment horizontal="left" vertical="top"/>
    </xf>
    <xf numFmtId="0" fontId="2" fillId="0" borderId="3" xfId="0" applyFont="1" applyBorder="1" applyAlignment="1">
      <alignment horizontal="left" vertical="center"/>
    </xf>
    <xf numFmtId="0" fontId="1" fillId="0" borderId="2" xfId="0" applyFont="1" applyBorder="1" applyAlignment="1">
      <alignment horizontal="left" vertical="top" wrapText="1"/>
    </xf>
    <xf numFmtId="0" fontId="2" fillId="0" borderId="1" xfId="0" applyFont="1" applyBorder="1" applyAlignment="1">
      <alignment horizontal="center" vertical="center" wrapText="1"/>
    </xf>
    <xf numFmtId="0" fontId="1" fillId="0" borderId="2" xfId="0" applyFont="1" applyBorder="1"/>
    <xf numFmtId="0" fontId="2" fillId="0" borderId="1" xfId="0" applyFont="1" applyBorder="1" applyAlignment="1">
      <alignment horizontal="left" vertical="center"/>
    </xf>
    <xf numFmtId="14" fontId="2" fillId="0" borderId="3" xfId="0" applyNumberFormat="1"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horizontal="left" vertical="top" wrapText="1"/>
    </xf>
    <xf numFmtId="0" fontId="2" fillId="0" borderId="3" xfId="0" applyFont="1" applyBorder="1"/>
    <xf numFmtId="0" fontId="2" fillId="0" borderId="1" xfId="0" applyFont="1" applyBorder="1" applyAlignment="1">
      <alignment horizontal="center" vertical="center"/>
    </xf>
    <xf numFmtId="0" fontId="1" fillId="2" borderId="1" xfId="0" applyFont="1" applyFill="1" applyBorder="1" applyAlignment="1">
      <alignment horizontal="left" vertical="center" wrapText="1"/>
    </xf>
    <xf numFmtId="0" fontId="2" fillId="2" borderId="1" xfId="0" applyFont="1" applyFill="1" applyBorder="1" applyAlignment="1">
      <alignment horizontal="center" vertical="center"/>
    </xf>
    <xf numFmtId="0" fontId="1" fillId="4" borderId="1" xfId="0" applyFont="1" applyFill="1" applyBorder="1" applyAlignment="1">
      <alignment horizontal="left" vertical="center" wrapText="1"/>
    </xf>
    <xf numFmtId="0" fontId="5" fillId="0" borderId="7" xfId="0" applyFont="1" applyBorder="1" applyAlignment="1">
      <alignment horizontal="center" vertical="center"/>
    </xf>
    <xf numFmtId="0" fontId="2" fillId="2" borderId="1" xfId="0" applyFont="1" applyFill="1" applyBorder="1" applyAlignment="1">
      <alignment horizontal="center" vertical="center"/>
    </xf>
    <xf numFmtId="0" fontId="1"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6" fillId="0" borderId="3" xfId="0" applyFont="1" applyBorder="1" applyAlignment="1">
      <alignment vertical="top"/>
    </xf>
    <xf numFmtId="0" fontId="3" fillId="0" borderId="1" xfId="0" applyFont="1" applyBorder="1" applyAlignment="1">
      <alignment vertical="center" wrapText="1"/>
    </xf>
    <xf numFmtId="0" fontId="6" fillId="0" borderId="1" xfId="0" applyFont="1" applyBorder="1" applyAlignment="1">
      <alignment horizontal="left" vertical="center"/>
    </xf>
    <xf numFmtId="0" fontId="3" fillId="0" borderId="9" xfId="0" applyFont="1" applyBorder="1" applyAlignment="1">
      <alignment vertical="center" wrapText="1"/>
    </xf>
    <xf numFmtId="0" fontId="1" fillId="7" borderId="1" xfId="0" applyFont="1" applyFill="1" applyBorder="1" applyAlignment="1">
      <alignment horizontal="left" vertical="center" wrapText="1"/>
    </xf>
    <xf numFmtId="0" fontId="6" fillId="0" borderId="9" xfId="0" applyFont="1" applyBorder="1" applyAlignment="1">
      <alignment horizontal="left" vertical="center"/>
    </xf>
    <xf numFmtId="0" fontId="2" fillId="7" borderId="1" xfId="0" applyFont="1" applyFill="1" applyBorder="1" applyAlignment="1">
      <alignment horizontal="center" vertical="center"/>
    </xf>
    <xf numFmtId="0" fontId="2" fillId="0" borderId="3" xfId="0" applyFont="1" applyBorder="1" applyAlignment="1">
      <alignment horizontal="center" vertical="center"/>
    </xf>
    <xf numFmtId="0" fontId="3" fillId="0" borderId="13" xfId="0" applyFont="1" applyBorder="1" applyAlignment="1">
      <alignment vertical="center" wrapText="1"/>
    </xf>
    <xf numFmtId="0" fontId="6" fillId="0" borderId="13" xfId="0" applyFont="1" applyBorder="1" applyAlignment="1">
      <alignment horizontal="left" vertical="center"/>
    </xf>
    <xf numFmtId="0" fontId="6" fillId="0" borderId="3" xfId="0" applyFont="1" applyBorder="1" applyAlignment="1">
      <alignment vertical="center"/>
    </xf>
    <xf numFmtId="0" fontId="3" fillId="0" borderId="9" xfId="0" applyFont="1" applyBorder="1" applyAlignment="1">
      <alignment horizontal="left" vertical="center" wrapText="1"/>
    </xf>
    <xf numFmtId="0" fontId="3" fillId="0" borderId="1" xfId="0" applyFont="1" applyBorder="1" applyAlignment="1">
      <alignment horizontal="left" vertical="center" wrapText="1"/>
    </xf>
    <xf numFmtId="0" fontId="6" fillId="0" borderId="13" xfId="0" applyFont="1" applyBorder="1" applyAlignment="1">
      <alignment horizontal="center" vertical="center"/>
    </xf>
    <xf numFmtId="0" fontId="3" fillId="0" borderId="13" xfId="0" applyFont="1" applyBorder="1" applyAlignment="1">
      <alignment horizontal="left" vertical="center" wrapText="1"/>
    </xf>
    <xf numFmtId="0" fontId="3" fillId="0" borderId="13" xfId="0" applyFont="1" applyBorder="1" applyAlignment="1">
      <alignment horizontal="center" vertical="center"/>
    </xf>
    <xf numFmtId="0" fontId="3" fillId="0" borderId="3" xfId="0" applyFont="1" applyBorder="1" applyAlignment="1">
      <alignment vertical="top"/>
    </xf>
    <xf numFmtId="0" fontId="6" fillId="0" borderId="3" xfId="0" applyFont="1" applyBorder="1" applyAlignment="1">
      <alignment horizontal="left" vertical="top"/>
    </xf>
    <xf numFmtId="0" fontId="5" fillId="0" borderId="3" xfId="0" applyFont="1" applyBorder="1"/>
    <xf numFmtId="0" fontId="7" fillId="0" borderId="3" xfId="0" applyFont="1" applyBorder="1" applyAlignment="1">
      <alignment horizontal="center"/>
    </xf>
    <xf numFmtId="0" fontId="7" fillId="0" borderId="3" xfId="0" applyFont="1" applyBorder="1"/>
    <xf numFmtId="0" fontId="7" fillId="0" borderId="3" xfId="0" applyFont="1" applyBorder="1" applyAlignment="1">
      <alignment horizontal="center" vertical="center"/>
    </xf>
    <xf numFmtId="0" fontId="7" fillId="8" borderId="3"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xf>
    <xf numFmtId="0" fontId="11" fillId="7"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3" fillId="6" borderId="1" xfId="0" applyFont="1" applyFill="1" applyBorder="1" applyAlignment="1">
      <alignment horizontal="center" vertical="center" wrapText="1"/>
    </xf>
    <xf numFmtId="0" fontId="5" fillId="0" borderId="6" xfId="0" applyFont="1" applyBorder="1" applyAlignment="1" applyProtection="1">
      <alignment vertical="center"/>
    </xf>
    <xf numFmtId="0" fontId="5" fillId="0" borderId="7" xfId="0" applyFont="1" applyBorder="1" applyAlignment="1" applyProtection="1">
      <alignment horizontal="center" vertical="center"/>
    </xf>
    <xf numFmtId="0" fontId="5" fillId="0" borderId="6" xfId="0" applyFont="1" applyBorder="1" applyAlignment="1" applyProtection="1">
      <alignment horizontal="center" vertical="center" wrapText="1"/>
    </xf>
    <xf numFmtId="0" fontId="14" fillId="0" borderId="7" xfId="0" applyFont="1" applyBorder="1" applyAlignment="1" applyProtection="1">
      <alignment horizontal="center" vertical="center" wrapText="1"/>
    </xf>
    <xf numFmtId="0" fontId="5" fillId="0" borderId="7" xfId="0" applyFont="1" applyBorder="1" applyAlignment="1" applyProtection="1">
      <alignment vertical="center"/>
    </xf>
    <xf numFmtId="0" fontId="5" fillId="0" borderId="6" xfId="0" applyFont="1" applyBorder="1" applyAlignment="1" applyProtection="1">
      <alignment horizontal="center" vertical="center"/>
    </xf>
    <xf numFmtId="0" fontId="5" fillId="0" borderId="11" xfId="0" applyFont="1" applyBorder="1" applyProtection="1"/>
    <xf numFmtId="0" fontId="7" fillId="8" borderId="3" xfId="0" applyFont="1" applyFill="1" applyBorder="1" applyAlignment="1" applyProtection="1">
      <alignment horizontal="center"/>
    </xf>
    <xf numFmtId="0" fontId="7" fillId="8" borderId="11" xfId="0" applyFont="1" applyFill="1" applyBorder="1" applyAlignment="1" applyProtection="1">
      <alignment horizontal="center"/>
    </xf>
    <xf numFmtId="0" fontId="7" fillId="8" borderId="3" xfId="0" applyFont="1" applyFill="1" applyBorder="1" applyProtection="1"/>
    <xf numFmtId="0" fontId="5" fillId="0" borderId="3" xfId="0" applyFont="1" applyBorder="1" applyProtection="1"/>
    <xf numFmtId="0" fontId="7" fillId="0" borderId="3" xfId="0" applyFont="1" applyBorder="1" applyAlignment="1" applyProtection="1">
      <alignment horizontal="center"/>
    </xf>
    <xf numFmtId="0" fontId="7" fillId="0" borderId="11" xfId="0" applyFont="1" applyBorder="1" applyAlignment="1" applyProtection="1">
      <alignment horizontal="center"/>
    </xf>
    <xf numFmtId="0" fontId="7" fillId="0" borderId="3" xfId="0" applyFont="1" applyBorder="1" applyProtection="1"/>
    <xf numFmtId="0" fontId="5" fillId="0" borderId="11" xfId="0" applyFont="1" applyBorder="1" applyAlignment="1" applyProtection="1">
      <alignment horizontal="center"/>
    </xf>
    <xf numFmtId="0" fontId="5" fillId="9" borderId="3" xfId="0" applyFont="1" applyFill="1" applyBorder="1" applyAlignment="1" applyProtection="1">
      <alignment horizontal="center" vertical="center"/>
      <protection locked="0"/>
    </xf>
    <xf numFmtId="0" fontId="5" fillId="0" borderId="11" xfId="0" applyFont="1" applyBorder="1" applyAlignment="1" applyProtection="1">
      <alignment horizontal="right"/>
    </xf>
    <xf numFmtId="0" fontId="5" fillId="0" borderId="15" xfId="0" applyFont="1" applyBorder="1" applyProtection="1"/>
    <xf numFmtId="0" fontId="7" fillId="8" borderId="14" xfId="0" applyFont="1" applyFill="1" applyBorder="1" applyAlignment="1" applyProtection="1">
      <alignment horizontal="center"/>
    </xf>
    <xf numFmtId="0" fontId="7" fillId="8" borderId="15" xfId="0" applyFont="1" applyFill="1" applyBorder="1" applyAlignment="1" applyProtection="1">
      <alignment horizontal="center"/>
    </xf>
    <xf numFmtId="0" fontId="7" fillId="8" borderId="14" xfId="0" applyFont="1" applyFill="1" applyBorder="1" applyProtection="1"/>
    <xf numFmtId="0" fontId="14" fillId="9" borderId="14" xfId="0" applyFont="1" applyFill="1" applyBorder="1" applyAlignment="1" applyProtection="1">
      <alignment horizontal="center" vertical="center"/>
      <protection locked="0"/>
    </xf>
    <xf numFmtId="0" fontId="12" fillId="4" borderId="1"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13" fillId="4"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7"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3" fillId="0" borderId="9" xfId="0" applyFont="1" applyBorder="1" applyAlignment="1">
      <alignment horizontal="center" vertical="center"/>
    </xf>
    <xf numFmtId="0" fontId="3" fillId="3" borderId="10" xfId="0" applyFont="1" applyFill="1" applyBorder="1" applyAlignment="1">
      <alignment horizontal="left" vertical="top"/>
    </xf>
    <xf numFmtId="0" fontId="4" fillId="0" borderId="12" xfId="0" applyFont="1" applyBorder="1"/>
    <xf numFmtId="0" fontId="3" fillId="3" borderId="10" xfId="0" applyFont="1" applyFill="1" applyBorder="1" applyAlignment="1">
      <alignment horizontal="left" vertical="top" wrapText="1"/>
    </xf>
    <xf numFmtId="0" fontId="3" fillId="3" borderId="4" xfId="0" applyFont="1" applyFill="1" applyBorder="1" applyAlignment="1">
      <alignment horizontal="left" vertical="top"/>
    </xf>
    <xf numFmtId="0" fontId="4" fillId="0" borderId="5" xfId="0" applyFont="1" applyBorder="1"/>
    <xf numFmtId="0" fontId="2" fillId="2"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5" fillId="0" borderId="5" xfId="0" applyFont="1" applyBorder="1"/>
    <xf numFmtId="0" fontId="10" fillId="0" borderId="5" xfId="0" applyFont="1" applyBorder="1"/>
    <xf numFmtId="0" fontId="2" fillId="7"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4" fillId="0" borderId="3" xfId="0" applyFont="1" applyBorder="1"/>
    <xf numFmtId="0" fontId="2" fillId="6" borderId="5"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13" fillId="6" borderId="4" xfId="0" applyFont="1" applyFill="1" applyBorder="1" applyAlignment="1">
      <alignment horizontal="center" vertical="center" wrapText="1"/>
    </xf>
    <xf numFmtId="14" fontId="6" fillId="0" borderId="9" xfId="0" applyNumberFormat="1" applyFont="1" applyBorder="1" applyAlignment="1">
      <alignment horizontal="left" vertical="center"/>
    </xf>
  </cellXfs>
  <cellStyles count="1">
    <cellStyle name="Normal" xfId="0" builtinId="0"/>
  </cellStyles>
  <dxfs count="1">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topLeftCell="A4" zoomScale="110" zoomScaleNormal="110" workbookViewId="0">
      <selection activeCell="A15" sqref="A15:B15"/>
    </sheetView>
  </sheetViews>
  <sheetFormatPr defaultColWidth="17.28515625" defaultRowHeight="15" customHeight="1" x14ac:dyDescent="0.2"/>
  <cols>
    <col min="1" max="1" width="29.7109375" customWidth="1"/>
    <col min="2" max="2" width="36.5703125" customWidth="1"/>
    <col min="3" max="6" width="9.140625" customWidth="1"/>
  </cols>
  <sheetData>
    <row r="1" spans="1:6" x14ac:dyDescent="0.2">
      <c r="A1" s="92" t="s">
        <v>3</v>
      </c>
      <c r="B1" s="93"/>
      <c r="C1" s="23"/>
      <c r="D1" s="23"/>
      <c r="E1" s="23"/>
      <c r="F1" s="23"/>
    </row>
    <row r="2" spans="1:6" ht="30.75" customHeight="1" x14ac:dyDescent="0.2">
      <c r="A2" s="24" t="s">
        <v>20</v>
      </c>
      <c r="B2" s="25" t="s">
        <v>35</v>
      </c>
      <c r="C2" s="23"/>
      <c r="D2" s="23"/>
      <c r="E2" s="23"/>
      <c r="F2" s="23"/>
    </row>
    <row r="3" spans="1:6" ht="30.75" customHeight="1" x14ac:dyDescent="0.2">
      <c r="A3" s="26" t="s">
        <v>22</v>
      </c>
      <c r="B3" s="28" t="s">
        <v>53</v>
      </c>
      <c r="C3" s="23"/>
      <c r="D3" s="23"/>
      <c r="E3" s="23"/>
      <c r="F3" s="23"/>
    </row>
    <row r="4" spans="1:6" x14ac:dyDescent="0.2">
      <c r="A4" s="91" t="s">
        <v>23</v>
      </c>
      <c r="B4" s="90"/>
      <c r="C4" s="23"/>
      <c r="D4" s="23"/>
      <c r="E4" s="23"/>
      <c r="F4" s="23"/>
    </row>
    <row r="5" spans="1:6" ht="30.75" customHeight="1" x14ac:dyDescent="0.2">
      <c r="A5" s="31" t="s">
        <v>26</v>
      </c>
      <c r="B5" s="32" t="s">
        <v>28</v>
      </c>
      <c r="C5" s="33"/>
      <c r="D5" s="33"/>
      <c r="E5" s="33"/>
      <c r="F5" s="33"/>
    </row>
    <row r="6" spans="1:6" ht="30.75" customHeight="1" x14ac:dyDescent="0.2">
      <c r="A6" s="26" t="s">
        <v>27</v>
      </c>
      <c r="B6" s="28"/>
      <c r="C6" s="33"/>
      <c r="D6" s="33"/>
      <c r="E6" s="33"/>
      <c r="F6" s="33"/>
    </row>
    <row r="7" spans="1:6" x14ac:dyDescent="0.2">
      <c r="A7" s="91" t="s">
        <v>36</v>
      </c>
      <c r="B7" s="90"/>
      <c r="C7" s="23"/>
      <c r="D7" s="23"/>
      <c r="E7" s="23"/>
      <c r="F7" s="23"/>
    </row>
    <row r="8" spans="1:6" ht="30.75" customHeight="1" x14ac:dyDescent="0.2">
      <c r="A8" s="31" t="s">
        <v>29</v>
      </c>
      <c r="B8" s="32" t="s">
        <v>61</v>
      </c>
      <c r="C8" s="23"/>
      <c r="D8" s="23"/>
      <c r="E8" s="23"/>
      <c r="F8" s="23"/>
    </row>
    <row r="9" spans="1:6" ht="30.75" customHeight="1" thickBot="1" x14ac:dyDescent="0.25">
      <c r="A9" s="26" t="s">
        <v>30</v>
      </c>
      <c r="B9" s="28"/>
      <c r="C9" s="23"/>
      <c r="D9" s="23"/>
      <c r="E9" s="23"/>
      <c r="F9" s="23"/>
    </row>
    <row r="10" spans="1:6" x14ac:dyDescent="0.2">
      <c r="A10" s="91" t="s">
        <v>37</v>
      </c>
      <c r="B10" s="90"/>
      <c r="C10" s="23"/>
      <c r="D10" s="23"/>
      <c r="E10" s="23"/>
      <c r="F10" s="23"/>
    </row>
    <row r="11" spans="1:6" ht="30.75" customHeight="1" x14ac:dyDescent="0.2">
      <c r="A11" s="31" t="s">
        <v>29</v>
      </c>
      <c r="B11" s="32" t="s">
        <v>62</v>
      </c>
      <c r="C11" s="23"/>
      <c r="D11" s="23"/>
      <c r="E11" s="23"/>
      <c r="F11" s="23"/>
    </row>
    <row r="12" spans="1:6" ht="30.75" customHeight="1" thickBot="1" x14ac:dyDescent="0.25">
      <c r="A12" s="26" t="s">
        <v>30</v>
      </c>
      <c r="B12" s="28"/>
      <c r="C12" s="23"/>
      <c r="D12" s="23"/>
      <c r="E12" s="23"/>
      <c r="F12" s="23"/>
    </row>
    <row r="13" spans="1:6" x14ac:dyDescent="0.2">
      <c r="A13" s="91" t="s">
        <v>31</v>
      </c>
      <c r="B13" s="90"/>
      <c r="C13" s="23"/>
      <c r="D13" s="23"/>
      <c r="E13" s="23"/>
      <c r="F13" s="23"/>
    </row>
    <row r="14" spans="1:6" ht="30.75" customHeight="1" x14ac:dyDescent="0.2">
      <c r="A14" s="34" t="s">
        <v>31</v>
      </c>
      <c r="B14" s="108">
        <v>42183</v>
      </c>
      <c r="C14" s="23"/>
      <c r="D14" s="23"/>
      <c r="E14" s="23"/>
      <c r="F14" s="23"/>
    </row>
    <row r="15" spans="1:6" x14ac:dyDescent="0.2">
      <c r="A15" s="89" t="s">
        <v>4</v>
      </c>
      <c r="B15" s="90"/>
      <c r="C15" s="23"/>
      <c r="D15" s="23"/>
      <c r="E15" s="23"/>
      <c r="F15" s="23"/>
    </row>
    <row r="16" spans="1:6" ht="30" customHeight="1" x14ac:dyDescent="0.2">
      <c r="A16" s="35" t="s">
        <v>40</v>
      </c>
      <c r="B16" s="36">
        <f>+Beoordeling!R2</f>
        <v>3</v>
      </c>
      <c r="C16" s="23"/>
      <c r="D16" s="23"/>
      <c r="E16" s="23"/>
      <c r="F16" s="23"/>
    </row>
    <row r="17" spans="1:6" ht="30" customHeight="1" x14ac:dyDescent="0.2">
      <c r="A17" s="35" t="s">
        <v>38</v>
      </c>
      <c r="B17" s="36">
        <f>+Beoordeling!R3</f>
        <v>3</v>
      </c>
      <c r="C17" s="23"/>
      <c r="D17" s="23"/>
      <c r="E17" s="23"/>
      <c r="F17" s="23"/>
    </row>
    <row r="18" spans="1:6" ht="30" customHeight="1" x14ac:dyDescent="0.2">
      <c r="A18" s="35" t="s">
        <v>39</v>
      </c>
      <c r="B18" s="36">
        <f>+Beoordeling!R4</f>
        <v>3</v>
      </c>
      <c r="C18" s="23"/>
      <c r="D18" s="23"/>
      <c r="E18" s="23"/>
      <c r="F18" s="23"/>
    </row>
    <row r="19" spans="1:6" ht="30" customHeight="1" thickBot="1" x14ac:dyDescent="0.25">
      <c r="A19" s="34" t="s">
        <v>32</v>
      </c>
      <c r="B19" s="88">
        <f>+Beoordeling!R6</f>
        <v>3</v>
      </c>
      <c r="C19" s="23"/>
      <c r="D19" s="23"/>
      <c r="E19" s="23"/>
      <c r="F19" s="23"/>
    </row>
    <row r="20" spans="1:6" ht="30" customHeight="1" x14ac:dyDescent="0.2">
      <c r="A20" s="37" t="s">
        <v>54</v>
      </c>
      <c r="B20" s="38" t="str">
        <f>+IF(B19&gt;=5.5,"VD","NVD")</f>
        <v>NVD</v>
      </c>
      <c r="C20" s="23"/>
      <c r="D20" s="23"/>
      <c r="E20" s="23"/>
      <c r="F20" s="23"/>
    </row>
    <row r="21" spans="1:6" x14ac:dyDescent="0.2">
      <c r="A21" s="39"/>
      <c r="B21" s="40"/>
      <c r="C21" s="23"/>
      <c r="D21" s="23"/>
      <c r="E21" s="23"/>
      <c r="F21" s="23"/>
    </row>
  </sheetData>
  <mergeCells count="6">
    <mergeCell ref="A15:B15"/>
    <mergeCell ref="A7:B7"/>
    <mergeCell ref="A4:B4"/>
    <mergeCell ref="A1:B1"/>
    <mergeCell ref="A13:B13"/>
    <mergeCell ref="A10:B10"/>
  </mergeCells>
  <conditionalFormatting sqref="B20">
    <cfRule type="cellIs" dxfId="0" priority="1" operator="equal">
      <formula>"VD"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7.28515625" defaultRowHeight="15" customHeight="1" x14ac:dyDescent="0.2"/>
  <cols>
    <col min="1" max="1" width="9.140625" customWidth="1"/>
    <col min="2" max="2" width="18" customWidth="1"/>
    <col min="3" max="3" width="73" customWidth="1"/>
    <col min="4" max="6" width="9.140625" customWidth="1"/>
  </cols>
  <sheetData>
    <row r="1" spans="1:6" ht="12.75" customHeight="1" x14ac:dyDescent="0.2">
      <c r="A1" s="3" t="s">
        <v>2</v>
      </c>
      <c r="B1" s="5" t="s">
        <v>6</v>
      </c>
      <c r="C1" s="7" t="s">
        <v>9</v>
      </c>
      <c r="D1" s="9"/>
      <c r="E1" s="9"/>
      <c r="F1" s="9"/>
    </row>
    <row r="2" spans="1:6" ht="12.75" customHeight="1" x14ac:dyDescent="0.2">
      <c r="A2" s="11"/>
      <c r="B2" s="12"/>
      <c r="C2" s="13"/>
      <c r="D2" s="14"/>
      <c r="E2" s="14"/>
      <c r="F2" s="14"/>
    </row>
    <row r="3" spans="1:6" ht="12.75" customHeight="1" x14ac:dyDescent="0.2">
      <c r="A3" s="11"/>
      <c r="B3" s="12"/>
      <c r="C3" s="13"/>
      <c r="D3" s="14"/>
      <c r="E3" s="14"/>
      <c r="F3" s="14"/>
    </row>
    <row r="4" spans="1:6" ht="12.75" customHeight="1" x14ac:dyDescent="0.2">
      <c r="A4" s="11"/>
      <c r="B4" s="12"/>
      <c r="C4" s="13"/>
      <c r="D4" s="14"/>
      <c r="E4" s="14"/>
      <c r="F4" s="14"/>
    </row>
    <row r="5" spans="1:6" ht="12.75" customHeight="1" x14ac:dyDescent="0.2">
      <c r="A5" s="11"/>
      <c r="B5" s="12"/>
      <c r="C5" s="13"/>
      <c r="D5" s="14"/>
      <c r="E5" s="14"/>
      <c r="F5" s="14"/>
    </row>
    <row r="6" spans="1:6" ht="12.75" customHeight="1" x14ac:dyDescent="0.2">
      <c r="A6" s="11"/>
      <c r="B6" s="12"/>
      <c r="C6" s="13"/>
      <c r="D6" s="14"/>
      <c r="E6" s="14"/>
      <c r="F6" s="14"/>
    </row>
    <row r="7" spans="1:6" ht="12.75" customHeight="1" x14ac:dyDescent="0.2">
      <c r="A7" s="11"/>
      <c r="B7" s="12"/>
      <c r="C7" s="13"/>
      <c r="D7" s="14"/>
      <c r="E7" s="14"/>
      <c r="F7" s="14"/>
    </row>
    <row r="8" spans="1:6" ht="12.75" customHeight="1" x14ac:dyDescent="0.2">
      <c r="A8" s="11"/>
      <c r="B8" s="12"/>
      <c r="C8" s="13"/>
      <c r="D8" s="14"/>
      <c r="E8" s="14"/>
      <c r="F8" s="14"/>
    </row>
    <row r="9" spans="1:6" ht="12.75" customHeight="1" x14ac:dyDescent="0.2">
      <c r="A9" s="11"/>
      <c r="B9" s="12"/>
      <c r="C9" s="13"/>
      <c r="D9" s="14"/>
      <c r="E9" s="14"/>
      <c r="F9" s="14"/>
    </row>
    <row r="10" spans="1:6" ht="12.75" customHeight="1" x14ac:dyDescent="0.2">
      <c r="A10" s="11"/>
      <c r="B10" s="12"/>
      <c r="C10" s="13"/>
      <c r="D10" s="14"/>
      <c r="E10" s="14"/>
      <c r="F10" s="14"/>
    </row>
    <row r="11" spans="1:6" ht="12.75" customHeight="1" x14ac:dyDescent="0.2">
      <c r="A11" s="11"/>
      <c r="B11" s="12"/>
      <c r="C11" s="13"/>
      <c r="D11" s="14"/>
      <c r="E11" s="14"/>
      <c r="F11" s="14"/>
    </row>
    <row r="12" spans="1:6" ht="12.75" customHeight="1" x14ac:dyDescent="0.2">
      <c r="A12" s="11"/>
      <c r="B12" s="12"/>
      <c r="C12" s="13"/>
      <c r="D12" s="14"/>
      <c r="E12" s="14"/>
      <c r="F12" s="14"/>
    </row>
    <row r="13" spans="1:6" ht="12.75" customHeight="1" x14ac:dyDescent="0.2">
      <c r="A13" s="11"/>
      <c r="B13" s="12"/>
      <c r="C13" s="13"/>
      <c r="D13" s="14"/>
      <c r="E13" s="14"/>
      <c r="F13" s="14"/>
    </row>
    <row r="14" spans="1:6" ht="12.75" customHeight="1" x14ac:dyDescent="0.2">
      <c r="A14" s="11"/>
      <c r="B14" s="12"/>
      <c r="C14" s="13"/>
      <c r="D14" s="14"/>
      <c r="E14" s="14"/>
      <c r="F14" s="14"/>
    </row>
    <row r="15" spans="1:6" ht="12.75" customHeight="1" x14ac:dyDescent="0.2">
      <c r="A15" s="11"/>
      <c r="B15" s="12"/>
      <c r="C15" s="13"/>
      <c r="D15" s="14"/>
      <c r="E15" s="14"/>
      <c r="F15" s="14"/>
    </row>
    <row r="16" spans="1:6" ht="12.75" customHeight="1" x14ac:dyDescent="0.2">
      <c r="A16" s="11"/>
      <c r="B16" s="12"/>
      <c r="C16" s="13"/>
      <c r="D16" s="14"/>
      <c r="E16" s="14"/>
      <c r="F16" s="14"/>
    </row>
    <row r="17" spans="1:6" ht="12.75" customHeight="1" x14ac:dyDescent="0.2">
      <c r="A17" s="11"/>
      <c r="B17" s="12"/>
      <c r="C17" s="13"/>
      <c r="D17" s="14"/>
      <c r="E17" s="14"/>
      <c r="F17" s="14"/>
    </row>
    <row r="18" spans="1:6" ht="12.75" customHeight="1" x14ac:dyDescent="0.2">
      <c r="A18" s="11"/>
      <c r="B18" s="12"/>
      <c r="C18" s="13"/>
      <c r="D18" s="14"/>
      <c r="E18" s="14"/>
      <c r="F18" s="14"/>
    </row>
    <row r="19" spans="1:6" ht="12.75" customHeight="1" x14ac:dyDescent="0.2">
      <c r="A19" s="11"/>
      <c r="B19" s="12"/>
      <c r="C19" s="13"/>
      <c r="D19" s="14"/>
      <c r="E19" s="14"/>
      <c r="F19" s="14"/>
    </row>
    <row r="20" spans="1:6" ht="12.75" customHeight="1" x14ac:dyDescent="0.2">
      <c r="A20" s="11"/>
      <c r="B20" s="12"/>
      <c r="C20" s="13"/>
      <c r="D20" s="14"/>
      <c r="E20" s="14"/>
      <c r="F20"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D7" sqref="D7:E7"/>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49</v>
      </c>
      <c r="C2" s="8"/>
      <c r="D2" s="10"/>
      <c r="E2" s="15">
        <f>+Beoordeling!R2</f>
        <v>3</v>
      </c>
      <c r="F2" s="6"/>
    </row>
    <row r="3" spans="1:6" ht="120" customHeight="1" x14ac:dyDescent="0.2">
      <c r="A3" s="16" t="s">
        <v>10</v>
      </c>
      <c r="B3" s="50" t="s">
        <v>44</v>
      </c>
      <c r="C3" s="20" t="s">
        <v>11</v>
      </c>
      <c r="D3" s="94" t="s">
        <v>57</v>
      </c>
      <c r="E3" s="93"/>
      <c r="F3" s="6"/>
    </row>
    <row r="4" spans="1:6" ht="120" customHeight="1" x14ac:dyDescent="0.2">
      <c r="A4" s="77" t="s">
        <v>12</v>
      </c>
      <c r="B4" s="78" t="s">
        <v>43</v>
      </c>
      <c r="C4" s="79" t="s">
        <v>11</v>
      </c>
      <c r="D4" s="95" t="s">
        <v>58</v>
      </c>
      <c r="E4" s="96"/>
      <c r="F4" s="6"/>
    </row>
    <row r="5" spans="1:6" ht="120" customHeight="1" x14ac:dyDescent="0.2">
      <c r="A5" s="52" t="s">
        <v>13</v>
      </c>
      <c r="B5" s="53" t="s">
        <v>42</v>
      </c>
      <c r="C5" s="54" t="s">
        <v>11</v>
      </c>
      <c r="D5" s="107" t="s">
        <v>59</v>
      </c>
      <c r="E5" s="93"/>
      <c r="F5" s="6"/>
    </row>
    <row r="6" spans="1:6" ht="120" customHeight="1" x14ac:dyDescent="0.2">
      <c r="A6" s="27" t="s">
        <v>21</v>
      </c>
      <c r="B6" s="49" t="s">
        <v>41</v>
      </c>
      <c r="C6" s="29" t="s">
        <v>11</v>
      </c>
      <c r="D6" s="98" t="s">
        <v>60</v>
      </c>
      <c r="E6" s="93"/>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D6" sqref="D6:E6"/>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48</v>
      </c>
      <c r="C2" s="8"/>
      <c r="D2" s="10"/>
      <c r="E2" s="15">
        <f>+Beoordeling!R3</f>
        <v>3</v>
      </c>
      <c r="F2" s="6"/>
    </row>
    <row r="3" spans="1:6" ht="120" customHeight="1" x14ac:dyDescent="0.2">
      <c r="A3" s="16" t="s">
        <v>10</v>
      </c>
      <c r="B3" s="80" t="s">
        <v>46</v>
      </c>
      <c r="C3" s="17" t="s">
        <v>11</v>
      </c>
      <c r="D3" s="94" t="s">
        <v>56</v>
      </c>
      <c r="E3" s="93"/>
      <c r="F3" s="6"/>
    </row>
    <row r="4" spans="1:6" ht="120" customHeight="1" x14ac:dyDescent="0.2">
      <c r="A4" s="18" t="s">
        <v>12</v>
      </c>
      <c r="B4" s="51" t="s">
        <v>45</v>
      </c>
      <c r="C4" s="85" t="s">
        <v>11</v>
      </c>
      <c r="D4" s="100" t="s">
        <v>56</v>
      </c>
      <c r="E4" s="93"/>
      <c r="F4" s="6"/>
    </row>
    <row r="5" spans="1:6" ht="120" customHeight="1" x14ac:dyDescent="0.2">
      <c r="A5" s="21" t="s">
        <v>13</v>
      </c>
      <c r="B5" s="81" t="s">
        <v>47</v>
      </c>
      <c r="C5" s="22" t="s">
        <v>11</v>
      </c>
      <c r="D5" s="101" t="s">
        <v>56</v>
      </c>
      <c r="E5" s="93"/>
      <c r="F5" s="6"/>
    </row>
    <row r="6" spans="1:6" ht="120" customHeight="1" x14ac:dyDescent="0.2">
      <c r="A6" s="82" t="s">
        <v>21</v>
      </c>
      <c r="B6" s="83" t="s">
        <v>25</v>
      </c>
      <c r="C6" s="84" t="s">
        <v>25</v>
      </c>
      <c r="D6" s="102" t="s">
        <v>25</v>
      </c>
      <c r="E6" s="97"/>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D7" sqref="D7:E7"/>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39</v>
      </c>
      <c r="C2" s="8"/>
      <c r="D2" s="10"/>
      <c r="E2" s="15">
        <f>+Beoordeling!R4</f>
        <v>3</v>
      </c>
      <c r="F2" s="6"/>
    </row>
    <row r="3" spans="1:6" ht="120" customHeight="1" x14ac:dyDescent="0.2">
      <c r="A3" s="16" t="s">
        <v>10</v>
      </c>
      <c r="B3" s="80" t="s">
        <v>51</v>
      </c>
      <c r="C3" s="20" t="s">
        <v>11</v>
      </c>
      <c r="D3" s="94" t="s">
        <v>55</v>
      </c>
      <c r="E3" s="93"/>
      <c r="F3" s="6"/>
    </row>
    <row r="4" spans="1:6" ht="120" customHeight="1" x14ac:dyDescent="0.2">
      <c r="A4" s="18" t="s">
        <v>12</v>
      </c>
      <c r="B4" s="86" t="s">
        <v>50</v>
      </c>
      <c r="C4" s="85" t="s">
        <v>11</v>
      </c>
      <c r="D4" s="100" t="s">
        <v>55</v>
      </c>
      <c r="E4" s="106"/>
      <c r="F4" s="6"/>
    </row>
    <row r="5" spans="1:6" ht="120" customHeight="1" x14ac:dyDescent="0.2">
      <c r="A5" s="21" t="s">
        <v>13</v>
      </c>
      <c r="B5" s="81" t="s">
        <v>47</v>
      </c>
      <c r="C5" s="22" t="s">
        <v>11</v>
      </c>
      <c r="D5" s="101" t="s">
        <v>55</v>
      </c>
      <c r="E5" s="105"/>
      <c r="F5" s="6"/>
    </row>
    <row r="6" spans="1:6" ht="120" customHeight="1" x14ac:dyDescent="0.2">
      <c r="A6" s="27" t="s">
        <v>21</v>
      </c>
      <c r="B6" s="87" t="s">
        <v>52</v>
      </c>
      <c r="C6" s="29" t="s">
        <v>11</v>
      </c>
      <c r="D6" s="98" t="s">
        <v>55</v>
      </c>
      <c r="E6" s="93"/>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zoomScale="80" zoomScaleNormal="80" workbookViewId="0">
      <selection activeCell="S5" sqref="S5"/>
    </sheetView>
  </sheetViews>
  <sheetFormatPr defaultColWidth="17.28515625" defaultRowHeight="15" customHeight="1" x14ac:dyDescent="0.2"/>
  <cols>
    <col min="1" max="1" width="27.28515625" customWidth="1"/>
    <col min="2" max="6" width="9.140625" customWidth="1"/>
    <col min="7" max="7" width="7.85546875" customWidth="1"/>
    <col min="8" max="17" width="9.140625" hidden="1" customWidth="1"/>
    <col min="18" max="19" width="9.140625" customWidth="1"/>
    <col min="20" max="20" width="27.7109375" customWidth="1"/>
  </cols>
  <sheetData>
    <row r="1" spans="1:20" ht="96" customHeight="1" thickBot="1" x14ac:dyDescent="0.25">
      <c r="A1" s="55" t="s">
        <v>4</v>
      </c>
      <c r="B1" s="56" t="s">
        <v>25</v>
      </c>
      <c r="C1" s="56" t="s">
        <v>11</v>
      </c>
      <c r="D1" s="56" t="s">
        <v>14</v>
      </c>
      <c r="E1" s="56" t="s">
        <v>15</v>
      </c>
      <c r="F1" s="56" t="s">
        <v>16</v>
      </c>
      <c r="G1" s="57" t="s">
        <v>17</v>
      </c>
      <c r="H1" s="56"/>
      <c r="I1" s="56" t="s">
        <v>25</v>
      </c>
      <c r="J1" s="56" t="s">
        <v>11</v>
      </c>
      <c r="K1" s="56" t="s">
        <v>14</v>
      </c>
      <c r="L1" s="56" t="s">
        <v>15</v>
      </c>
      <c r="M1" s="56" t="s">
        <v>16</v>
      </c>
      <c r="N1" s="58" t="s">
        <v>34</v>
      </c>
      <c r="O1" s="59"/>
      <c r="P1" s="59"/>
      <c r="Q1" s="59"/>
      <c r="R1" s="60" t="s">
        <v>8</v>
      </c>
      <c r="S1" s="19" t="s">
        <v>18</v>
      </c>
      <c r="T1" s="103" t="s">
        <v>19</v>
      </c>
    </row>
    <row r="2" spans="1:20" ht="12" customHeight="1" x14ac:dyDescent="0.2">
      <c r="A2" s="61" t="str">
        <f>+'Code + Versiebeheer'!B2</f>
        <v>Code + Versiebeheer</v>
      </c>
      <c r="B2" s="62">
        <f>+COUNTIF('Code + Versiebeheer'!$C$3:$C$7,"=X")</f>
        <v>1</v>
      </c>
      <c r="C2" s="62">
        <f>+COUNTIF('Code + Versiebeheer'!$C$3:$C$7,"=O")</f>
        <v>4</v>
      </c>
      <c r="D2" s="62">
        <f>+COUNTIF('Code + Versiebeheer'!$C$3:$C$7,"=V")</f>
        <v>0</v>
      </c>
      <c r="E2" s="62">
        <f>+COUNTIF('Code + Versiebeheer'!$C$3:$C$7,"=G")</f>
        <v>0</v>
      </c>
      <c r="F2" s="62">
        <f>+COUNTIF('Code + Versiebeheer'!$C$3:$C$7,"=Z")</f>
        <v>0</v>
      </c>
      <c r="G2" s="63">
        <f>+IF(AND(OR('Code + Versiebeheer'!C3="V",'Code + Versiebeheer'!C3="G",'Code + Versiebeheer'!C3="Z"),OR('Code + Versiebeheer'!C4="V",'Code + Versiebeheer'!C4="G",'Code + Versiebeheer'!C4="Z")),1,0)</f>
        <v>0</v>
      </c>
      <c r="H2" s="64"/>
      <c r="I2" s="62">
        <f>+SUM(B2:F2)</f>
        <v>5</v>
      </c>
      <c r="J2" s="62">
        <f>3*C2</f>
        <v>12</v>
      </c>
      <c r="K2" s="62">
        <f>6*D2</f>
        <v>0</v>
      </c>
      <c r="L2" s="62">
        <f>8*E2</f>
        <v>0</v>
      </c>
      <c r="M2" s="62">
        <f>10*F2</f>
        <v>0</v>
      </c>
      <c r="N2" s="62">
        <f>+IF(OR('Code + Versiebeheer'!C3="X",'Code + Versiebeheer'!C4="X"),1,0)</f>
        <v>0</v>
      </c>
      <c r="O2" s="62">
        <f>+IF(N2=0,G2,1)</f>
        <v>0</v>
      </c>
      <c r="P2" s="62"/>
      <c r="Q2" s="62">
        <f>+ROUND(SUM(J2:M2)/(5-B2),0)</f>
        <v>3</v>
      </c>
      <c r="R2" s="63">
        <f>+IF(O2,Q2,MIN(Q2,5))</f>
        <v>3</v>
      </c>
      <c r="S2" s="70">
        <v>1</v>
      </c>
      <c r="T2" s="104"/>
    </row>
    <row r="3" spans="1:20" ht="12" customHeight="1" x14ac:dyDescent="0.2">
      <c r="A3" s="61" t="str">
        <f>+Meetrapporten!B2</f>
        <v>Meetrapporten</v>
      </c>
      <c r="B3" s="62">
        <f>+COUNTIF(Meetrapporten!$C$3:$C$7,"=X")</f>
        <v>2</v>
      </c>
      <c r="C3" s="62">
        <f>+COUNTIF(Meetrapporten!$C$3:$C$7,"=O")</f>
        <v>3</v>
      </c>
      <c r="D3" s="62">
        <f>+COUNTIF(Meetrapporten!$C$3:$C$7,"=V")</f>
        <v>0</v>
      </c>
      <c r="E3" s="62">
        <f>+COUNTIF(Meetrapporten!$C$3:$C$7,"=G")</f>
        <v>0</v>
      </c>
      <c r="F3" s="62">
        <f>+COUNTIF(Meetrapporten!$C$3:$C$7,"=Z")</f>
        <v>0</v>
      </c>
      <c r="G3" s="63">
        <f>+IF(AND(OR(Meetrapporten!C3="V",Meetrapporten!C3="G",Meetrapporten!C3="Z"),OR(Meetrapporten!C4="V",Meetrapporten!C4="G",Meetrapporten!C4="Z")),1,0)</f>
        <v>0</v>
      </c>
      <c r="H3" s="64"/>
      <c r="I3" s="62">
        <f t="shared" ref="I3:I4" si="0">+SUM(B3:F3)</f>
        <v>5</v>
      </c>
      <c r="J3" s="62">
        <f t="shared" ref="J3:J4" si="1">3*C3</f>
        <v>9</v>
      </c>
      <c r="K3" s="62">
        <f t="shared" ref="K3:K4" si="2">6*D3</f>
        <v>0</v>
      </c>
      <c r="L3" s="62">
        <f t="shared" ref="L3:L4" si="3">8*E3</f>
        <v>0</v>
      </c>
      <c r="M3" s="62">
        <f t="shared" ref="M3:M4" si="4">10*F3</f>
        <v>0</v>
      </c>
      <c r="N3" s="62">
        <f>+IF(OR(Meetrapporten!C3="X",Meetrapporten!C4="X"),1,0)</f>
        <v>0</v>
      </c>
      <c r="O3" s="62">
        <f t="shared" ref="O3:O4" si="5">+IF(N3=0,G3,1)</f>
        <v>0</v>
      </c>
      <c r="P3" s="62"/>
      <c r="Q3" s="62">
        <f t="shared" ref="Q3:Q4" si="6">+ROUND(SUM(J3:M3)/(5-B3),0)</f>
        <v>3</v>
      </c>
      <c r="R3" s="63">
        <f t="shared" ref="R3:R4" si="7">+IF(O3,Q3,MIN(Q3,5))</f>
        <v>3</v>
      </c>
      <c r="S3" s="70">
        <v>0.5</v>
      </c>
      <c r="T3" s="104"/>
    </row>
    <row r="4" spans="1:20" ht="12" customHeight="1" thickBot="1" x14ac:dyDescent="0.25">
      <c r="A4" s="72" t="str">
        <f>+Implementatieplannen!B2</f>
        <v>Implementatieplannen</v>
      </c>
      <c r="B4" s="73">
        <f>+COUNTIF(Implementatieplannen!$C$3:$C$7,"=X")</f>
        <v>1</v>
      </c>
      <c r="C4" s="73">
        <f>+COUNTIF(Implementatieplannen!$C$3:$C$7,"=O")</f>
        <v>4</v>
      </c>
      <c r="D4" s="73">
        <f>+COUNTIF(Implementatieplannen!$C$3:$C$7,"=V")</f>
        <v>0</v>
      </c>
      <c r="E4" s="73">
        <f>+COUNTIF(Implementatieplannen!$C$3:$C$7,"=G")</f>
        <v>0</v>
      </c>
      <c r="F4" s="73">
        <f>+COUNTIF(Implementatieplannen!$C$3:$C$7,"=Z")</f>
        <v>0</v>
      </c>
      <c r="G4" s="74">
        <f>+IF(AND(OR(Implementatieplannen!C3="V",Implementatieplannen!C3="G",Implementatieplannen!C3="Z"),OR(Implementatieplannen!C4="V",Implementatieplannen!C4="G",Implementatieplannen!C4="Z")),1,0)</f>
        <v>0</v>
      </c>
      <c r="H4" s="75"/>
      <c r="I4" s="73">
        <f t="shared" si="0"/>
        <v>5</v>
      </c>
      <c r="J4" s="73">
        <f t="shared" si="1"/>
        <v>12</v>
      </c>
      <c r="K4" s="73">
        <f t="shared" si="2"/>
        <v>0</v>
      </c>
      <c r="L4" s="73">
        <f t="shared" si="3"/>
        <v>0</v>
      </c>
      <c r="M4" s="73">
        <f t="shared" si="4"/>
        <v>0</v>
      </c>
      <c r="N4" s="73">
        <f>+IF(OR(Implementatieplannen!C3="X",Implementatieplannen!C4="X"),1,0)</f>
        <v>0</v>
      </c>
      <c r="O4" s="73">
        <f t="shared" si="5"/>
        <v>0</v>
      </c>
      <c r="P4" s="73"/>
      <c r="Q4" s="73">
        <f t="shared" si="6"/>
        <v>3</v>
      </c>
      <c r="R4" s="74">
        <f t="shared" si="7"/>
        <v>3</v>
      </c>
      <c r="S4" s="76">
        <v>0.5</v>
      </c>
      <c r="T4" s="104"/>
    </row>
    <row r="5" spans="1:20" ht="12" customHeight="1" x14ac:dyDescent="0.2">
      <c r="A5" s="65"/>
      <c r="B5" s="66"/>
      <c r="C5" s="66"/>
      <c r="D5" s="66"/>
      <c r="E5" s="66"/>
      <c r="F5" s="66"/>
      <c r="G5" s="67"/>
      <c r="H5" s="68"/>
      <c r="I5" s="68"/>
      <c r="J5" s="68"/>
      <c r="K5" s="68"/>
      <c r="L5" s="68"/>
      <c r="M5" s="68"/>
      <c r="N5" s="68"/>
      <c r="O5" s="68"/>
      <c r="P5" s="68"/>
      <c r="Q5" s="68"/>
      <c r="R5" s="67"/>
      <c r="S5" s="44"/>
      <c r="T5" s="104"/>
    </row>
    <row r="6" spans="1:20" ht="12" customHeight="1" x14ac:dyDescent="0.2">
      <c r="A6" s="65"/>
      <c r="B6" s="66"/>
      <c r="C6" s="66"/>
      <c r="D6" s="66"/>
      <c r="E6" s="66"/>
      <c r="F6" s="66"/>
      <c r="G6" s="71" t="s">
        <v>33</v>
      </c>
      <c r="H6" s="68"/>
      <c r="I6" s="68"/>
      <c r="J6" s="68"/>
      <c r="K6" s="68"/>
      <c r="L6" s="68"/>
      <c r="M6" s="68"/>
      <c r="N6" s="68"/>
      <c r="O6" s="68"/>
      <c r="P6" s="68"/>
      <c r="Q6" s="68"/>
      <c r="R6" s="69">
        <f>+IF(S6&gt;=(COUNT(S2:S4)/2),(R2*S2+R3*S3+R4*S4)/S6,0)</f>
        <v>3</v>
      </c>
      <c r="S6" s="45">
        <f>+SUM(S2:S4)</f>
        <v>2</v>
      </c>
      <c r="T6" s="104"/>
    </row>
    <row r="7" spans="1:20" ht="12" customHeight="1" x14ac:dyDescent="0.2">
      <c r="A7" s="41"/>
      <c r="B7" s="42"/>
      <c r="C7" s="42"/>
      <c r="D7" s="42"/>
      <c r="E7" s="42"/>
      <c r="F7" s="42"/>
      <c r="G7" s="42"/>
      <c r="H7" s="43"/>
      <c r="I7" s="43"/>
      <c r="J7" s="43"/>
      <c r="K7" s="43"/>
      <c r="L7" s="43"/>
      <c r="M7" s="43"/>
      <c r="N7" s="43"/>
      <c r="O7" s="43"/>
      <c r="P7" s="43"/>
      <c r="Q7" s="43"/>
      <c r="R7" s="42"/>
      <c r="S7" s="44"/>
      <c r="T7" s="43"/>
    </row>
    <row r="8" spans="1:20" ht="12" customHeight="1" x14ac:dyDescent="0.2">
      <c r="A8" s="41"/>
      <c r="B8" s="42"/>
      <c r="C8" s="42"/>
      <c r="D8" s="42"/>
      <c r="E8" s="42"/>
      <c r="F8" s="42"/>
      <c r="G8" s="42"/>
      <c r="H8" s="43"/>
      <c r="I8" s="43"/>
      <c r="J8" s="43"/>
      <c r="K8" s="43"/>
      <c r="L8" s="43"/>
      <c r="M8" s="43"/>
      <c r="N8" s="43"/>
      <c r="O8" s="43"/>
      <c r="P8" s="43"/>
      <c r="Q8" s="43"/>
      <c r="R8" s="42"/>
      <c r="S8" s="44"/>
      <c r="T8" s="43"/>
    </row>
    <row r="9" spans="1:20" ht="12" customHeight="1" x14ac:dyDescent="0.2">
      <c r="A9" s="41"/>
      <c r="B9" s="42"/>
      <c r="C9" s="42"/>
      <c r="D9" s="42"/>
      <c r="E9" s="42"/>
      <c r="F9" s="42"/>
      <c r="G9" s="42"/>
      <c r="H9" s="43"/>
      <c r="I9" s="43"/>
      <c r="J9" s="43"/>
      <c r="K9" s="43"/>
      <c r="L9" s="43"/>
      <c r="M9" s="43"/>
      <c r="N9" s="43"/>
      <c r="O9" s="43"/>
      <c r="P9" s="43"/>
      <c r="Q9" s="43"/>
      <c r="R9" s="42"/>
      <c r="S9" s="44"/>
      <c r="T9" s="43"/>
    </row>
    <row r="10" spans="1:20" ht="12" customHeight="1" x14ac:dyDescent="0.2">
      <c r="A10" s="41"/>
      <c r="B10" s="42"/>
      <c r="C10" s="42"/>
      <c r="D10" s="42"/>
      <c r="E10" s="42"/>
      <c r="F10" s="42"/>
      <c r="G10" s="42"/>
      <c r="H10" s="43"/>
      <c r="I10" s="43"/>
      <c r="J10" s="43"/>
      <c r="K10" s="43"/>
      <c r="L10" s="43"/>
      <c r="M10" s="43"/>
      <c r="N10" s="43"/>
      <c r="O10" s="43"/>
      <c r="P10" s="43"/>
      <c r="Q10" s="43"/>
      <c r="R10" s="42"/>
      <c r="S10" s="44"/>
      <c r="T10" s="43"/>
    </row>
    <row r="11" spans="1:20" ht="12" customHeight="1" x14ac:dyDescent="0.2">
      <c r="A11" s="41"/>
      <c r="B11" s="42"/>
      <c r="C11" s="42"/>
      <c r="D11" s="42"/>
      <c r="E11" s="42"/>
      <c r="F11" s="42"/>
      <c r="G11" s="42"/>
      <c r="H11" s="43"/>
      <c r="I11" s="43"/>
      <c r="J11" s="43"/>
      <c r="K11" s="43"/>
      <c r="L11" s="43"/>
      <c r="M11" s="43"/>
      <c r="N11" s="43"/>
      <c r="O11" s="43"/>
      <c r="P11" s="43"/>
      <c r="Q11" s="43"/>
      <c r="R11" s="42"/>
      <c r="S11" s="44"/>
      <c r="T11" s="43"/>
    </row>
    <row r="12" spans="1:20" ht="12" customHeight="1" x14ac:dyDescent="0.2">
      <c r="A12" s="41"/>
      <c r="B12" s="42"/>
      <c r="C12" s="42"/>
      <c r="D12" s="42"/>
      <c r="E12" s="42"/>
      <c r="F12" s="42"/>
      <c r="G12" s="42"/>
      <c r="H12" s="43"/>
      <c r="I12" s="43"/>
      <c r="J12" s="43"/>
      <c r="K12" s="43"/>
      <c r="L12" s="43"/>
      <c r="M12" s="43"/>
      <c r="N12" s="43"/>
      <c r="O12" s="43"/>
      <c r="P12" s="43"/>
      <c r="Q12" s="43"/>
      <c r="R12" s="42"/>
      <c r="S12" s="44"/>
      <c r="T12" s="43"/>
    </row>
    <row r="13" spans="1:20" ht="12" customHeight="1" x14ac:dyDescent="0.2">
      <c r="A13" s="41"/>
      <c r="B13" s="42"/>
      <c r="C13" s="42"/>
      <c r="D13" s="42"/>
      <c r="E13" s="42"/>
      <c r="F13" s="42"/>
      <c r="G13" s="42"/>
      <c r="H13" s="43"/>
      <c r="I13" s="43"/>
      <c r="J13" s="43"/>
      <c r="K13" s="43"/>
      <c r="L13" s="43"/>
      <c r="M13" s="43"/>
      <c r="N13" s="43"/>
      <c r="O13" s="43"/>
      <c r="P13" s="43"/>
      <c r="Q13" s="43"/>
      <c r="R13" s="42"/>
      <c r="S13" s="44"/>
      <c r="T13" s="43"/>
    </row>
    <row r="14" spans="1:20" ht="12" customHeight="1" x14ac:dyDescent="0.2">
      <c r="A14" s="41"/>
      <c r="B14" s="42"/>
      <c r="C14" s="42"/>
      <c r="D14" s="42"/>
      <c r="E14" s="42"/>
      <c r="F14" s="42"/>
      <c r="G14" s="42"/>
      <c r="H14" s="43"/>
      <c r="I14" s="43"/>
      <c r="J14" s="43"/>
      <c r="K14" s="43"/>
      <c r="L14" s="43"/>
      <c r="M14" s="43"/>
      <c r="N14" s="43"/>
      <c r="O14" s="43"/>
      <c r="P14" s="43"/>
      <c r="Q14" s="43"/>
      <c r="R14" s="42"/>
      <c r="S14" s="44"/>
      <c r="T14" s="43"/>
    </row>
    <row r="15" spans="1:20" ht="12" customHeight="1" x14ac:dyDescent="0.2">
      <c r="A15" s="41"/>
      <c r="B15" s="42"/>
      <c r="C15" s="42"/>
      <c r="D15" s="42"/>
      <c r="E15" s="42"/>
      <c r="F15" s="42"/>
      <c r="G15" s="42"/>
      <c r="H15" s="43"/>
      <c r="I15" s="43"/>
      <c r="J15" s="43"/>
      <c r="K15" s="43"/>
      <c r="L15" s="43"/>
      <c r="M15" s="43"/>
      <c r="N15" s="43"/>
      <c r="O15" s="43"/>
      <c r="P15" s="43"/>
      <c r="Q15" s="43"/>
      <c r="R15" s="42"/>
      <c r="S15" s="44"/>
      <c r="T15" s="43"/>
    </row>
    <row r="16" spans="1:20" ht="12" customHeight="1" x14ac:dyDescent="0.2">
      <c r="A16" s="41"/>
      <c r="B16" s="42"/>
      <c r="C16" s="42"/>
      <c r="D16" s="42"/>
      <c r="E16" s="42"/>
      <c r="F16" s="42"/>
      <c r="G16" s="42"/>
      <c r="H16" s="43"/>
      <c r="I16" s="43"/>
      <c r="J16" s="43"/>
      <c r="K16" s="43"/>
      <c r="L16" s="43"/>
      <c r="M16" s="43"/>
      <c r="N16" s="43"/>
      <c r="O16" s="43"/>
      <c r="P16" s="43"/>
      <c r="Q16" s="43"/>
      <c r="R16" s="42"/>
      <c r="S16" s="44"/>
      <c r="T16" s="43"/>
    </row>
    <row r="17" spans="1:20" ht="12" customHeight="1" x14ac:dyDescent="0.2">
      <c r="A17" s="41"/>
      <c r="B17" s="42"/>
      <c r="C17" s="42"/>
      <c r="D17" s="42"/>
      <c r="E17" s="42"/>
      <c r="F17" s="42"/>
      <c r="G17" s="42"/>
      <c r="H17" s="43"/>
      <c r="I17" s="43"/>
      <c r="J17" s="43"/>
      <c r="K17" s="43"/>
      <c r="L17" s="43"/>
      <c r="M17" s="43"/>
      <c r="N17" s="43"/>
      <c r="O17" s="43"/>
      <c r="P17" s="43"/>
      <c r="Q17" s="43"/>
      <c r="R17" s="42"/>
      <c r="S17" s="44"/>
      <c r="T17" s="43"/>
    </row>
    <row r="18" spans="1:20" ht="12" customHeight="1" x14ac:dyDescent="0.2">
      <c r="A18" s="41"/>
      <c r="B18" s="42"/>
      <c r="C18" s="42"/>
      <c r="D18" s="42"/>
      <c r="E18" s="42"/>
      <c r="F18" s="42"/>
      <c r="G18" s="42"/>
      <c r="H18" s="43"/>
      <c r="I18" s="43"/>
      <c r="J18" s="43"/>
      <c r="K18" s="43"/>
      <c r="L18" s="43"/>
      <c r="M18" s="43"/>
      <c r="N18" s="43"/>
      <c r="O18" s="43"/>
      <c r="P18" s="43"/>
      <c r="Q18" s="43"/>
      <c r="R18" s="42"/>
      <c r="S18" s="44"/>
      <c r="T18" s="43"/>
    </row>
  </sheetData>
  <mergeCells count="1">
    <mergeCell ref="T1:T6"/>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Samenvatting</vt:lpstr>
      <vt:lpstr>Algemene Opmerkingen</vt:lpstr>
      <vt:lpstr>Code + Versiebeheer</vt:lpstr>
      <vt:lpstr>Meetrapporten</vt:lpstr>
      <vt:lpstr>Implementatieplannen</vt:lpstr>
      <vt:lpstr>Beoordeling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Telgen</dc:creator>
  <cp:lastModifiedBy>Arno Kamphuis</cp:lastModifiedBy>
  <cp:lastPrinted>2015-04-22T14:45:41Z</cp:lastPrinted>
  <dcterms:created xsi:type="dcterms:W3CDTF">2015-03-27T12:33:56Z</dcterms:created>
  <dcterms:modified xsi:type="dcterms:W3CDTF">2015-06-28T14:38:22Z</dcterms:modified>
</cp:coreProperties>
</file>