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7PC5\Desktop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1" l="1"/>
  <c r="M5" i="1" s="1"/>
  <c r="L6" i="1"/>
  <c r="M6" i="1" s="1"/>
  <c r="L7" i="1"/>
  <c r="L8" i="1"/>
  <c r="L9" i="1"/>
  <c r="M9" i="1" s="1"/>
  <c r="L4" i="1"/>
  <c r="M4" i="1" s="1"/>
  <c r="M7" i="1"/>
  <c r="M8" i="1"/>
  <c r="K5" i="1"/>
  <c r="K6" i="1"/>
  <c r="K7" i="1"/>
  <c r="K8" i="1"/>
  <c r="K9" i="1"/>
  <c r="K4" i="1"/>
  <c r="I5" i="1"/>
  <c r="I6" i="1"/>
  <c r="I7" i="1"/>
  <c r="I8" i="1"/>
  <c r="I9" i="1"/>
  <c r="I4" i="1"/>
  <c r="H5" i="1"/>
  <c r="H6" i="1"/>
  <c r="H7" i="1"/>
  <c r="H8" i="1"/>
  <c r="H9" i="1"/>
  <c r="H4" i="1"/>
  <c r="G5" i="1"/>
  <c r="G6" i="1"/>
  <c r="G7" i="1"/>
  <c r="G8" i="1"/>
  <c r="G9" i="1"/>
  <c r="G4" i="1"/>
  <c r="F5" i="1"/>
  <c r="F6" i="1"/>
  <c r="F7" i="1"/>
  <c r="F8" i="1"/>
  <c r="F9" i="1"/>
  <c r="F4" i="1"/>
</calcChain>
</file>

<file path=xl/sharedStrings.xml><?xml version="1.0" encoding="utf-8"?>
<sst xmlns="http://schemas.openxmlformats.org/spreadsheetml/2006/main" count="29" uniqueCount="24">
  <si>
    <t>Salary Sheet</t>
  </si>
  <si>
    <t>Emp ID</t>
  </si>
  <si>
    <t>Emp Name</t>
  </si>
  <si>
    <t>Basic Salary</t>
  </si>
  <si>
    <t>Working Days</t>
  </si>
  <si>
    <t>Month Days</t>
  </si>
  <si>
    <t>Tax</t>
  </si>
  <si>
    <t>Net Income</t>
  </si>
  <si>
    <t>House Rent</t>
  </si>
  <si>
    <t>Medical Allowance</t>
  </si>
  <si>
    <t>Gross Salary</t>
  </si>
  <si>
    <t>Convence Allowance</t>
  </si>
  <si>
    <t>Advance</t>
  </si>
  <si>
    <t>Salary</t>
  </si>
  <si>
    <t>qasim</t>
  </si>
  <si>
    <t>Ali</t>
  </si>
  <si>
    <t>usman</t>
  </si>
  <si>
    <t>faizan</t>
  </si>
  <si>
    <t>qazi</t>
  </si>
  <si>
    <t>ahmed</t>
  </si>
  <si>
    <t>Basic salary</t>
  </si>
  <si>
    <t>Above</t>
  </si>
  <si>
    <t>Conveyance Allowance</t>
  </si>
  <si>
    <t>House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</si>
</sst>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24"/>
      <color theme="1"/>
      <name val="Roboto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1" fontId="0" fillId="0" borderId="0" xfId="0" applyNumberFormat="1"/>
    <xf numFmtId="9" fontId="0" fillId="0" borderId="1" xfId="0" applyNumberFormat="1" applyBorder="1"/>
    <xf numFmtId="0" fontId="0" fillId="0" borderId="1" xfId="0" applyFont="1" applyBorder="1" applyAlignment="1"/>
    <xf numFmtId="9" fontId="0" fillId="0" borderId="1" xfId="0" applyNumberFormat="1" applyFont="1" applyBorder="1" applyAlignment="1"/>
    <xf numFmtId="0" fontId="6" fillId="2" borderId="5" xfId="0" applyFont="1" applyFill="1" applyBorder="1"/>
    <xf numFmtId="0" fontId="6" fillId="2" borderId="6" xfId="0" applyFont="1" applyFill="1" applyBorder="1"/>
    <xf numFmtId="1" fontId="6" fillId="2" borderId="6" xfId="0" applyNumberFormat="1" applyFont="1" applyFill="1" applyBorder="1"/>
    <xf numFmtId="0" fontId="6" fillId="2" borderId="7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1" fontId="0" fillId="3" borderId="6" xfId="0" applyNumberFormat="1" applyFont="1" applyFill="1" applyBorder="1"/>
    <xf numFmtId="1" fontId="0" fillId="3" borderId="7" xfId="0" applyNumberFormat="1" applyFont="1" applyFill="1" applyBorder="1"/>
    <xf numFmtId="0" fontId="0" fillId="0" borderId="8" xfId="0" applyFont="1" applyBorder="1"/>
    <xf numFmtId="0" fontId="0" fillId="0" borderId="9" xfId="0" applyFont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0" borderId="10" xfId="0" applyFont="1" applyBorder="1"/>
    <xf numFmtId="0" fontId="0" fillId="0" borderId="4" xfId="0" applyFont="1" applyBorder="1"/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5"/>
  <sheetViews>
    <sheetView tabSelected="1" topLeftCell="C1" zoomScaleNormal="100" workbookViewId="0">
      <selection activeCell="M4" sqref="M4"/>
    </sheetView>
  </sheetViews>
  <sheetFormatPr defaultRowHeight="15"/>
  <cols>
    <col min="1" max="1" width="9" customWidth="1"/>
    <col min="2" max="2" width="12.5703125" customWidth="1"/>
    <col min="3" max="3" width="13.140625" customWidth="1"/>
    <col min="4" max="4" width="13.5703125" customWidth="1"/>
    <col min="5" max="5" width="15" customWidth="1"/>
    <col min="6" max="6" width="19.7109375" style="2" customWidth="1"/>
    <col min="7" max="8" width="27.140625" customWidth="1"/>
    <col min="9" max="9" width="11.140625" bestFit="1" customWidth="1"/>
    <col min="10" max="10" width="11.140625" customWidth="1"/>
    <col min="11" max="11" width="13.42578125" customWidth="1"/>
    <col min="13" max="13" width="13.140625" customWidth="1"/>
    <col min="15" max="15" width="18" bestFit="1" customWidth="1"/>
  </cols>
  <sheetData>
    <row r="1" spans="1:16" ht="31.5" customHeight="1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O1" s="25" t="s">
        <v>20</v>
      </c>
      <c r="P1" s="25"/>
    </row>
    <row r="2" spans="1:16" ht="15.75" thickBot="1"/>
    <row r="3" spans="1:16" ht="16.5" thickBot="1">
      <c r="A3" s="6" t="s">
        <v>1</v>
      </c>
      <c r="B3" s="7" t="s">
        <v>2</v>
      </c>
      <c r="C3" s="7" t="s">
        <v>3</v>
      </c>
      <c r="D3" s="7" t="s">
        <v>5</v>
      </c>
      <c r="E3" s="7" t="s">
        <v>4</v>
      </c>
      <c r="F3" s="8" t="s">
        <v>13</v>
      </c>
      <c r="G3" s="7" t="s">
        <v>9</v>
      </c>
      <c r="H3" s="7" t="s">
        <v>11</v>
      </c>
      <c r="I3" s="7" t="s">
        <v>8</v>
      </c>
      <c r="J3" s="7" t="s">
        <v>12</v>
      </c>
      <c r="K3" s="7" t="s">
        <v>10</v>
      </c>
      <c r="L3" s="7" t="s">
        <v>6</v>
      </c>
      <c r="M3" s="9" t="s">
        <v>7</v>
      </c>
      <c r="O3" s="24" t="s">
        <v>21</v>
      </c>
      <c r="P3" s="24"/>
    </row>
    <row r="4" spans="1:16" ht="19.5" thickBot="1">
      <c r="A4" s="10">
        <v>101</v>
      </c>
      <c r="B4" s="10" t="s">
        <v>14</v>
      </c>
      <c r="C4" s="11">
        <v>75000</v>
      </c>
      <c r="D4" s="11">
        <v>30</v>
      </c>
      <c r="E4" s="11">
        <v>30</v>
      </c>
      <c r="F4" s="12">
        <f>C4/D4*E4</f>
        <v>75000</v>
      </c>
      <c r="G4" s="12">
        <f>IF(C4&gt;=$O$5,(C4*$P$5),IF(C4&gt;=$O$6,C4*$P$6,IF(C4&gt;=$O$7,C4*$P$7,"NO MEDICAL ALLOWANCE")))</f>
        <v>11250</v>
      </c>
      <c r="H4" s="11">
        <f>IF(C4&gt;=$O$11,C4*$P$11,IF(C4&gt;=$O$12,C4*$P$12,IF(C4&gt;=$O$13,C4*$P$13,"NO CONVENCE ALLOWANCE")))</f>
        <v>11250</v>
      </c>
      <c r="I4" s="11">
        <f>IF(C4&gt;=$O$17,C4*$P$17,IF(C4&gt;=$O$18,C4*$P$18,IF(C4&gt;=$O$19,C4*$P$19,IF(C4&gt;=$O$20,C4*$P$20,"NO HOUSE RENT"))))</f>
        <v>11250</v>
      </c>
      <c r="J4" s="11">
        <v>15000</v>
      </c>
      <c r="K4" s="12">
        <f>SUM(F4:I4)-J4</f>
        <v>93750</v>
      </c>
      <c r="L4" s="12">
        <f>IF(K4&gt;=$O$25,K4*$P$25,0)</f>
        <v>6562.5000000000009</v>
      </c>
      <c r="M4" s="13">
        <f>K4-L4</f>
        <v>87187.5</v>
      </c>
      <c r="O4" s="26" t="s">
        <v>9</v>
      </c>
      <c r="P4" s="26"/>
    </row>
    <row r="5" spans="1:16" ht="15.75" thickBot="1">
      <c r="A5" s="14">
        <v>102</v>
      </c>
      <c r="B5" s="14" t="s">
        <v>15</v>
      </c>
      <c r="C5" s="15">
        <v>60000</v>
      </c>
      <c r="D5" s="15">
        <v>30</v>
      </c>
      <c r="E5" s="15">
        <v>29</v>
      </c>
      <c r="F5" s="12">
        <f t="shared" ref="F5:F9" si="0">C5/D5*E5</f>
        <v>58000</v>
      </c>
      <c r="G5" s="12">
        <f t="shared" ref="G5:G9" si="1">IF(C5&gt;=$O$5,(C5*$P$5),IF(C5&gt;=$O$6,C5*$P$6,IF(C5&gt;=$O$7,C5*$P$7,"NO MEDICAL ALLOWANCE")))</f>
        <v>9000</v>
      </c>
      <c r="H5" s="11">
        <f t="shared" ref="H5:H9" si="2">IF(C5&gt;=$O$11,C5*$P$11,IF(C5&gt;=$O$12,C5*$P$12,IF(C5&gt;=$O$13,C5*$P$13,"NO CONVENCE ALLOWANCE")))</f>
        <v>9000</v>
      </c>
      <c r="I5" s="11">
        <f t="shared" ref="I5:I9" si="3">IF(C5&gt;=$O$17,C5*$P$17,IF(C5&gt;=$O$18,C5*$P$18,IF(C5&gt;=$O$19,C5*$P$19,IF(C5&gt;=$O$20,C5*$P$20,"NO HOUSE RENT"))))</f>
        <v>9000</v>
      </c>
      <c r="J5" s="15">
        <v>8000</v>
      </c>
      <c r="K5" s="12">
        <f t="shared" ref="K5:K9" si="4">SUM(F5:I5)-J5</f>
        <v>77000</v>
      </c>
      <c r="L5" s="12">
        <f t="shared" ref="L5:L9" si="5">IF(K5&gt;=$O$25,K5*$P$25,0)</f>
        <v>5390.0000000000009</v>
      </c>
      <c r="M5" s="13">
        <f t="shared" ref="M5:M9" si="6">K5-L5</f>
        <v>71610</v>
      </c>
      <c r="O5" s="1">
        <v>60000</v>
      </c>
      <c r="P5" s="3">
        <v>0.15</v>
      </c>
    </row>
    <row r="6" spans="1:16" ht="15.75" thickBot="1">
      <c r="A6" s="16">
        <v>103</v>
      </c>
      <c r="B6" s="16" t="s">
        <v>16</v>
      </c>
      <c r="C6" s="17">
        <v>55000</v>
      </c>
      <c r="D6" s="17">
        <v>30</v>
      </c>
      <c r="E6" s="17">
        <v>26</v>
      </c>
      <c r="F6" s="12">
        <f t="shared" si="0"/>
        <v>47666.666666666664</v>
      </c>
      <c r="G6" s="12">
        <f t="shared" si="1"/>
        <v>5500</v>
      </c>
      <c r="H6" s="11">
        <f t="shared" si="2"/>
        <v>5500</v>
      </c>
      <c r="I6" s="11">
        <f t="shared" si="3"/>
        <v>5500</v>
      </c>
      <c r="J6" s="17"/>
      <c r="K6" s="12">
        <f t="shared" si="4"/>
        <v>64166.666666666664</v>
      </c>
      <c r="L6" s="12">
        <f t="shared" si="5"/>
        <v>4491.666666666667</v>
      </c>
      <c r="M6" s="13">
        <f t="shared" si="6"/>
        <v>59675</v>
      </c>
      <c r="O6" s="1">
        <v>45000</v>
      </c>
      <c r="P6" s="3">
        <v>0.1</v>
      </c>
    </row>
    <row r="7" spans="1:16" ht="15.75" thickBot="1">
      <c r="A7" s="14">
        <v>104</v>
      </c>
      <c r="B7" s="14" t="s">
        <v>17</v>
      </c>
      <c r="C7" s="15">
        <v>25000</v>
      </c>
      <c r="D7" s="15">
        <v>30</v>
      </c>
      <c r="E7" s="15">
        <v>22</v>
      </c>
      <c r="F7" s="12">
        <f t="shared" si="0"/>
        <v>18333.333333333336</v>
      </c>
      <c r="G7" s="12">
        <f t="shared" si="1"/>
        <v>1250</v>
      </c>
      <c r="H7" s="11">
        <f t="shared" si="2"/>
        <v>1250</v>
      </c>
      <c r="I7" s="11">
        <f t="shared" si="3"/>
        <v>1250</v>
      </c>
      <c r="J7" s="15"/>
      <c r="K7" s="12">
        <f t="shared" si="4"/>
        <v>22083.333333333336</v>
      </c>
      <c r="L7" s="12">
        <f t="shared" si="5"/>
        <v>0</v>
      </c>
      <c r="M7" s="13">
        <f t="shared" si="6"/>
        <v>22083.333333333336</v>
      </c>
      <c r="O7" s="1">
        <v>25000</v>
      </c>
      <c r="P7" s="3">
        <v>0.05</v>
      </c>
    </row>
    <row r="8" spans="1:16" ht="15.75" thickBot="1">
      <c r="A8" s="16">
        <v>105</v>
      </c>
      <c r="B8" s="16" t="s">
        <v>18</v>
      </c>
      <c r="C8" s="17">
        <v>20000</v>
      </c>
      <c r="D8" s="17">
        <v>30</v>
      </c>
      <c r="E8" s="17">
        <v>27</v>
      </c>
      <c r="F8" s="12">
        <f t="shared" si="0"/>
        <v>18000</v>
      </c>
      <c r="G8" s="12" t="str">
        <f t="shared" si="1"/>
        <v>NO MEDICAL ALLOWANCE</v>
      </c>
      <c r="H8" s="11" t="str">
        <f t="shared" si="2"/>
        <v>NO CONVENCE ALLOWANCE</v>
      </c>
      <c r="I8" s="11">
        <f t="shared" si="3"/>
        <v>1000</v>
      </c>
      <c r="J8" s="17">
        <v>2000</v>
      </c>
      <c r="K8" s="12">
        <f t="shared" si="4"/>
        <v>17000</v>
      </c>
      <c r="L8" s="12">
        <f t="shared" si="5"/>
        <v>0</v>
      </c>
      <c r="M8" s="13">
        <f t="shared" si="6"/>
        <v>17000</v>
      </c>
    </row>
    <row r="9" spans="1:16" ht="15.75">
      <c r="A9" s="18">
        <v>106</v>
      </c>
      <c r="B9" s="18" t="s">
        <v>19</v>
      </c>
      <c r="C9" s="19">
        <v>40000</v>
      </c>
      <c r="D9" s="19">
        <v>30</v>
      </c>
      <c r="E9" s="19">
        <v>25</v>
      </c>
      <c r="F9" s="12">
        <f t="shared" si="0"/>
        <v>33333.333333333328</v>
      </c>
      <c r="G9" s="12">
        <f t="shared" si="1"/>
        <v>2000</v>
      </c>
      <c r="H9" s="11">
        <f t="shared" si="2"/>
        <v>2000</v>
      </c>
      <c r="I9" s="11">
        <f t="shared" si="3"/>
        <v>2800.0000000000005</v>
      </c>
      <c r="J9" s="19"/>
      <c r="K9" s="12">
        <f t="shared" si="4"/>
        <v>40133.333333333328</v>
      </c>
      <c r="L9" s="12">
        <f t="shared" si="5"/>
        <v>0</v>
      </c>
      <c r="M9" s="13">
        <f t="shared" si="6"/>
        <v>40133.333333333328</v>
      </c>
      <c r="O9" s="24" t="s">
        <v>21</v>
      </c>
      <c r="P9" s="24"/>
    </row>
    <row r="10" spans="1:16" ht="18.75">
      <c r="O10" s="26" t="s">
        <v>22</v>
      </c>
      <c r="P10" s="26"/>
    </row>
    <row r="11" spans="1:16">
      <c r="O11" s="1">
        <v>60000</v>
      </c>
      <c r="P11" s="3">
        <v>0.15</v>
      </c>
    </row>
    <row r="12" spans="1:16">
      <c r="O12" s="1">
        <v>45000</v>
      </c>
      <c r="P12" s="3">
        <v>0.1</v>
      </c>
    </row>
    <row r="13" spans="1:16">
      <c r="O13" s="1">
        <v>25000</v>
      </c>
      <c r="P13" s="3">
        <v>0.05</v>
      </c>
    </row>
    <row r="15" spans="1:16" ht="15.75">
      <c r="O15" s="24" t="s">
        <v>21</v>
      </c>
      <c r="P15" s="24"/>
    </row>
    <row r="16" spans="1:16" ht="21">
      <c r="O16" s="20" t="s">
        <v>23</v>
      </c>
      <c r="P16" s="20"/>
    </row>
    <row r="17" spans="15:16">
      <c r="O17" s="1">
        <v>60000</v>
      </c>
      <c r="P17" s="3">
        <v>0.15</v>
      </c>
    </row>
    <row r="18" spans="15:16">
      <c r="O18" s="1">
        <v>45000</v>
      </c>
      <c r="P18" s="3">
        <v>0.1</v>
      </c>
    </row>
    <row r="19" spans="15:16">
      <c r="O19" s="1">
        <v>35000</v>
      </c>
      <c r="P19" s="3">
        <v>7.0000000000000007E-2</v>
      </c>
    </row>
    <row r="20" spans="15:16">
      <c r="O20" s="4">
        <v>20000</v>
      </c>
      <c r="P20" s="5">
        <v>0.05</v>
      </c>
    </row>
    <row r="23" spans="15:16" ht="21">
      <c r="O23" s="20" t="s">
        <v>10</v>
      </c>
      <c r="P23" s="20"/>
    </row>
    <row r="24" spans="15:16" ht="21">
      <c r="O24" s="21" t="s">
        <v>6</v>
      </c>
      <c r="P24" s="22"/>
    </row>
    <row r="25" spans="15:16">
      <c r="O25" s="1">
        <v>45000</v>
      </c>
      <c r="P25" s="3">
        <v>7.0000000000000007E-2</v>
      </c>
    </row>
  </sheetData>
  <mergeCells count="10">
    <mergeCell ref="O23:P23"/>
    <mergeCell ref="O24:P24"/>
    <mergeCell ref="A1:M1"/>
    <mergeCell ref="O3:P3"/>
    <mergeCell ref="O1:P1"/>
    <mergeCell ref="O9:P9"/>
    <mergeCell ref="O10:P10"/>
    <mergeCell ref="O4:P4"/>
    <mergeCell ref="O15:P15"/>
    <mergeCell ref="O16:P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R7PC5</cp:lastModifiedBy>
  <dcterms:created xsi:type="dcterms:W3CDTF">2020-01-23T08:01:26Z</dcterms:created>
  <dcterms:modified xsi:type="dcterms:W3CDTF">2020-07-03T07:51:25Z</dcterms:modified>
</cp:coreProperties>
</file>