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a\Documents\yassine\"/>
    </mc:Choice>
  </mc:AlternateContent>
  <bookViews>
    <workbookView xWindow="0" yWindow="0" windowWidth="20430" windowHeight="7710"/>
  </bookViews>
  <sheets>
    <sheet name="UC" sheetId="1" r:id="rId1"/>
  </sheets>
  <calcPr calcId="162913"/>
</workbook>
</file>

<file path=xl/calcChain.xml><?xml version="1.0" encoding="utf-8"?>
<calcChain xmlns="http://schemas.openxmlformats.org/spreadsheetml/2006/main">
  <c r="AL5" i="1" l="1"/>
  <c r="AK5" i="1"/>
  <c r="AJ5" i="1"/>
  <c r="AI5" i="1"/>
  <c r="AH5" i="1"/>
  <c r="AG5" i="1"/>
  <c r="AF5" i="1"/>
  <c r="AE5" i="1"/>
  <c r="AL4" i="1"/>
  <c r="AK4" i="1"/>
  <c r="AJ4" i="1"/>
  <c r="AI4" i="1"/>
  <c r="AH4" i="1"/>
  <c r="AG4" i="1"/>
  <c r="AF4" i="1"/>
  <c r="AE4" i="1"/>
  <c r="AL3" i="1"/>
  <c r="AK3" i="1"/>
  <c r="AJ3" i="1"/>
  <c r="AI3" i="1"/>
  <c r="AH3" i="1"/>
  <c r="AG3" i="1"/>
  <c r="AF3" i="1"/>
  <c r="AE3" i="1"/>
  <c r="AL2" i="1"/>
  <c r="AK2" i="1"/>
  <c r="AJ2" i="1"/>
  <c r="AI2" i="1"/>
  <c r="AH2" i="1"/>
  <c r="AG2" i="1"/>
  <c r="AF2" i="1"/>
  <c r="AE2" i="1"/>
</calcChain>
</file>

<file path=xl/sharedStrings.xml><?xml version="1.0" encoding="utf-8"?>
<sst xmlns="http://schemas.openxmlformats.org/spreadsheetml/2006/main" count="127" uniqueCount="110">
  <si>
    <t>id</t>
  </si>
  <si>
    <t>Date de creation</t>
  </si>
  <si>
    <t>Nom</t>
  </si>
  <si>
    <t>Prenom</t>
  </si>
  <si>
    <t>Date de naissance</t>
  </si>
  <si>
    <t>Lieu de naissance</t>
  </si>
  <si>
    <t>Sexe</t>
  </si>
  <si>
    <t>Nationalité</t>
  </si>
  <si>
    <t>CIN</t>
  </si>
  <si>
    <t>Ville</t>
  </si>
  <si>
    <t>Tel</t>
  </si>
  <si>
    <t>Email</t>
  </si>
  <si>
    <t>Nom P</t>
  </si>
  <si>
    <t>Prenom P</t>
  </si>
  <si>
    <t>Tel P</t>
  </si>
  <si>
    <t>Email P</t>
  </si>
  <si>
    <t>Nom M</t>
  </si>
  <si>
    <t>Prenom M</t>
  </si>
  <si>
    <t>Tel M</t>
  </si>
  <si>
    <t>Email M</t>
  </si>
  <si>
    <t>CNE</t>
  </si>
  <si>
    <t>ID Academie</t>
  </si>
  <si>
    <t>Etablissement</t>
  </si>
  <si>
    <t xml:space="preserve">Filiere </t>
  </si>
  <si>
    <t>Type de bac</t>
  </si>
  <si>
    <t>Annee bac</t>
  </si>
  <si>
    <t>Moyenne bac</t>
  </si>
  <si>
    <t>Nature de demande</t>
  </si>
  <si>
    <t>Formations</t>
  </si>
  <si>
    <t>Column1</t>
  </si>
  <si>
    <t>CPGE2*</t>
  </si>
  <si>
    <t>CPGE1</t>
  </si>
  <si>
    <t>CAM</t>
  </si>
  <si>
    <t>MB</t>
  </si>
  <si>
    <t>FASIMH</t>
  </si>
  <si>
    <t>FPA</t>
  </si>
  <si>
    <t>FMA</t>
  </si>
  <si>
    <t>FMDA</t>
  </si>
  <si>
    <t>OUAZZANI TOUHAMI</t>
  </si>
  <si>
    <t>Rania</t>
  </si>
  <si>
    <t>TETOUAN</t>
  </si>
  <si>
    <t>femme</t>
  </si>
  <si>
    <t>Morocco</t>
  </si>
  <si>
    <t>L676070</t>
  </si>
  <si>
    <t>+212636858070</t>
  </si>
  <si>
    <t>raniaouazzanitouhami@gmail.com</t>
  </si>
  <si>
    <t>Hassan</t>
  </si>
  <si>
    <t>+212667152650</t>
  </si>
  <si>
    <t>ha.ouazzanitouhami@gmail.com</t>
  </si>
  <si>
    <t>GHOTTES</t>
  </si>
  <si>
    <t>Houda</t>
  </si>
  <si>
    <t>+212668556613</t>
  </si>
  <si>
    <t>rania.got77@gmail.com</t>
  </si>
  <si>
    <t>P100087775</t>
  </si>
  <si>
    <t>aca00000015</t>
  </si>
  <si>
    <t>Lycée Cherif el Idrissi de Tétouan</t>
  </si>
  <si>
    <t>Sciences Physiques</t>
  </si>
  <si>
    <t>Public</t>
  </si>
  <si>
    <t>2021-2022</t>
  </si>
  <si>
    <t>DM000000001</t>
  </si>
  <si>
    <t>1</t>
  </si>
  <si>
    <t>OUARRAK</t>
  </si>
  <si>
    <t>Chaimae</t>
  </si>
  <si>
    <t>KHOURIBGA</t>
  </si>
  <si>
    <t>00</t>
  </si>
  <si>
    <t>RUSSI</t>
  </si>
  <si>
    <t>+212610192568</t>
  </si>
  <si>
    <t>XX@XX</t>
  </si>
  <si>
    <t>OURRAK</t>
  </si>
  <si>
    <t>Med</t>
  </si>
  <si>
    <t>+212667520160</t>
  </si>
  <si>
    <t>LAQOUACHI</t>
  </si>
  <si>
    <t>Mina</t>
  </si>
  <si>
    <t>aca00000022</t>
  </si>
  <si>
    <t>LMAARIFA</t>
  </si>
  <si>
    <t>Privé</t>
  </si>
  <si>
    <t>2018-2019</t>
  </si>
  <si>
    <t>DM000000002</t>
  </si>
  <si>
    <t>FETHI</t>
  </si>
  <si>
    <t>Aya</t>
  </si>
  <si>
    <t>OUJDA</t>
  </si>
  <si>
    <t>F695505</t>
  </si>
  <si>
    <t>+212662442776</t>
  </si>
  <si>
    <t>ayafethi946@gmail.com</t>
  </si>
  <si>
    <t>Fouad</t>
  </si>
  <si>
    <t>+212536506014</t>
  </si>
  <si>
    <t>AZIZ</t>
  </si>
  <si>
    <t>Rachida</t>
  </si>
  <si>
    <t>+212667128811</t>
  </si>
  <si>
    <t>aca00000008</t>
  </si>
  <si>
    <t>LES ELITES</t>
  </si>
  <si>
    <t>Sciences de la Vie et de la Terre</t>
  </si>
  <si>
    <t>2021/2022</t>
  </si>
  <si>
    <t>1,2</t>
  </si>
  <si>
    <t>HAKKOU</t>
  </si>
  <si>
    <t>Nour habiba</t>
  </si>
  <si>
    <t>ÉTATS-UNIS</t>
  </si>
  <si>
    <t>United States of America</t>
  </si>
  <si>
    <t>CD619860</t>
  </si>
  <si>
    <t>ORLANDO</t>
  </si>
  <si>
    <t>+212670934252</t>
  </si>
  <si>
    <t>hakkouhabiba@gmail.com</t>
  </si>
  <si>
    <t>OUAHABI</t>
  </si>
  <si>
    <t>Sanae</t>
  </si>
  <si>
    <t>+212661228409</t>
  </si>
  <si>
    <t>doda006@hotmail.com</t>
  </si>
  <si>
    <t>aca00000017</t>
  </si>
  <si>
    <t>Lycée Paul Valery</t>
  </si>
  <si>
    <t>Autres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</si>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</sst>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mm/dd/yy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6">
    <xf numFmtId="0" fontId="0" fillId="0" borderId="0" xfId="0"/>
    <xf numFmtId="0" fontId="2" fillId="2" borderId="0" xfId="0" applyFont="1" applyFill="1" applyAlignment="1"/>
    <xf numFmtId="0" fontId="0" fillId="0" borderId="0" xfId="0" applyFill="1" applyAlignment="1"/>
    <xf numFmtId="164" fontId="0" fillId="0" borderId="0" xfId="0" applyNumberFormat="1"/>
    <xf numFmtId="165" fontId="0" fillId="0" borderId="0" xfId="0" applyNumberFormat="1"/>
    <xf numFmtId="0" fontId="3" fillId="0" borderId="0" xfId="0" applyFont="1" applyFill="1" applyAlignment="1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AL5" totalsRowShown="0">
  <autoFilter ref="A1:AL5"/>
  <tableColumns count="38">
    <tableColumn id="1" name="id"/>
    <tableColumn id="2" name="Date de creation"/>
    <tableColumn id="3" name="Nom"/>
    <tableColumn id="4" name="Prenom"/>
    <tableColumn id="5" name="Date de naissance"/>
    <tableColumn id="6" name="Lieu de naissance"/>
    <tableColumn id="7" name="Sexe"/>
    <tableColumn id="8" name="Nationalité"/>
    <tableColumn id="9" name="CIN"/>
    <tableColumn id="10" name="Ville"/>
    <tableColumn id="11" name="Tel"/>
    <tableColumn id="12" name="Email"/>
    <tableColumn id="13" name="Nom P"/>
    <tableColumn id="14" name="Prenom P"/>
    <tableColumn id="15" name="Tel P"/>
    <tableColumn id="16" name="Email P"/>
    <tableColumn id="17" name="Nom M"/>
    <tableColumn id="18" name="Prenom M"/>
    <tableColumn id="19" name="Tel M"/>
    <tableColumn id="20" name="Email M"/>
    <tableColumn id="21" name="CNE"/>
    <tableColumn id="22" name="ID Academie"/>
    <tableColumn id="23" name="Etablissement"/>
    <tableColumn id="24" name="Filiere "/>
    <tableColumn id="25" name="Type de bac"/>
    <tableColumn id="26" name="Annee bac"/>
    <tableColumn id="27" name="Moyenne bac"/>
    <tableColumn id="28" name="Nature de demande"/>
    <tableColumn id="29" name="Formations"/>
    <tableColumn id="30" name="Column1"/>
    <tableColumn id="31" name="CPGE2*"/>
    <tableColumn id="32" name="CPGE1"/>
    <tableColumn id="33" name="CAM"/>
    <tableColumn id="34" name="MB"/>
    <tableColumn id="35" name="FASIMH"/>
    <tableColumn id="36" name="FPA"/>
    <tableColumn id="37" name="FMA"/>
    <tableColumn id="38" name="FM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tabSelected="1" workbookViewId="0">
      <selection activeCell="E5" sqref="E5"/>
    </sheetView>
  </sheetViews>
  <sheetFormatPr baseColWidth="10" defaultRowHeight="15" x14ac:dyDescent="0.25"/>
  <cols>
    <col min="1" max="1" width="7.140625" style="2" customWidth="1"/>
    <col min="2" max="2" width="17.7109375" style="2" customWidth="1"/>
    <col min="3" max="3" width="13.7109375" style="2" customWidth="1"/>
    <col min="4" max="4" width="11.42578125" style="2" customWidth="1"/>
    <col min="5" max="5" width="19" style="2" customWidth="1"/>
    <col min="6" max="6" width="18.5703125" style="2" customWidth="1"/>
    <col min="7" max="7" width="11.42578125" style="2" customWidth="1"/>
    <col min="8" max="8" width="13.140625" style="2" customWidth="1"/>
    <col min="9" max="11" width="11.42578125" style="2" customWidth="1"/>
    <col min="12" max="12" width="14.42578125" style="2" customWidth="1"/>
    <col min="13" max="13" width="11.42578125" style="2" customWidth="1"/>
    <col min="14" max="14" width="11.7109375" style="2" customWidth="1"/>
    <col min="15" max="17" width="11.42578125" style="2" customWidth="1"/>
    <col min="18" max="18" width="12.28515625" style="2" customWidth="1"/>
    <col min="19" max="20" width="11.42578125" style="2" customWidth="1"/>
    <col min="21" max="21" width="19" style="2" customWidth="1"/>
    <col min="22" max="22" width="14.28515625" style="2" customWidth="1"/>
    <col min="23" max="23" width="15.7109375" style="2" customWidth="1"/>
    <col min="24" max="24" width="11.42578125" style="2" customWidth="1"/>
    <col min="25" max="25" width="13.5703125" style="2" customWidth="1"/>
    <col min="26" max="26" width="13.42578125" style="2" customWidth="1"/>
    <col min="27" max="27" width="15" style="2" customWidth="1"/>
    <col min="28" max="28" width="20.85546875" style="2" customWidth="1"/>
    <col min="29" max="29" width="13.5703125" style="2" customWidth="1"/>
    <col min="30" max="30" width="11.42578125" style="2" customWidth="1"/>
    <col min="31" max="31" width="29.140625" style="2" customWidth="1"/>
    <col min="32" max="252" width="11.42578125" style="2" customWidth="1"/>
    <col min="253" max="253" width="11.425781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>
        <v>24124</v>
      </c>
      <c r="B2" s="3">
        <v>44719.467731481483</v>
      </c>
      <c r="C2" t="s">
        <v>38</v>
      </c>
      <c r="D2" t="s">
        <v>39</v>
      </c>
      <c r="E2" s="4">
        <v>38240</v>
      </c>
      <c r="F2" t="s">
        <v>40</v>
      </c>
      <c r="G2" t="s">
        <v>41</v>
      </c>
      <c r="H2" t="s">
        <v>42</v>
      </c>
      <c r="I2" t="s">
        <v>43</v>
      </c>
      <c r="J2" t="s">
        <v>40</v>
      </c>
      <c r="K2" t="s">
        <v>44</v>
      </c>
      <c r="L2" t="s">
        <v>45</v>
      </c>
      <c r="M2" t="s">
        <v>38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>
        <v>0</v>
      </c>
      <c r="AB2" t="s">
        <v>59</v>
      </c>
      <c r="AC2" t="s">
        <v>60</v>
      </c>
      <c r="AE2" s="5" t="str">
        <f t="shared" ref="AE2:AE5" si="0">IF(ISNUMBER(SEARCH("5",AC2)), "oui", "NULL")</f>
        <v>NULL</v>
      </c>
      <c r="AF2" s="5" t="str">
        <f t="shared" ref="AF2:AF5" si="1">IF(ISNUMBER(SEARCH("4",AC2)), "oui", "NULL")</f>
        <v>NULL</v>
      </c>
      <c r="AG2" s="5" t="str">
        <f t="shared" ref="AG2:AG5" si="2">IF(ISNUMBER(SEARCH("6",AC2)), "oui", "NULL")</f>
        <v>NULL</v>
      </c>
      <c r="AH2" s="5" t="str">
        <f t="shared" ref="AH2:AH5" si="3">IF(ISNUMBER(SEARCH("8",AC2)), "oui", "NULL")</f>
        <v>NULL</v>
      </c>
      <c r="AI2" s="5" t="str">
        <f t="shared" ref="AI2:AI5" si="4">IF(ISNUMBER(SEARCH("7",AC2)), "oui", "NULL")</f>
        <v>NULL</v>
      </c>
      <c r="AJ2" s="5" t="str">
        <f t="shared" ref="AJ2:AJ5" si="5">IF(ISNUMBER(SEARCH("3",AC2)), "oui", "NULL")</f>
        <v>NULL</v>
      </c>
      <c r="AK2" s="5" t="str">
        <f t="shared" ref="AK2:AK5" si="6">IF(ISNUMBER(SEARCH("1",AC2)), "oui", "NULL")</f>
        <v>oui</v>
      </c>
      <c r="AL2" s="5" t="str">
        <f t="shared" ref="AL2:AL5" si="7">IF(ISNUMBER(SEARCH("2",AC2)), "oui", "NULL")</f>
        <v>NULL</v>
      </c>
    </row>
    <row r="3" spans="1:38" x14ac:dyDescent="0.25">
      <c r="A3">
        <v>24125</v>
      </c>
      <c r="B3" s="3">
        <v>44719.468356481484</v>
      </c>
      <c r="C3" t="s">
        <v>61</v>
      </c>
      <c r="D3" t="s">
        <v>62</v>
      </c>
      <c r="E3" s="4">
        <v>36835</v>
      </c>
      <c r="F3" t="s">
        <v>63</v>
      </c>
      <c r="G3" t="s">
        <v>41</v>
      </c>
      <c r="H3" t="s">
        <v>42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Q3" t="s">
        <v>71</v>
      </c>
      <c r="R3" t="s">
        <v>72</v>
      </c>
      <c r="S3" t="s">
        <v>66</v>
      </c>
      <c r="V3" t="s">
        <v>73</v>
      </c>
      <c r="W3" t="s">
        <v>74</v>
      </c>
      <c r="X3" t="s">
        <v>56</v>
      </c>
      <c r="Y3" t="s">
        <v>75</v>
      </c>
      <c r="Z3" t="s">
        <v>76</v>
      </c>
      <c r="AA3">
        <v>12</v>
      </c>
      <c r="AB3" t="s">
        <v>77</v>
      </c>
      <c r="AC3" t="s">
        <v>60</v>
      </c>
      <c r="AE3" s="5" t="str">
        <f t="shared" si="0"/>
        <v>NULL</v>
      </c>
      <c r="AF3" s="5" t="str">
        <f t="shared" si="1"/>
        <v>NULL</v>
      </c>
      <c r="AG3" s="5" t="str">
        <f t="shared" si="2"/>
        <v>NULL</v>
      </c>
      <c r="AH3" s="5" t="str">
        <f t="shared" si="3"/>
        <v>NULL</v>
      </c>
      <c r="AI3" s="5" t="str">
        <f t="shared" si="4"/>
        <v>NULL</v>
      </c>
      <c r="AJ3" s="5" t="str">
        <f t="shared" si="5"/>
        <v>NULL</v>
      </c>
      <c r="AK3" s="5" t="str">
        <f t="shared" si="6"/>
        <v>oui</v>
      </c>
      <c r="AL3" s="5" t="str">
        <f t="shared" si="7"/>
        <v>NULL</v>
      </c>
    </row>
    <row r="4" spans="1:38" x14ac:dyDescent="0.25">
      <c r="A4">
        <v>24127</v>
      </c>
      <c r="B4" s="3">
        <v>44719.473900462966</v>
      </c>
      <c r="C4" t="s">
        <v>78</v>
      </c>
      <c r="D4" t="s">
        <v>79</v>
      </c>
      <c r="E4" s="4">
        <v>38195</v>
      </c>
      <c r="F4" t="s">
        <v>80</v>
      </c>
      <c r="G4" t="s">
        <v>41</v>
      </c>
      <c r="H4" t="s">
        <v>42</v>
      </c>
      <c r="I4" t="s">
        <v>81</v>
      </c>
      <c r="J4" t="s">
        <v>80</v>
      </c>
      <c r="K4" t="s">
        <v>82</v>
      </c>
      <c r="L4" t="s">
        <v>83</v>
      </c>
      <c r="M4" t="s">
        <v>78</v>
      </c>
      <c r="N4" t="s">
        <v>84</v>
      </c>
      <c r="O4" t="s">
        <v>85</v>
      </c>
      <c r="Q4" t="s">
        <v>86</v>
      </c>
      <c r="R4" t="s">
        <v>87</v>
      </c>
      <c r="S4" t="s">
        <v>88</v>
      </c>
      <c r="V4" t="s">
        <v>89</v>
      </c>
      <c r="W4" t="s">
        <v>90</v>
      </c>
      <c r="X4" t="s">
        <v>91</v>
      </c>
      <c r="Y4" t="s">
        <v>57</v>
      </c>
      <c r="Z4" t="s">
        <v>92</v>
      </c>
      <c r="AA4">
        <v>0</v>
      </c>
      <c r="AB4" t="s">
        <v>59</v>
      </c>
      <c r="AC4" t="s">
        <v>93</v>
      </c>
      <c r="AE4" s="5" t="str">
        <f t="shared" si="0"/>
        <v>NULL</v>
      </c>
      <c r="AF4" s="5" t="str">
        <f t="shared" si="1"/>
        <v>NULL</v>
      </c>
      <c r="AG4" s="5" t="str">
        <f t="shared" si="2"/>
        <v>NULL</v>
      </c>
      <c r="AH4" s="5" t="str">
        <f t="shared" si="3"/>
        <v>NULL</v>
      </c>
      <c r="AI4" s="5" t="str">
        <f t="shared" si="4"/>
        <v>NULL</v>
      </c>
      <c r="AJ4" s="5" t="str">
        <f t="shared" si="5"/>
        <v>NULL</v>
      </c>
      <c r="AK4" s="5" t="str">
        <f t="shared" si="6"/>
        <v>oui</v>
      </c>
      <c r="AL4" s="5" t="str">
        <f t="shared" si="7"/>
        <v>oui</v>
      </c>
    </row>
    <row r="5" spans="1:38" x14ac:dyDescent="0.25">
      <c r="A5">
        <v>24129</v>
      </c>
      <c r="B5" s="3">
        <v>44719.493298611109</v>
      </c>
      <c r="C5" t="s">
        <v>94</v>
      </c>
      <c r="D5" t="s">
        <v>95</v>
      </c>
      <c r="E5" s="4">
        <v>38136</v>
      </c>
      <c r="F5" t="s">
        <v>96</v>
      </c>
      <c r="G5" t="s">
        <v>41</v>
      </c>
      <c r="H5" t="s">
        <v>97</v>
      </c>
      <c r="I5" t="s">
        <v>98</v>
      </c>
      <c r="J5" t="s">
        <v>99</v>
      </c>
      <c r="K5" t="s">
        <v>100</v>
      </c>
      <c r="L5" t="s">
        <v>101</v>
      </c>
      <c r="Q5" t="s">
        <v>102</v>
      </c>
      <c r="R5" t="s">
        <v>103</v>
      </c>
      <c r="S5" t="s">
        <v>104</v>
      </c>
      <c r="T5" t="s">
        <v>105</v>
      </c>
      <c r="V5" t="s">
        <v>106</v>
      </c>
      <c r="W5" t="s">
        <v>107</v>
      </c>
      <c r="X5" t="s">
        <v>108</v>
      </c>
      <c r="Y5" t="s">
        <v>109</v>
      </c>
      <c r="Z5" t="s">
        <v>58</v>
      </c>
      <c r="AA5">
        <v>14</v>
      </c>
      <c r="AB5" t="s">
        <v>59</v>
      </c>
      <c r="AC5" t="s">
        <v>60</v>
      </c>
      <c r="AE5" s="5" t="str">
        <f t="shared" si="0"/>
        <v>NULL</v>
      </c>
      <c r="AF5" s="5" t="str">
        <f t="shared" si="1"/>
        <v>NULL</v>
      </c>
      <c r="AG5" s="5" t="str">
        <f t="shared" si="2"/>
        <v>NULL</v>
      </c>
      <c r="AH5" s="5" t="str">
        <f t="shared" si="3"/>
        <v>NULL</v>
      </c>
      <c r="AI5" s="5" t="str">
        <f t="shared" si="4"/>
        <v>NULL</v>
      </c>
      <c r="AJ5" s="5" t="str">
        <f t="shared" si="5"/>
        <v>NULL</v>
      </c>
      <c r="AK5" s="5" t="str">
        <f t="shared" si="6"/>
        <v>oui</v>
      </c>
      <c r="AL5" s="5" t="str">
        <f t="shared" si="7"/>
        <v>NULL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Taha</cp:lastModifiedBy>
  <dcterms:created xsi:type="dcterms:W3CDTF">2021-06-22T12:00:54Z</dcterms:created>
  <dcterms:modified xsi:type="dcterms:W3CDTF">2022-06-29T12:34:50Z</dcterms:modified>
</cp:coreProperties>
</file>